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DFA824E-B492-43E0-A27D-46C4F2369C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nhold" sheetId="1" r:id="rId1"/>
    <sheet name="Fig3-01" sheetId="2" r:id="rId2"/>
    <sheet name="Fig3-02" sheetId="3" r:id="rId3"/>
    <sheet name="Fig3-03" sheetId="4" r:id="rId4"/>
    <sheet name="Fig3-04" sheetId="5" r:id="rId5"/>
    <sheet name="Fig3-05" sheetId="6" r:id="rId6"/>
    <sheet name="Fig3-06" sheetId="7" r:id="rId7"/>
    <sheet name="Fig3-07" sheetId="8" r:id="rId8"/>
    <sheet name="Fig3-08" sheetId="9" r:id="rId9"/>
    <sheet name="Fig3-09" sheetId="10" r:id="rId10"/>
    <sheet name="Fig3-10" sheetId="11" r:id="rId11"/>
    <sheet name="Fig3-11" sheetId="12" r:id="rId12"/>
    <sheet name="Fig3-14" sheetId="13" r:id="rId13"/>
    <sheet name="Fig3-17" sheetId="14" r:id="rId14"/>
    <sheet name="Fig3-18" sheetId="15" r:id="rId15"/>
    <sheet name="Fig3-19" sheetId="16" r:id="rId16"/>
    <sheet name="Fig3-20" sheetId="17" r:id="rId17"/>
    <sheet name="Fig3-21" sheetId="18" r:id="rId18"/>
    <sheet name="Fig3-22" sheetId="19" r:id="rId19"/>
    <sheet name="Fig3-23" sheetId="20" r:id="rId20"/>
    <sheet name="Fig3-24" sheetId="21" r:id="rId21"/>
    <sheet name="Fig3-25" sheetId="22" r:id="rId22"/>
    <sheet name="Fig3-26" sheetId="23" r:id="rId23"/>
    <sheet name="Fig3-27" sheetId="24" r:id="rId24"/>
    <sheet name="Fig3-28" sheetId="25" r:id="rId25"/>
    <sheet name="Fig3-29" sheetId="26" r:id="rId26"/>
    <sheet name="Fig3-30" sheetId="27" r:id="rId27"/>
    <sheet name="Fig3-31" sheetId="28" r:id="rId28"/>
    <sheet name="Fig3-32" sheetId="29" r:id="rId29"/>
    <sheet name="Fig3-33" sheetId="30" r:id="rId30"/>
    <sheet name="Fig3-34" sheetId="31" r:id="rId31"/>
    <sheet name="Fig3-35" sheetId="32" r:id="rId32"/>
    <sheet name="Fig3-36" sheetId="33" r:id="rId33"/>
    <sheet name="Fig3-37" sheetId="34" r:id="rId34"/>
    <sheet name="Fig3-38" sheetId="35" r:id="rId35"/>
    <sheet name="Fig3-39" sheetId="36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  <c r="A5" i="1"/>
  <c r="A4" i="1"/>
  <c r="A3" i="1"/>
  <c r="A2" i="1"/>
  <c r="A7" i="1"/>
</calcChain>
</file>

<file path=xl/sharedStrings.xml><?xml version="1.0" encoding="utf-8"?>
<sst xmlns="http://schemas.openxmlformats.org/spreadsheetml/2006/main" count="2223" uniqueCount="1938">
  <si>
    <t>Innhold</t>
  </si>
  <si>
    <t>Figurtittel</t>
  </si>
  <si>
    <t>Budsjettimpuls</t>
  </si>
  <si>
    <t>null</t>
  </si>
  <si>
    <t>Strukturelt underskudd</t>
  </si>
  <si>
    <t>Kolonne1</t>
  </si>
  <si>
    <t>Forventet realavkastning i SPU</t>
  </si>
  <si>
    <t>Forventet realavkastning</t>
  </si>
  <si>
    <t>Uttaksprosent</t>
  </si>
  <si>
    <t>Samlet overskudd i statsbudsjettet og i Statens pensjonsfond</t>
  </si>
  <si>
    <t>Gjennomsnitt 2002-2019</t>
  </si>
  <si>
    <t>Offentlige utgifter</t>
  </si>
  <si>
    <t>Underliggende utgiftsvekst</t>
  </si>
  <si>
    <t>Totalt</t>
  </si>
  <si>
    <t>2007</t>
  </si>
  <si>
    <t>6,5</t>
  </si>
  <si>
    <t>Norge</t>
  </si>
  <si>
    <t>Euroområdet</t>
  </si>
  <si>
    <t>OECD-området</t>
  </si>
  <si>
    <t>Sverige</t>
  </si>
  <si>
    <t>Danmark</t>
  </si>
  <si>
    <t>Fastlands-Norge</t>
  </si>
  <si>
    <t>OECD</t>
  </si>
  <si>
    <t>Dato</t>
  </si>
  <si>
    <t>Strukturelt oljekorrigert underskudd</t>
  </si>
  <si>
    <t>2001-01-01</t>
  </si>
  <si>
    <t>2002-01-01</t>
  </si>
  <si>
    <t>2003-01-01</t>
  </si>
  <si>
    <t>2004-01-01</t>
  </si>
  <si>
    <t>2005-01-01</t>
  </si>
  <si>
    <t>2006-01-01</t>
  </si>
  <si>
    <t>2007-01-01</t>
  </si>
  <si>
    <t>2008-01-01</t>
  </si>
  <si>
    <t>2009-01-01</t>
  </si>
  <si>
    <t>2010-01-01</t>
  </si>
  <si>
    <t>2011-01-01</t>
  </si>
  <si>
    <t>2012-01-01</t>
  </si>
  <si>
    <t>2013-01-01</t>
  </si>
  <si>
    <t>2014-01-01</t>
  </si>
  <si>
    <t>2015-01-01</t>
  </si>
  <si>
    <t>2016-01-01</t>
  </si>
  <si>
    <t>2017-01-01</t>
  </si>
  <si>
    <t>2018-01-01</t>
  </si>
  <si>
    <t>2019-01-01</t>
  </si>
  <si>
    <t>2020-01-01</t>
  </si>
  <si>
    <t>2021-01-01</t>
  </si>
  <si>
    <t>2022-01-01</t>
  </si>
  <si>
    <t>Kvartal</t>
  </si>
  <si>
    <t>Nøytral konjunktursituasjon</t>
  </si>
  <si>
    <t>Høykonjunktur</t>
  </si>
  <si>
    <t>Høykonjunktur med lavere &lt;br&gt;produktivitet</t>
  </si>
  <si>
    <t>0</t>
  </si>
  <si>
    <t>0.289</t>
  </si>
  <si>
    <t>0.398</t>
  </si>
  <si>
    <t>0.41</t>
  </si>
  <si>
    <t>0.372</t>
  </si>
  <si>
    <t>0.315</t>
  </si>
  <si>
    <t>0.252</t>
  </si>
  <si>
    <t>0.193</t>
  </si>
  <si>
    <t>0.141</t>
  </si>
  <si>
    <t>0.099</t>
  </si>
  <si>
    <t>0.065</t>
  </si>
  <si>
    <t>0.039</t>
  </si>
  <si>
    <t>0.02</t>
  </si>
  <si>
    <t>0.006</t>
  </si>
  <si>
    <t>-0.003</t>
  </si>
  <si>
    <t>-0.009</t>
  </si>
  <si>
    <t>-0.013</t>
  </si>
  <si>
    <t>-0.015</t>
  </si>
  <si>
    <t>-0.016</t>
  </si>
  <si>
    <t>0.291</t>
  </si>
  <si>
    <t>0.403</t>
  </si>
  <si>
    <t>0.416</t>
  </si>
  <si>
    <t>0.38</t>
  </si>
  <si>
    <t>0.322</t>
  </si>
  <si>
    <t>0.259</t>
  </si>
  <si>
    <t>0.199</t>
  </si>
  <si>
    <t>0.146</t>
  </si>
  <si>
    <t>0.102</t>
  </si>
  <si>
    <t>0.067</t>
  </si>
  <si>
    <t>0.019</t>
  </si>
  <si>
    <t>0.004</t>
  </si>
  <si>
    <t>-0.007</t>
  </si>
  <si>
    <t>-0.014</t>
  </si>
  <si>
    <t>-0.019</t>
  </si>
  <si>
    <t>-0.021</t>
  </si>
  <si>
    <t>-0.023</t>
  </si>
  <si>
    <t>0.431</t>
  </si>
  <si>
    <t>0.436</t>
  </si>
  <si>
    <t>0.394</t>
  </si>
  <si>
    <t>0.332</t>
  </si>
  <si>
    <t>0.266</t>
  </si>
  <si>
    <t>0.203</t>
  </si>
  <si>
    <t>0.149</t>
  </si>
  <si>
    <t>0.103</t>
  </si>
  <si>
    <t>0.003</t>
  </si>
  <si>
    <t>-0.008</t>
  </si>
  <si>
    <t>-0.02</t>
  </si>
  <si>
    <t>-0.022</t>
  </si>
  <si>
    <t>-0.024</t>
  </si>
  <si>
    <t>0.12</t>
  </si>
  <si>
    <t>0.25</t>
  </si>
  <si>
    <t>0.35</t>
  </si>
  <si>
    <t>0.4</t>
  </si>
  <si>
    <t>0.31</t>
  </si>
  <si>
    <t>0.28</t>
  </si>
  <si>
    <t>0.23</t>
  </si>
  <si>
    <t>0.21</t>
  </si>
  <si>
    <t>0.19</t>
  </si>
  <si>
    <t>0.18</t>
  </si>
  <si>
    <t>0.17</t>
  </si>
  <si>
    <t>0.15</t>
  </si>
  <si>
    <t>0.14</t>
  </si>
  <si>
    <t>0.13</t>
  </si>
  <si>
    <t>0.39</t>
  </si>
  <si>
    <t>0.52</t>
  </si>
  <si>
    <t>0.57</t>
  </si>
  <si>
    <t>0.56</t>
  </si>
  <si>
    <t>0.51</t>
  </si>
  <si>
    <t>0.45</t>
  </si>
  <si>
    <t>0.36</t>
  </si>
  <si>
    <t>0.32</t>
  </si>
  <si>
    <t>0.29</t>
  </si>
  <si>
    <t>0.27</t>
  </si>
  <si>
    <t>0.24</t>
  </si>
  <si>
    <t>0.22</t>
  </si>
  <si>
    <t>0.2</t>
  </si>
  <si>
    <t>0.55</t>
  </si>
  <si>
    <t>0.6</t>
  </si>
  <si>
    <t>0.58</t>
  </si>
  <si>
    <t>0.53</t>
  </si>
  <si>
    <t>0.47</t>
  </si>
  <si>
    <t>0.42</t>
  </si>
  <si>
    <t>0.37</t>
  </si>
  <si>
    <t>0.33</t>
  </si>
  <si>
    <t>0.3</t>
  </si>
  <si>
    <t>0.16</t>
  </si>
  <si>
    <t>0.449</t>
  </si>
  <si>
    <t>0.696</t>
  </si>
  <si>
    <t>0.772</t>
  </si>
  <si>
    <t>0.728</t>
  </si>
  <si>
    <t>0.619</t>
  </si>
  <si>
    <t>0.487</t>
  </si>
  <si>
    <t>0.371</t>
  </si>
  <si>
    <t>0.278</t>
  </si>
  <si>
    <t>0.163</t>
  </si>
  <si>
    <t>0.132</t>
  </si>
  <si>
    <t>0.11</t>
  </si>
  <si>
    <t>0.095</t>
  </si>
  <si>
    <t>0.084</t>
  </si>
  <si>
    <t>0.075</t>
  </si>
  <si>
    <t>0.068</t>
  </si>
  <si>
    <t>0.061</t>
  </si>
  <si>
    <t>0.056</t>
  </si>
  <si>
    <t>0.05</t>
  </si>
  <si>
    <t>0.891</t>
  </si>
  <si>
    <t>0.973</t>
  </si>
  <si>
    <t>0.893</t>
  </si>
  <si>
    <t>0.736</t>
  </si>
  <si>
    <t>0.561</t>
  </si>
  <si>
    <t>0.422</t>
  </si>
  <si>
    <t>0.206</t>
  </si>
  <si>
    <t>0.177</t>
  </si>
  <si>
    <t>0.155</t>
  </si>
  <si>
    <t>0.138</t>
  </si>
  <si>
    <t>0.125</t>
  </si>
  <si>
    <t>0.114</t>
  </si>
  <si>
    <t>0.094</t>
  </si>
  <si>
    <t>0.086</t>
  </si>
  <si>
    <t>0.078</t>
  </si>
  <si>
    <t>0.592</t>
  </si>
  <si>
    <t>0.93</t>
  </si>
  <si>
    <t>1.01</t>
  </si>
  <si>
    <t>0.921</t>
  </si>
  <si>
    <t>0.754</t>
  </si>
  <si>
    <t>0.571</t>
  </si>
  <si>
    <t>0.43</t>
  </si>
  <si>
    <t>0.328</t>
  </si>
  <si>
    <t>0.258</t>
  </si>
  <si>
    <t>0.213</t>
  </si>
  <si>
    <t>0.183</t>
  </si>
  <si>
    <t>0.161</t>
  </si>
  <si>
    <t>0.145</t>
  </si>
  <si>
    <t>0.131</t>
  </si>
  <si>
    <t>0.119</t>
  </si>
  <si>
    <t>0.108</t>
  </si>
  <si>
    <t>0.098</t>
  </si>
  <si>
    <t>0.09</t>
  </si>
  <si>
    <t>0.082</t>
  </si>
  <si>
    <t>15.02</t>
  </si>
  <si>
    <t>10.29</t>
  </si>
  <si>
    <t>7.1</t>
  </si>
  <si>
    <t>4.92</t>
  </si>
  <si>
    <t>3.42</t>
  </si>
  <si>
    <t>2.38</t>
  </si>
  <si>
    <t>1.66</t>
  </si>
  <si>
    <t>1.16</t>
  </si>
  <si>
    <t>0.81</t>
  </si>
  <si>
    <t>0.07</t>
  </si>
  <si>
    <t>0.03</t>
  </si>
  <si>
    <t>0.204</t>
  </si>
  <si>
    <t>0.136</t>
  </si>
  <si>
    <t>0.091</t>
  </si>
  <si>
    <t>0.058</t>
  </si>
  <si>
    <t>0.032</t>
  </si>
  <si>
    <t>0.013</t>
  </si>
  <si>
    <t>-0.001</t>
  </si>
  <si>
    <t>-0.01</t>
  </si>
  <si>
    <t>-0.017</t>
  </si>
  <si>
    <t>-0.012</t>
  </si>
  <si>
    <t>0.216</t>
  </si>
  <si>
    <t>0.152</t>
  </si>
  <si>
    <t>0.107</t>
  </si>
  <si>
    <t>0.012</t>
  </si>
  <si>
    <t>-0.033</t>
  </si>
  <si>
    <t>-0.04</t>
  </si>
  <si>
    <t>-0.044</t>
  </si>
  <si>
    <t>-0.047</t>
  </si>
  <si>
    <t>-0.049</t>
  </si>
  <si>
    <t>-0.051</t>
  </si>
  <si>
    <t>-0.052</t>
  </si>
  <si>
    <t>-0.053</t>
  </si>
  <si>
    <t>-0.054</t>
  </si>
  <si>
    <t>-0.055</t>
  </si>
  <si>
    <t>-0.056</t>
  </si>
  <si>
    <t>0.235</t>
  </si>
  <si>
    <t>0.162</t>
  </si>
  <si>
    <t>0.072</t>
  </si>
  <si>
    <t>0.04</t>
  </si>
  <si>
    <t>-0.034</t>
  </si>
  <si>
    <t>-0.041</t>
  </si>
  <si>
    <t>-0.046</t>
  </si>
  <si>
    <t>-0.057</t>
  </si>
  <si>
    <t>-0.058</t>
  </si>
  <si>
    <t>-0.059</t>
  </si>
  <si>
    <t>0.123</t>
  </si>
  <si>
    <t>0.134</t>
  </si>
  <si>
    <t>0.127</t>
  </si>
  <si>
    <t>0.112</t>
  </si>
  <si>
    <t>0.105</t>
  </si>
  <si>
    <t>0.097</t>
  </si>
  <si>
    <t>0.083</t>
  </si>
  <si>
    <t>0.077</t>
  </si>
  <si>
    <t>0.071</t>
  </si>
  <si>
    <t>0.06</t>
  </si>
  <si>
    <t>0.055</t>
  </si>
  <si>
    <t>0.069</t>
  </si>
  <si>
    <t>0.156</t>
  </si>
  <si>
    <t>0.164</t>
  </si>
  <si>
    <t>0.148</t>
  </si>
  <si>
    <t>0.122</t>
  </si>
  <si>
    <t>0.106</t>
  </si>
  <si>
    <t>0.121</t>
  </si>
  <si>
    <t>0.171</t>
  </si>
  <si>
    <t>0.172</t>
  </si>
  <si>
    <t>0.168</t>
  </si>
  <si>
    <t>0.154</t>
  </si>
  <si>
    <t>0.118</t>
  </si>
  <si>
    <t>0.087</t>
  </si>
  <si>
    <t>0.08</t>
  </si>
  <si>
    <t>0.074</t>
  </si>
  <si>
    <t>Netto driftsresultat</t>
  </si>
  <si>
    <t>TBU-norm</t>
  </si>
  <si>
    <t>Disposisjonsfond</t>
  </si>
  <si>
    <t>Kommuner i ROBEK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</si>
  <si>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</si>
  <si>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</si>
  <si>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</si>
  <si>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</si>
  <si>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</si>
  <si>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</si>
  <si>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</si>
  <si>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</si>
  <si>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</si>
  <si>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</si>
  <si>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</si>
  <si>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</si>
  <si>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</si>
  <si>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</si>
  <si>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</si>
  <si>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</si>
  <si>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</si>
  <si>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</si>
  <si>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</si>
  <si>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</si>
  <si>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</si>
  <si>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1. mai&lt;br&gt;2022</t>
  </si>
  <si>
    <t>Aktivitetsvekst</t>
  </si>
  <si>
    <t>Inntektsvekst</t>
  </si>
  <si>
    <t>Målt i personer</t>
  </si>
  <si>
    <t>Målt i timeverk</t>
  </si>
  <si>
    <t>Kolonne2</t>
  </si>
  <si>
    <t>Kolonne3</t>
  </si>
  <si>
    <t xml:space="preserve">Bruttoinvesteringer </t>
  </si>
  <si>
    <t>Nettofinansinvesteringer</t>
  </si>
  <si>
    <t>Netto gjeld</t>
  </si>
  <si>
    <t>Netto gjeld uten pensjonsreserve</t>
  </si>
  <si>
    <t>Nettogjeld uten pensjonsreserve</t>
  </si>
  <si>
    <t>Disposisjonsfond (h.a)</t>
  </si>
  <si>
    <t>Frie inntekter etter korreksjoner og &lt;br&gt;merkostnader (v.a)</t>
  </si>
  <si>
    <t>Merkostnad til demografi</t>
  </si>
  <si>
    <t>Merkostnad til pensjon</t>
  </si>
  <si>
    <t>Vekst i frie inntekter</t>
  </si>
  <si>
    <t>Snitt 2014&lt;br&gt;-2021</t>
  </si>
  <si>
    <t xml:space="preserve">Aksjeutbytte </t>
  </si>
  <si>
    <t xml:space="preserve">Frie inntekter </t>
  </si>
  <si>
    <t xml:space="preserve">Frie inntekter etter korreksjoner </t>
  </si>
  <si>
    <t>Frie inntekter etter korreksjoner &lt;br&gt;og merkostnader</t>
  </si>
  <si>
    <t>PPR 4/21</t>
  </si>
  <si>
    <t>PPR 1/22</t>
  </si>
  <si>
    <t>Styringsrente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</si>
  <si>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</si>
  <si>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</si>
  <si>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</si>
  <si>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</si>
  <si>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</si>
  <si>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</si>
  <si>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</si>
  <si>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</si>
  <si>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</si>
  <si>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</si>
  <si>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</si>
  <si>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</si>
  <si>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</si>
  <si>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</si>
  <si>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</si>
  <si>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</si>
  <si>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</si>
  <si>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</si>
  <si>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</si>
  <si>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</si>
  <si>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</si>
  <si>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</si>
  <si>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</si>
  <si>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</si>
  <si>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</si>
  <si>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</si>
  <si>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</si>
  <si>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</si>
  <si>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</si>
  <si>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</si>
  <si>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</si>
  <si>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</si>
  <si>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</si>
  <si>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</si>
  <si>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</si>
  <si>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</si>
  <si>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2023-03-31</t>
  </si>
  <si>
    <t>2023-06-30</t>
  </si>
  <si>
    <t>2023-09-30</t>
  </si>
  <si>
    <t>2023-12-31</t>
  </si>
  <si>
    <t>2024-03-31</t>
  </si>
  <si>
    <t>2024-06-30</t>
  </si>
  <si>
    <t>2024-09-30</t>
  </si>
  <si>
    <t>2024-12-31</t>
  </si>
  <si>
    <t>2025-03-31</t>
  </si>
  <si>
    <t>2025-06-30</t>
  </si>
  <si>
    <t>2025-09-30</t>
  </si>
  <si>
    <t>2025-12-31</t>
  </si>
  <si>
    <t>Gjeldsbelastning, v.a.</t>
  </si>
  <si>
    <t>Gjeldsbetjeningsgrad, h.a.</t>
  </si>
  <si>
    <t>Rentebelastning, h.a.</t>
  </si>
  <si>
    <t>1980-03-31</t>
  </si>
  <si>
    <t>1980-06-30</t>
  </si>
  <si>
    <t>1980-09-30</t>
  </si>
  <si>
    <t>1980-12-31</t>
  </si>
  <si>
    <t>1981-03-31</t>
  </si>
  <si>
    <t>1981-06-30</t>
  </si>
  <si>
    <t>1981-09-30</t>
  </si>
  <si>
    <t>1981-12-31</t>
  </si>
  <si>
    <t>1982-03-31</t>
  </si>
  <si>
    <t>1982-06-30</t>
  </si>
  <si>
    <t>1982-09-30</t>
  </si>
  <si>
    <t>1982-12-31</t>
  </si>
  <si>
    <t>1983-03-31</t>
  </si>
  <si>
    <t>1983-06-30</t>
  </si>
  <si>
    <t>1983-09-30</t>
  </si>
  <si>
    <t>1983-12-31</t>
  </si>
  <si>
    <t>1984-03-31</t>
  </si>
  <si>
    <t>1984-06-30</t>
  </si>
  <si>
    <t>1984-09-30</t>
  </si>
  <si>
    <t>1984-12-31</t>
  </si>
  <si>
    <t>1985-03-31</t>
  </si>
  <si>
    <t>1985-06-30</t>
  </si>
  <si>
    <t>1985-09-30</t>
  </si>
  <si>
    <t>1985-12-31</t>
  </si>
  <si>
    <t>1986-03-31</t>
  </si>
  <si>
    <t>1986-06-30</t>
  </si>
  <si>
    <t>1986-09-30</t>
  </si>
  <si>
    <t>1986-12-31</t>
  </si>
  <si>
    <t>1987-03-31</t>
  </si>
  <si>
    <t>1987-06-30</t>
  </si>
  <si>
    <t>1987-09-30</t>
  </si>
  <si>
    <t>1987-12-31</t>
  </si>
  <si>
    <t>1988-03-31</t>
  </si>
  <si>
    <t>1988-06-30</t>
  </si>
  <si>
    <t>1988-09-30</t>
  </si>
  <si>
    <t>1988-12-31</t>
  </si>
  <si>
    <t>1989-03-31</t>
  </si>
  <si>
    <t>1989-06-30</t>
  </si>
  <si>
    <t>1989-09-30</t>
  </si>
  <si>
    <t>1989-12-31</t>
  </si>
  <si>
    <t>1990-03-31</t>
  </si>
  <si>
    <t>1990-06-30</t>
  </si>
  <si>
    <t>1990-09-30</t>
  </si>
  <si>
    <t>1990-12-31</t>
  </si>
  <si>
    <t>1991-03-31</t>
  </si>
  <si>
    <t>1991-06-30</t>
  </si>
  <si>
    <t>1991-09-30</t>
  </si>
  <si>
    <t>1991-12-31</t>
  </si>
  <si>
    <t>1992-03-31</t>
  </si>
  <si>
    <t>1992-06-30</t>
  </si>
  <si>
    <t>1992-09-30</t>
  </si>
  <si>
    <t>1992-12-31</t>
  </si>
  <si>
    <t>1993-03-31</t>
  </si>
  <si>
    <t>1993-06-30</t>
  </si>
  <si>
    <t>1993-09-30</t>
  </si>
  <si>
    <t>1993-12-31</t>
  </si>
  <si>
    <t>1994-03-31</t>
  </si>
  <si>
    <t>1994-06-30</t>
  </si>
  <si>
    <t>1994-09-30</t>
  </si>
  <si>
    <t>1994-12-31</t>
  </si>
  <si>
    <t>1995-03-31</t>
  </si>
  <si>
    <t>1995-06-30</t>
  </si>
  <si>
    <t>1995-09-30</t>
  </si>
  <si>
    <t>1995-12-31</t>
  </si>
  <si>
    <t>1996-03-31</t>
  </si>
  <si>
    <t>1996-06-30</t>
  </si>
  <si>
    <t>1996-09-30</t>
  </si>
  <si>
    <t>1996-12-31</t>
  </si>
  <si>
    <t>1997-03-31</t>
  </si>
  <si>
    <t>1997-06-30</t>
  </si>
  <si>
    <t>1997-09-30</t>
  </si>
  <si>
    <t>1997-12-31</t>
  </si>
  <si>
    <t>1998-03-31</t>
  </si>
  <si>
    <t>1998-06-30</t>
  </si>
  <si>
    <t>1998-09-30</t>
  </si>
  <si>
    <t>1998-12-31</t>
  </si>
  <si>
    <t>1999-03-31</t>
  </si>
  <si>
    <t>1999-06-30</t>
  </si>
  <si>
    <t>1999-09-30</t>
  </si>
  <si>
    <t>1999-12-31</t>
  </si>
  <si>
    <t>2000-03-31</t>
  </si>
  <si>
    <t>2000-06-30</t>
  </si>
  <si>
    <t>2000-09-30</t>
  </si>
  <si>
    <t>2000-12-31</t>
  </si>
  <si>
    <t>2001-03-31</t>
  </si>
  <si>
    <t>2001-06-30</t>
  </si>
  <si>
    <t>2001-09-30</t>
  </si>
  <si>
    <t>2001-12-31</t>
  </si>
  <si>
    <t>2002-03-31</t>
  </si>
  <si>
    <t>2002-06-30</t>
  </si>
  <si>
    <t>2002-09-30</t>
  </si>
  <si>
    <t>2002-12-31</t>
  </si>
  <si>
    <t>2003-03-31</t>
  </si>
  <si>
    <t>2003-06-30</t>
  </si>
  <si>
    <t>2003-09-30</t>
  </si>
  <si>
    <t>2003-12-31</t>
  </si>
  <si>
    <t>2004-03-31</t>
  </si>
  <si>
    <t>2004-06-30</t>
  </si>
  <si>
    <t>2004-09-30</t>
  </si>
  <si>
    <t>2004-12-31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</si>
  <si>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</si>
  <si>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</si>
  <si>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</si>
  <si>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</si>
  <si>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</si>
  <si>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</si>
  <si>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</si>
  <si>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</si>
  <si>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</si>
  <si>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</si>
  <si>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</si>
  <si>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</si>
  <si>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</si>
  <si>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</si>
  <si>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</si>
  <si>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</si>
  <si>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</si>
  <si>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</si>
  <si>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</si>
  <si>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</si>
  <si>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</si>
  <si>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</si>
  <si>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</si>
  <si>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</si>
  <si>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</si>
  <si>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</si>
  <si>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</si>
  <si>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</si>
  <si>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</si>
  <si>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</si>
  <si>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</si>
  <si>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</si>
  <si>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</si>
  <si>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</si>
  <si>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</si>
  <si>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</si>
  <si>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Column 1Kolonne1</t>
  </si>
  <si>
    <t>Delvis permitterte</t>
  </si>
  <si>
    <t>Helt permitterte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</si>
  <si>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</si>
  <si>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</si>
  <si>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</si>
  <si>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</si>
  <si>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</si>
  <si>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</si>
  <si>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</si>
  <si>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</si>
  <si>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</si>
  <si>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</si>
  <si>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</si>
  <si>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</si>
  <si>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</si>
  <si>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</si>
  <si>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</si>
  <si>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</si>
  <si>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</si>
  <si>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</si>
  <si>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</si>
  <si>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</si>
  <si>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</si>
  <si>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</si>
  <si>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2022-02-01</t>
  </si>
  <si>
    <t>2022-03-01</t>
  </si>
  <si>
    <t>2022-04-01</t>
  </si>
  <si>
    <t>Arbeidsmarkedstiltak for  for arbeidssøkere, &lt;br&gt;1000 personer (v.a.)</t>
  </si>
  <si>
    <t xml:space="preserve"> Registrert ledighet i prosent (h.a.) </t>
  </si>
  <si>
    <t>Registrert ledighet i prosent (v.a.)</t>
  </si>
  <si>
    <t>2,8</t>
  </si>
  <si>
    <t>3,3</t>
  </si>
  <si>
    <t>4,1</t>
  </si>
  <si>
    <t>4,0</t>
  </si>
  <si>
    <t>3,6</t>
  </si>
  <si>
    <t>2,7</t>
  </si>
  <si>
    <t>1,9</t>
  </si>
  <si>
    <t>1,7</t>
  </si>
  <si>
    <t>2,9</t>
  </si>
  <si>
    <t>3,0</t>
  </si>
  <si>
    <t>2,5</t>
  </si>
  <si>
    <t>3,9</t>
  </si>
  <si>
    <t>3,2</t>
  </si>
  <si>
    <t xml:space="preserve"> 2,5 </t>
  </si>
  <si>
    <t xml:space="preserve"> 2,2 </t>
  </si>
  <si>
    <t xml:space="preserve"> 5,0</t>
  </si>
  <si>
    <t xml:space="preserve"> 3,1 </t>
  </si>
  <si>
    <t xml:space="preserve"> </t>
  </si>
  <si>
    <t>Column 1</t>
  </si>
  <si>
    <t>Antall på helserelaterte ytelser ikke registrert bosatt i Norge (v.a)</t>
  </si>
  <si>
    <t>Sykepengemottakere (v.a.)</t>
  </si>
  <si>
    <t>Motakere av arbeidsavklaringspenger (v.a)</t>
  </si>
  <si>
    <t>Mottakere av uføretrygd (v.a)</t>
  </si>
  <si>
    <t>Mottakere av helserelaterte trygdeytelser som pst. av befolkningen (h.a.)</t>
  </si>
  <si>
    <t>Årslønn</t>
  </si>
  <si>
    <t>Reallønn</t>
  </si>
  <si>
    <t>Utslippspris i EUs kvotesystem</t>
  </si>
  <si>
    <t>2022-04-26</t>
  </si>
  <si>
    <t>2022-04-25</t>
  </si>
  <si>
    <t>2022-04-22</t>
  </si>
  <si>
    <t>2022-04-21</t>
  </si>
  <si>
    <t>2022-04-20</t>
  </si>
  <si>
    <t>2022-04-19</t>
  </si>
  <si>
    <t>2022-04-18</t>
  </si>
  <si>
    <t>2022-04-15</t>
  </si>
  <si>
    <t>2022-04-14</t>
  </si>
  <si>
    <t>2022-04-13</t>
  </si>
  <si>
    <t>2022-04-12</t>
  </si>
  <si>
    <t>2022-04-11</t>
  </si>
  <si>
    <t>2022-04-08</t>
  </si>
  <si>
    <t>2022-04-07</t>
  </si>
  <si>
    <t>2022-04-06</t>
  </si>
  <si>
    <t>2022-04-05</t>
  </si>
  <si>
    <t>2022-04-04</t>
  </si>
  <si>
    <t>2022-03-30</t>
  </si>
  <si>
    <t>2022-03-29</t>
  </si>
  <si>
    <t>2022-03-28</t>
  </si>
  <si>
    <t>2022-03-25</t>
  </si>
  <si>
    <t>2022-03-24</t>
  </si>
  <si>
    <t>2022-03-23</t>
  </si>
  <si>
    <t>2022-03-22</t>
  </si>
  <si>
    <t>2022-03-21</t>
  </si>
  <si>
    <t>2022-03-18</t>
  </si>
  <si>
    <t>2022-03-17</t>
  </si>
  <si>
    <t>2022-03-16</t>
  </si>
  <si>
    <t>2022-03-15</t>
  </si>
  <si>
    <t>2022-03-14</t>
  </si>
  <si>
    <t>2022-03-11</t>
  </si>
  <si>
    <t>2022-03-10</t>
  </si>
  <si>
    <t>2022-03-09</t>
  </si>
  <si>
    <t>2022-03-08</t>
  </si>
  <si>
    <t>2022-03-07</t>
  </si>
  <si>
    <t>2022-03-04</t>
  </si>
  <si>
    <t>2022-03-03</t>
  </si>
  <si>
    <t>2022-03-02</t>
  </si>
  <si>
    <t>2022-02-28</t>
  </si>
  <si>
    <t>2022-02-25</t>
  </si>
  <si>
    <t>2022-02-24</t>
  </si>
  <si>
    <t>2022-02-23</t>
  </si>
  <si>
    <t>2022-02-22</t>
  </si>
  <si>
    <t>2022-02-21</t>
  </si>
  <si>
    <t>2022-02-18</t>
  </si>
  <si>
    <t>2022-02-17</t>
  </si>
  <si>
    <t>2022-02-16</t>
  </si>
  <si>
    <t>2022-02-15</t>
  </si>
  <si>
    <t>2022-02-14</t>
  </si>
  <si>
    <t>2022-02-11</t>
  </si>
  <si>
    <t>2022-02-10</t>
  </si>
  <si>
    <t>2022-02-09</t>
  </si>
  <si>
    <t>2022-02-08</t>
  </si>
  <si>
    <t>2022-02-07</t>
  </si>
  <si>
    <t>2022-02-04</t>
  </si>
  <si>
    <t>2022-02-03</t>
  </si>
  <si>
    <t>2022-02-02</t>
  </si>
  <si>
    <t>2022-01-31</t>
  </si>
  <si>
    <t>2022-01-28</t>
  </si>
  <si>
    <t>2022-01-27</t>
  </si>
  <si>
    <t>2022-01-26</t>
  </si>
  <si>
    <t>2022-01-25</t>
  </si>
  <si>
    <t>2022-01-24</t>
  </si>
  <si>
    <t>2022-01-21</t>
  </si>
  <si>
    <t>2022-01-20</t>
  </si>
  <si>
    <t>2022-01-19</t>
  </si>
  <si>
    <t>2022-01-18</t>
  </si>
  <si>
    <t>2022-01-17</t>
  </si>
  <si>
    <t>2022-01-14</t>
  </si>
  <si>
    <t>2022-01-13</t>
  </si>
  <si>
    <t>2022-01-12</t>
  </si>
  <si>
    <t>2022-01-11</t>
  </si>
  <si>
    <t>2022-01-10</t>
  </si>
  <si>
    <t>2022-01-07</t>
  </si>
  <si>
    <t>2022-01-06</t>
  </si>
  <si>
    <t>2022-01-05</t>
  </si>
  <si>
    <t>2022-01-04</t>
  </si>
  <si>
    <t>2022-01-03</t>
  </si>
  <si>
    <t>2021-12-30</t>
  </si>
  <si>
    <t>2021-12-29</t>
  </si>
  <si>
    <t>2021-12-28</t>
  </si>
  <si>
    <t>2021-12-27</t>
  </si>
  <si>
    <t>2021-12-24</t>
  </si>
  <si>
    <t>2021-12-23</t>
  </si>
  <si>
    <t>2021-12-22</t>
  </si>
  <si>
    <t>2021-12-21</t>
  </si>
  <si>
    <t>2021-12-20</t>
  </si>
  <si>
    <t>2021-12-17</t>
  </si>
  <si>
    <t>2021-12-16</t>
  </si>
  <si>
    <t>2021-12-15</t>
  </si>
  <si>
    <t>2021-12-14</t>
  </si>
  <si>
    <t>2021-12-13</t>
  </si>
  <si>
    <t>2021-12-10</t>
  </si>
  <si>
    <t>2021-12-09</t>
  </si>
  <si>
    <t>2021-12-08</t>
  </si>
  <si>
    <t>2021-12-07</t>
  </si>
  <si>
    <t>2021-12-06</t>
  </si>
  <si>
    <t>2021-12-03</t>
  </si>
  <si>
    <t>2021-12-02</t>
  </si>
  <si>
    <t>2021-11-30</t>
  </si>
  <si>
    <t>2021-11-29</t>
  </si>
  <si>
    <t>2021-11-26</t>
  </si>
  <si>
    <t>2021-11-25</t>
  </si>
  <si>
    <t>2021-11-24</t>
  </si>
  <si>
    <t>2021-11-23</t>
  </si>
  <si>
    <t>2021-11-22</t>
  </si>
  <si>
    <t>2021-11-19</t>
  </si>
  <si>
    <t>2021-11-18</t>
  </si>
  <si>
    <t>2021-11-17</t>
  </si>
  <si>
    <t>2021-11-16</t>
  </si>
  <si>
    <t>2021-11-15</t>
  </si>
  <si>
    <t>2021-11-12</t>
  </si>
  <si>
    <t>2021-11-11</t>
  </si>
  <si>
    <t>2021-11-10</t>
  </si>
  <si>
    <t>2021-11-09</t>
  </si>
  <si>
    <t>2021-11-08</t>
  </si>
  <si>
    <t>2021-11-05</t>
  </si>
  <si>
    <t>2021-11-04</t>
  </si>
  <si>
    <t>2021-11-03</t>
  </si>
  <si>
    <t>2021-11-02</t>
  </si>
  <si>
    <t>2021-10-29</t>
  </si>
  <si>
    <t>2021-10-28</t>
  </si>
  <si>
    <t>2021-10-27</t>
  </si>
  <si>
    <t>2021-10-26</t>
  </si>
  <si>
    <t>2021-10-25</t>
  </si>
  <si>
    <t>2021-10-22</t>
  </si>
  <si>
    <t>2021-10-21</t>
  </si>
  <si>
    <t>2021-10-20</t>
  </si>
  <si>
    <t>2021-10-19</t>
  </si>
  <si>
    <t>2021-10-18</t>
  </si>
  <si>
    <t>2021-10-15</t>
  </si>
  <si>
    <t>2021-10-14</t>
  </si>
  <si>
    <t>2021-10-13</t>
  </si>
  <si>
    <t>2021-10-12</t>
  </si>
  <si>
    <t>2021-10-11</t>
  </si>
  <si>
    <t>2021-10-08</t>
  </si>
  <si>
    <t>2021-10-07</t>
  </si>
  <si>
    <t>2021-10-06</t>
  </si>
  <si>
    <t>2021-10-05</t>
  </si>
  <si>
    <t>2021-10-04</t>
  </si>
  <si>
    <t>2021-09-29</t>
  </si>
  <si>
    <t>2021-09-28</t>
  </si>
  <si>
    <t>2021-09-27</t>
  </si>
  <si>
    <t>2021-09-24</t>
  </si>
  <si>
    <t>2021-09-23</t>
  </si>
  <si>
    <t>2021-09-22</t>
  </si>
  <si>
    <t>2021-09-21</t>
  </si>
  <si>
    <t>2021-09-20</t>
  </si>
  <si>
    <t>2021-09-17</t>
  </si>
  <si>
    <t>2021-09-16</t>
  </si>
  <si>
    <t>2021-09-15</t>
  </si>
  <si>
    <t>2021-09-14</t>
  </si>
  <si>
    <t>2021-09-13</t>
  </si>
  <si>
    <t>2021-09-10</t>
  </si>
  <si>
    <t>2021-09-09</t>
  </si>
  <si>
    <t>2021-09-08</t>
  </si>
  <si>
    <t>2021-09-07</t>
  </si>
  <si>
    <t>2021-09-06</t>
  </si>
  <si>
    <t>2021-09-03</t>
  </si>
  <si>
    <t>2021-09-02</t>
  </si>
  <si>
    <t>2021-08-31</t>
  </si>
  <si>
    <t>2021-08-30</t>
  </si>
  <si>
    <t>2021-08-27</t>
  </si>
  <si>
    <t>2021-08-26</t>
  </si>
  <si>
    <t>2021-08-25</t>
  </si>
  <si>
    <t>2021-08-24</t>
  </si>
  <si>
    <t>2021-08-23</t>
  </si>
  <si>
    <t>2021-08-20</t>
  </si>
  <si>
    <t>2021-08-19</t>
  </si>
  <si>
    <t>2021-08-18</t>
  </si>
  <si>
    <t>2021-08-17</t>
  </si>
  <si>
    <t>2021-08-16</t>
  </si>
  <si>
    <t>2021-08-13</t>
  </si>
  <si>
    <t>2021-08-12</t>
  </si>
  <si>
    <t>2021-08-11</t>
  </si>
  <si>
    <t>2021-08-10</t>
  </si>
  <si>
    <t>2021-08-09</t>
  </si>
  <si>
    <t>2021-08-06</t>
  </si>
  <si>
    <t>2021-08-05</t>
  </si>
  <si>
    <t>2021-08-04</t>
  </si>
  <si>
    <t>2021-08-03</t>
  </si>
  <si>
    <t>2021-08-02</t>
  </si>
  <si>
    <t>2021-07-30</t>
  </si>
  <si>
    <t>2021-07-29</t>
  </si>
  <si>
    <t>2021-07-28</t>
  </si>
  <si>
    <t>2021-07-27</t>
  </si>
  <si>
    <t>2021-07-26</t>
  </si>
  <si>
    <t>2021-07-23</t>
  </si>
  <si>
    <t>2021-07-22</t>
  </si>
  <si>
    <t>2021-07-21</t>
  </si>
  <si>
    <t>2021-07-20</t>
  </si>
  <si>
    <t>2021-07-19</t>
  </si>
  <si>
    <t>2021-07-16</t>
  </si>
  <si>
    <t>2021-07-15</t>
  </si>
  <si>
    <t>2021-07-14</t>
  </si>
  <si>
    <t>2021-07-13</t>
  </si>
  <si>
    <t>2021-07-12</t>
  </si>
  <si>
    <t>2021-07-09</t>
  </si>
  <si>
    <t>2021-07-08</t>
  </si>
  <si>
    <t>2021-07-07</t>
  </si>
  <si>
    <t>2021-07-06</t>
  </si>
  <si>
    <t>2021-07-05</t>
  </si>
  <si>
    <t>2021-07-02</t>
  </si>
  <si>
    <t>2021-06-29</t>
  </si>
  <si>
    <t>2021-06-28</t>
  </si>
  <si>
    <t>2021-06-25</t>
  </si>
  <si>
    <t>2021-06-24</t>
  </si>
  <si>
    <t>2021-06-23</t>
  </si>
  <si>
    <t>2021-06-22</t>
  </si>
  <si>
    <t>2021-06-21</t>
  </si>
  <si>
    <t>2021-06-18</t>
  </si>
  <si>
    <t>2021-06-17</t>
  </si>
  <si>
    <t>2021-06-16</t>
  </si>
  <si>
    <t>2021-06-15</t>
  </si>
  <si>
    <t>2021-06-14</t>
  </si>
  <si>
    <t>2021-06-11</t>
  </si>
  <si>
    <t>2021-06-10</t>
  </si>
  <si>
    <t>2021-06-09</t>
  </si>
  <si>
    <t>2021-06-08</t>
  </si>
  <si>
    <t>2021-06-07</t>
  </si>
  <si>
    <t>2021-06-04</t>
  </si>
  <si>
    <t>2021-06-03</t>
  </si>
  <si>
    <t>2021-06-02</t>
  </si>
  <si>
    <t>2021-05-31</t>
  </si>
  <si>
    <t>2021-05-28</t>
  </si>
  <si>
    <t>2021-05-27</t>
  </si>
  <si>
    <t>2021-05-26</t>
  </si>
  <si>
    <t>2021-05-25</t>
  </si>
  <si>
    <t>2021-05-24</t>
  </si>
  <si>
    <t>2021-05-21</t>
  </si>
  <si>
    <t>2021-05-20</t>
  </si>
  <si>
    <t>2021-05-19</t>
  </si>
  <si>
    <t>2021-05-18</t>
  </si>
  <si>
    <t>2021-05-17</t>
  </si>
  <si>
    <t>2021-05-14</t>
  </si>
  <si>
    <t>2021-05-13</t>
  </si>
  <si>
    <t>2021-05-12</t>
  </si>
  <si>
    <t>2021-05-11</t>
  </si>
  <si>
    <t>2021-05-10</t>
  </si>
  <si>
    <t>2021-05-07</t>
  </si>
  <si>
    <t>2021-05-06</t>
  </si>
  <si>
    <t>2021-05-05</t>
  </si>
  <si>
    <t>2021-05-04</t>
  </si>
  <si>
    <t>2021-05-03</t>
  </si>
  <si>
    <t>2021-04-30</t>
  </si>
  <si>
    <t>2021-04-29</t>
  </si>
  <si>
    <t>2021-04-28</t>
  </si>
  <si>
    <t>2021-04-27</t>
  </si>
  <si>
    <t>2021-04-26</t>
  </si>
  <si>
    <t>2021-04-23</t>
  </si>
  <si>
    <t>2021-04-22</t>
  </si>
  <si>
    <t>2021-04-21</t>
  </si>
  <si>
    <t>2021-04-20</t>
  </si>
  <si>
    <t>2021-04-19</t>
  </si>
  <si>
    <t>2021-04-16</t>
  </si>
  <si>
    <t>2021-04-15</t>
  </si>
  <si>
    <t>2021-04-14</t>
  </si>
  <si>
    <t>2021-04-13</t>
  </si>
  <si>
    <t>2021-04-12</t>
  </si>
  <si>
    <t>2021-04-09</t>
  </si>
  <si>
    <t>2021-04-08</t>
  </si>
  <si>
    <t>2021-04-07</t>
  </si>
  <si>
    <t>2021-04-06</t>
  </si>
  <si>
    <t>2021-04-05</t>
  </si>
  <si>
    <t>2021-04-02</t>
  </si>
  <si>
    <t>2021-03-30</t>
  </si>
  <si>
    <t>2021-03-29</t>
  </si>
  <si>
    <t>2021-03-26</t>
  </si>
  <si>
    <t>2021-03-25</t>
  </si>
  <si>
    <t>2021-03-24</t>
  </si>
  <si>
    <t>2021-03-23</t>
  </si>
  <si>
    <t>2021-03-22</t>
  </si>
  <si>
    <t>2021-03-19</t>
  </si>
  <si>
    <t>2021-03-18</t>
  </si>
  <si>
    <t>2021-03-17</t>
  </si>
  <si>
    <t>2021-03-16</t>
  </si>
  <si>
    <t>2021-03-15</t>
  </si>
  <si>
    <t>2021-03-12</t>
  </si>
  <si>
    <t>2021-03-11</t>
  </si>
  <si>
    <t>2021-03-10</t>
  </si>
  <si>
    <t>2021-03-09</t>
  </si>
  <si>
    <t>2021-03-08</t>
  </si>
  <si>
    <t>2021-03-05</t>
  </si>
  <si>
    <t>2021-03-04</t>
  </si>
  <si>
    <t>2021-03-03</t>
  </si>
  <si>
    <t>2021-03-02</t>
  </si>
  <si>
    <t>2021-02-26</t>
  </si>
  <si>
    <t>2021-02-25</t>
  </si>
  <si>
    <t>2021-02-24</t>
  </si>
  <si>
    <t>2021-02-23</t>
  </si>
  <si>
    <t>2021-02-22</t>
  </si>
  <si>
    <t>2021-02-19</t>
  </si>
  <si>
    <t>2021-02-18</t>
  </si>
  <si>
    <t>2021-02-17</t>
  </si>
  <si>
    <t>2021-02-16</t>
  </si>
  <si>
    <t>2021-02-15</t>
  </si>
  <si>
    <t>2021-02-12</t>
  </si>
  <si>
    <t>2021-02-11</t>
  </si>
  <si>
    <t>2021-02-10</t>
  </si>
  <si>
    <t>2021-02-09</t>
  </si>
  <si>
    <t>2021-02-08</t>
  </si>
  <si>
    <t>2021-02-05</t>
  </si>
  <si>
    <t>2021-02-04</t>
  </si>
  <si>
    <t>2021-02-03</t>
  </si>
  <si>
    <t>2021-02-02</t>
  </si>
  <si>
    <t>2021-01-29</t>
  </si>
  <si>
    <t>2021-01-28</t>
  </si>
  <si>
    <t>2021-01-27</t>
  </si>
  <si>
    <t>2021-01-26</t>
  </si>
  <si>
    <t>2021-01-25</t>
  </si>
  <si>
    <t>2021-01-22</t>
  </si>
  <si>
    <t>2021-01-21</t>
  </si>
  <si>
    <t>2021-01-20</t>
  </si>
  <si>
    <t>2021-01-19</t>
  </si>
  <si>
    <t>2021-01-18</t>
  </si>
  <si>
    <t>2021-01-15</t>
  </si>
  <si>
    <t>2021-01-14</t>
  </si>
  <si>
    <t>2021-01-13</t>
  </si>
  <si>
    <t>2021-01-12</t>
  </si>
  <si>
    <t>2021-01-11</t>
  </si>
  <si>
    <t>2021-01-08</t>
  </si>
  <si>
    <t>2021-01-07</t>
  </si>
  <si>
    <t>2021-01-06</t>
  </si>
  <si>
    <t>2021-01-05</t>
  </si>
  <si>
    <t>2021-01-04</t>
  </si>
  <si>
    <t>2020-12-30</t>
  </si>
  <si>
    <t>2020-12-29</t>
  </si>
  <si>
    <t>2020-12-28</t>
  </si>
  <si>
    <t>2020-12-25</t>
  </si>
  <si>
    <t>2020-12-24</t>
  </si>
  <si>
    <t>2020-12-23</t>
  </si>
  <si>
    <t>2020-12-22</t>
  </si>
  <si>
    <t>2020-12-21</t>
  </si>
  <si>
    <t>2020-12-18</t>
  </si>
  <si>
    <t>2020-12-17</t>
  </si>
  <si>
    <t>2020-12-16</t>
  </si>
  <si>
    <t>2020-12-15</t>
  </si>
  <si>
    <t>2020-12-14</t>
  </si>
  <si>
    <t>2020-12-11</t>
  </si>
  <si>
    <t>2020-12-10</t>
  </si>
  <si>
    <t>2020-12-09</t>
  </si>
  <si>
    <t>2020-12-08</t>
  </si>
  <si>
    <t>2020-12-07</t>
  </si>
  <si>
    <t>2020-12-04</t>
  </si>
  <si>
    <t>2020-12-03</t>
  </si>
  <si>
    <t>2020-12-02</t>
  </si>
  <si>
    <t>2020-11-30</t>
  </si>
  <si>
    <t>2020-11-27</t>
  </si>
  <si>
    <t>2020-11-26</t>
  </si>
  <si>
    <t>2020-11-25</t>
  </si>
  <si>
    <t>2020-11-24</t>
  </si>
  <si>
    <t>2020-11-23</t>
  </si>
  <si>
    <t>2020-11-20</t>
  </si>
  <si>
    <t>2020-11-19</t>
  </si>
  <si>
    <t>2020-11-18</t>
  </si>
  <si>
    <t>2020-11-17</t>
  </si>
  <si>
    <t>2020-11-16</t>
  </si>
  <si>
    <t>2020-11-13</t>
  </si>
  <si>
    <t>2020-11-12</t>
  </si>
  <si>
    <t>2020-11-11</t>
  </si>
  <si>
    <t>2020-11-10</t>
  </si>
  <si>
    <t>2020-11-09</t>
  </si>
  <si>
    <t>2020-11-06</t>
  </si>
  <si>
    <t>2020-11-05</t>
  </si>
  <si>
    <t>2020-11-04</t>
  </si>
  <si>
    <t>2020-11-03</t>
  </si>
  <si>
    <t>2020-11-02</t>
  </si>
  <si>
    <t>2020-10-30</t>
  </si>
  <si>
    <t>2020-10-29</t>
  </si>
  <si>
    <t>2020-10-28</t>
  </si>
  <si>
    <t>2020-10-27</t>
  </si>
  <si>
    <t>2020-10-26</t>
  </si>
  <si>
    <t>2020-10-23</t>
  </si>
  <si>
    <t>2020-10-22</t>
  </si>
  <si>
    <t>2020-10-21</t>
  </si>
  <si>
    <t>2020-10-20</t>
  </si>
  <si>
    <t>2020-10-19</t>
  </si>
  <si>
    <t>2020-10-16</t>
  </si>
  <si>
    <t>2020-10-15</t>
  </si>
  <si>
    <t>2020-10-14</t>
  </si>
  <si>
    <t>2020-10-13</t>
  </si>
  <si>
    <t>2020-10-12</t>
  </si>
  <si>
    <t>2020-10-09</t>
  </si>
  <si>
    <t>2020-10-08</t>
  </si>
  <si>
    <t>2020-10-07</t>
  </si>
  <si>
    <t>2020-10-06</t>
  </si>
  <si>
    <t>2020-10-05</t>
  </si>
  <si>
    <t>2020-10-02</t>
  </si>
  <si>
    <t>2020-09-29</t>
  </si>
  <si>
    <t>2020-09-28</t>
  </si>
  <si>
    <t>2020-09-25</t>
  </si>
  <si>
    <t>2020-09-24</t>
  </si>
  <si>
    <t>2020-09-23</t>
  </si>
  <si>
    <t>2020-09-22</t>
  </si>
  <si>
    <t>2020-09-21</t>
  </si>
  <si>
    <t>2020-09-18</t>
  </si>
  <si>
    <t>2020-09-17</t>
  </si>
  <si>
    <t>2020-09-16</t>
  </si>
  <si>
    <t>2020-09-15</t>
  </si>
  <si>
    <t>2020-09-14</t>
  </si>
  <si>
    <t>2020-09-11</t>
  </si>
  <si>
    <t>2020-09-10</t>
  </si>
  <si>
    <t>2020-09-09</t>
  </si>
  <si>
    <t>2020-09-08</t>
  </si>
  <si>
    <t>2020-09-07</t>
  </si>
  <si>
    <t>2020-09-04</t>
  </si>
  <si>
    <t>2020-09-03</t>
  </si>
  <si>
    <t>2020-09-02</t>
  </si>
  <si>
    <t>2020-08-31</t>
  </si>
  <si>
    <t>2020-08-28</t>
  </si>
  <si>
    <t>2020-08-27</t>
  </si>
  <si>
    <t>2020-08-26</t>
  </si>
  <si>
    <t>2020-08-25</t>
  </si>
  <si>
    <t>2020-08-24</t>
  </si>
  <si>
    <t>2020-08-21</t>
  </si>
  <si>
    <t>2020-08-20</t>
  </si>
  <si>
    <t>2020-08-19</t>
  </si>
  <si>
    <t>2020-08-18</t>
  </si>
  <si>
    <t>2020-08-17</t>
  </si>
  <si>
    <t>2020-08-14</t>
  </si>
  <si>
    <t>2020-08-13</t>
  </si>
  <si>
    <t>2020-08-12</t>
  </si>
  <si>
    <t>2020-08-11</t>
  </si>
  <si>
    <t>2020-08-10</t>
  </si>
  <si>
    <t>2020-08-07</t>
  </si>
  <si>
    <t>2020-08-06</t>
  </si>
  <si>
    <t>2020-08-05</t>
  </si>
  <si>
    <t>2020-08-04</t>
  </si>
  <si>
    <t>2020-08-03</t>
  </si>
  <si>
    <t>2020-07-31</t>
  </si>
  <si>
    <t>2020-07-30</t>
  </si>
  <si>
    <t>2020-07-29</t>
  </si>
  <si>
    <t>2020-07-28</t>
  </si>
  <si>
    <t>2020-07-27</t>
  </si>
  <si>
    <t>2020-07-24</t>
  </si>
  <si>
    <t>2020-07-23</t>
  </si>
  <si>
    <t>2020-07-22</t>
  </si>
  <si>
    <t>2020-07-21</t>
  </si>
  <si>
    <t>2020-07-20</t>
  </si>
  <si>
    <t>2020-07-17</t>
  </si>
  <si>
    <t>2020-07-16</t>
  </si>
  <si>
    <t>2020-07-15</t>
  </si>
  <si>
    <t>2020-07-14</t>
  </si>
  <si>
    <t>2020-07-13</t>
  </si>
  <si>
    <t>2020-07-10</t>
  </si>
  <si>
    <t>2020-07-09</t>
  </si>
  <si>
    <t>2020-07-08</t>
  </si>
  <si>
    <t>2020-07-07</t>
  </si>
  <si>
    <t>2020-07-06</t>
  </si>
  <si>
    <t>2020-07-03</t>
  </si>
  <si>
    <t>2020-07-02</t>
  </si>
  <si>
    <t>2020-06-29</t>
  </si>
  <si>
    <t>2020-06-26</t>
  </si>
  <si>
    <t>2020-06-25</t>
  </si>
  <si>
    <t>2020-06-24</t>
  </si>
  <si>
    <t>2020-06-23</t>
  </si>
  <si>
    <t>2020-06-22</t>
  </si>
  <si>
    <t>2020-06-19</t>
  </si>
  <si>
    <t>2020-06-18</t>
  </si>
  <si>
    <t>2020-06-17</t>
  </si>
  <si>
    <t>2020-06-16</t>
  </si>
  <si>
    <t>2020-06-15</t>
  </si>
  <si>
    <t>2020-06-12</t>
  </si>
  <si>
    <t>2020-06-11</t>
  </si>
  <si>
    <t>2020-06-10</t>
  </si>
  <si>
    <t>2020-06-09</t>
  </si>
  <si>
    <t>2020-06-08</t>
  </si>
  <si>
    <t>2020-06-05</t>
  </si>
  <si>
    <t>2020-06-04</t>
  </si>
  <si>
    <t>2020-06-03</t>
  </si>
  <si>
    <t>2020-06-02</t>
  </si>
  <si>
    <t>2020-05-29</t>
  </si>
  <si>
    <t>2020-05-28</t>
  </si>
  <si>
    <t>2020-05-27</t>
  </si>
  <si>
    <t>2020-05-26</t>
  </si>
  <si>
    <t>2020-05-25</t>
  </si>
  <si>
    <t>2020-05-22</t>
  </si>
  <si>
    <t>2020-05-21</t>
  </si>
  <si>
    <t>2020-05-20</t>
  </si>
  <si>
    <t>2020-05-19</t>
  </si>
  <si>
    <t>2020-05-18</t>
  </si>
  <si>
    <t>2020-05-15</t>
  </si>
  <si>
    <t>2020-05-14</t>
  </si>
  <si>
    <t>2020-05-13</t>
  </si>
  <si>
    <t>2020-05-12</t>
  </si>
  <si>
    <t>2020-05-11</t>
  </si>
  <si>
    <t>2020-05-08</t>
  </si>
  <si>
    <t>2020-05-07</t>
  </si>
  <si>
    <t>2020-05-06</t>
  </si>
  <si>
    <t>2020-05-05</t>
  </si>
  <si>
    <t>2020-05-04</t>
  </si>
  <si>
    <t>2020-04-30</t>
  </si>
  <si>
    <t>2020-04-29</t>
  </si>
  <si>
    <t>2020-04-28</t>
  </si>
  <si>
    <t>2020-04-27</t>
  </si>
  <si>
    <t>2020-04-24</t>
  </si>
  <si>
    <t>2020-04-23</t>
  </si>
  <si>
    <t>2020-04-22</t>
  </si>
  <si>
    <t>2020-04-21</t>
  </si>
  <si>
    <t>2020-04-20</t>
  </si>
  <si>
    <t>2020-04-17</t>
  </si>
  <si>
    <t>2020-04-16</t>
  </si>
  <si>
    <t>2020-04-15</t>
  </si>
  <si>
    <t>2020-04-14</t>
  </si>
  <si>
    <t>2020-04-13</t>
  </si>
  <si>
    <t>2020-04-10</t>
  </si>
  <si>
    <t>2020-04-09</t>
  </si>
  <si>
    <t>2020-04-08</t>
  </si>
  <si>
    <t>2020-04-07</t>
  </si>
  <si>
    <t>2020-04-06</t>
  </si>
  <si>
    <t>2020-04-03</t>
  </si>
  <si>
    <t>2020-04-02</t>
  </si>
  <si>
    <t>2020-03-30</t>
  </si>
  <si>
    <t>2020-03-27</t>
  </si>
  <si>
    <t>2020-03-26</t>
  </si>
  <si>
    <t>2020-03-25</t>
  </si>
  <si>
    <t>2020-03-24</t>
  </si>
  <si>
    <t>2020-03-23</t>
  </si>
  <si>
    <t>2020-03-20</t>
  </si>
  <si>
    <t>2020-03-19</t>
  </si>
  <si>
    <t>2020-03-18</t>
  </si>
  <si>
    <t>2020-03-17</t>
  </si>
  <si>
    <t>2020-03-16</t>
  </si>
  <si>
    <t>2020-03-13</t>
  </si>
  <si>
    <t>2020-03-12</t>
  </si>
  <si>
    <t>2020-03-11</t>
  </si>
  <si>
    <t>2020-03-10</t>
  </si>
  <si>
    <t>2020-03-09</t>
  </si>
  <si>
    <t>2020-03-06</t>
  </si>
  <si>
    <t>2020-03-05</t>
  </si>
  <si>
    <t>2020-03-04</t>
  </si>
  <si>
    <t>2020-03-03</t>
  </si>
  <si>
    <t>2020-03-02</t>
  </si>
  <si>
    <t>2020-02-28</t>
  </si>
  <si>
    <t>2020-02-27</t>
  </si>
  <si>
    <t>2020-02-26</t>
  </si>
  <si>
    <t>2020-02-25</t>
  </si>
  <si>
    <t>2020-02-24</t>
  </si>
  <si>
    <t>2020-02-21</t>
  </si>
  <si>
    <t>2020-02-20</t>
  </si>
  <si>
    <t>2020-02-19</t>
  </si>
  <si>
    <t>2020-02-18</t>
  </si>
  <si>
    <t>2020-02-17</t>
  </si>
  <si>
    <t>2020-02-14</t>
  </si>
  <si>
    <t>2020-02-13</t>
  </si>
  <si>
    <t>2020-02-12</t>
  </si>
  <si>
    <t>2020-02-11</t>
  </si>
  <si>
    <t>2020-02-10</t>
  </si>
  <si>
    <t>2020-02-07</t>
  </si>
  <si>
    <t>2020-02-06</t>
  </si>
  <si>
    <t>2020-02-05</t>
  </si>
  <si>
    <t>2020-02-04</t>
  </si>
  <si>
    <t>2020-02-03</t>
  </si>
  <si>
    <t>2020-01-31</t>
  </si>
  <si>
    <t>2020-01-30</t>
  </si>
  <si>
    <t>2020-01-29</t>
  </si>
  <si>
    <t>2020-01-28</t>
  </si>
  <si>
    <t>2020-01-27</t>
  </si>
  <si>
    <t>2020-01-24</t>
  </si>
  <si>
    <t>2020-01-23</t>
  </si>
  <si>
    <t>2020-01-22</t>
  </si>
  <si>
    <t>2020-01-21</t>
  </si>
  <si>
    <t>2020-01-20</t>
  </si>
  <si>
    <t>2020-01-17</t>
  </si>
  <si>
    <t>2020-01-16</t>
  </si>
  <si>
    <t>2020-01-15</t>
  </si>
  <si>
    <t>2020-01-14</t>
  </si>
  <si>
    <t>2020-01-13</t>
  </si>
  <si>
    <t>2020-01-10</t>
  </si>
  <si>
    <t>2020-01-09</t>
  </si>
  <si>
    <t>2020-01-08</t>
  </si>
  <si>
    <t>2020-01-07</t>
  </si>
  <si>
    <t>2020-01-06</t>
  </si>
  <si>
    <t>2020-01-03</t>
  </si>
  <si>
    <t>2020-01-02</t>
  </si>
  <si>
    <t>2019-12-30</t>
  </si>
  <si>
    <t>2019-12-27</t>
  </si>
  <si>
    <t>2019-12-26</t>
  </si>
  <si>
    <t>2019-12-25</t>
  </si>
  <si>
    <t>2019-12-24</t>
  </si>
  <si>
    <t>2019-12-23</t>
  </si>
  <si>
    <t>2019-12-20</t>
  </si>
  <si>
    <t>2019-12-19</t>
  </si>
  <si>
    <t>2019-12-18</t>
  </si>
  <si>
    <t>2019-12-17</t>
  </si>
  <si>
    <t>2019-12-16</t>
  </si>
  <si>
    <t>2019-12-13</t>
  </si>
  <si>
    <t>2019-12-12</t>
  </si>
  <si>
    <t>2019-12-11</t>
  </si>
  <si>
    <t>2019-12-10</t>
  </si>
  <si>
    <t>2019-12-09</t>
  </si>
  <si>
    <t>2019-12-06</t>
  </si>
  <si>
    <t>2019-12-05</t>
  </si>
  <si>
    <t>2019-12-04</t>
  </si>
  <si>
    <t>2019-12-03</t>
  </si>
  <si>
    <t>2019-12-02</t>
  </si>
  <si>
    <t>2019-11-29</t>
  </si>
  <si>
    <t>2019-11-28</t>
  </si>
  <si>
    <t>2019-11-27</t>
  </si>
  <si>
    <t>2019-11-26</t>
  </si>
  <si>
    <t>2019-11-25</t>
  </si>
  <si>
    <t>2019-11-22</t>
  </si>
  <si>
    <t>2019-11-21</t>
  </si>
  <si>
    <t>2019-11-20</t>
  </si>
  <si>
    <t>2019-11-19</t>
  </si>
  <si>
    <t>2019-11-18</t>
  </si>
  <si>
    <t>2019-11-15</t>
  </si>
  <si>
    <t>2019-11-14</t>
  </si>
  <si>
    <t>2019-11-13</t>
  </si>
  <si>
    <t>2019-11-12</t>
  </si>
  <si>
    <t>2019-11-11</t>
  </si>
  <si>
    <t>2019-11-08</t>
  </si>
  <si>
    <t>2019-11-07</t>
  </si>
  <si>
    <t>2019-11-06</t>
  </si>
  <si>
    <t>2019-11-05</t>
  </si>
  <si>
    <t>2019-11-04</t>
  </si>
  <si>
    <t>2019-11-01</t>
  </si>
  <si>
    <t>2019-10-31</t>
  </si>
  <si>
    <t>2019-10-30</t>
  </si>
  <si>
    <t>2019-10-29</t>
  </si>
  <si>
    <t>2019-10-28</t>
  </si>
  <si>
    <t>2019-10-25</t>
  </si>
  <si>
    <t>2019-10-24</t>
  </si>
  <si>
    <t>2019-10-23</t>
  </si>
  <si>
    <t>2019-10-22</t>
  </si>
  <si>
    <t>2019-10-21</t>
  </si>
  <si>
    <t>2019-10-18</t>
  </si>
  <si>
    <t>2019-10-17</t>
  </si>
  <si>
    <t>2019-10-16</t>
  </si>
  <si>
    <t>2019-10-15</t>
  </si>
  <si>
    <t>2019-10-14</t>
  </si>
  <si>
    <t>2019-10-11</t>
  </si>
  <si>
    <t>2019-10-10</t>
  </si>
  <si>
    <t>2019-10-09</t>
  </si>
  <si>
    <t>2019-10-08</t>
  </si>
  <si>
    <t>2019-10-07</t>
  </si>
  <si>
    <t>2019-10-04</t>
  </si>
  <si>
    <t>2019-10-03</t>
  </si>
  <si>
    <t>2019-10-02</t>
  </si>
  <si>
    <t>2019-10-01</t>
  </si>
  <si>
    <t>2019-09-27</t>
  </si>
  <si>
    <t>2019-09-26</t>
  </si>
  <si>
    <t>2019-09-25</t>
  </si>
  <si>
    <t>2019-09-24</t>
  </si>
  <si>
    <t>2019-09-23</t>
  </si>
  <si>
    <t>2019-09-20</t>
  </si>
  <si>
    <t>2019-09-19</t>
  </si>
  <si>
    <t>2019-09-18</t>
  </si>
  <si>
    <t>2019-09-17</t>
  </si>
  <si>
    <t>2019-09-16</t>
  </si>
  <si>
    <t>2019-09-13</t>
  </si>
  <si>
    <t>2019-09-12</t>
  </si>
  <si>
    <t>2019-09-11</t>
  </si>
  <si>
    <t>2019-09-10</t>
  </si>
  <si>
    <t>2019-09-09</t>
  </si>
  <si>
    <t>2019-09-06</t>
  </si>
  <si>
    <t>2019-09-05</t>
  </si>
  <si>
    <t>2019-09-04</t>
  </si>
  <si>
    <t>2019-09-03</t>
  </si>
  <si>
    <t>2019-09-02</t>
  </si>
  <si>
    <t>2019-08-30</t>
  </si>
  <si>
    <t>2019-08-29</t>
  </si>
  <si>
    <t>2019-08-28</t>
  </si>
  <si>
    <t>2019-08-27</t>
  </si>
  <si>
    <t>2019-08-26</t>
  </si>
  <si>
    <t>2019-08-23</t>
  </si>
  <si>
    <t>2019-08-22</t>
  </si>
  <si>
    <t>2019-08-21</t>
  </si>
  <si>
    <t>2019-08-20</t>
  </si>
  <si>
    <t>2019-08-19</t>
  </si>
  <si>
    <t>2019-08-16</t>
  </si>
  <si>
    <t>2019-08-15</t>
  </si>
  <si>
    <t>2019-08-14</t>
  </si>
  <si>
    <t>2019-08-13</t>
  </si>
  <si>
    <t>2019-08-12</t>
  </si>
  <si>
    <t>2019-08-09</t>
  </si>
  <si>
    <t>2019-08-08</t>
  </si>
  <si>
    <t>2019-08-07</t>
  </si>
  <si>
    <t>2019-08-06</t>
  </si>
  <si>
    <t>2019-08-05</t>
  </si>
  <si>
    <t>2019-08-02</t>
  </si>
  <si>
    <t>2019-08-01</t>
  </si>
  <si>
    <t>2019-07-31</t>
  </si>
  <si>
    <t>2019-07-30</t>
  </si>
  <si>
    <t>2019-07-29</t>
  </si>
  <si>
    <t>2019-07-26</t>
  </si>
  <si>
    <t>2019-07-25</t>
  </si>
  <si>
    <t>2019-07-24</t>
  </si>
  <si>
    <t>2019-07-23</t>
  </si>
  <si>
    <t>2019-07-22</t>
  </si>
  <si>
    <t>2019-07-19</t>
  </si>
  <si>
    <t>2019-07-18</t>
  </si>
  <si>
    <t>2019-07-17</t>
  </si>
  <si>
    <t>2019-07-16</t>
  </si>
  <si>
    <t>2019-07-15</t>
  </si>
  <si>
    <t>2019-07-12</t>
  </si>
  <si>
    <t>2019-07-11</t>
  </si>
  <si>
    <t>2019-07-10</t>
  </si>
  <si>
    <t>2019-07-09</t>
  </si>
  <si>
    <t>2019-07-08</t>
  </si>
  <si>
    <t>2019-07-05</t>
  </si>
  <si>
    <t>2019-07-04</t>
  </si>
  <si>
    <t>2019-07-03</t>
  </si>
  <si>
    <t>2019-07-02</t>
  </si>
  <si>
    <t>2019-07-01</t>
  </si>
  <si>
    <t>2019-06-28</t>
  </si>
  <si>
    <t>2019-06-27</t>
  </si>
  <si>
    <t>2019-06-26</t>
  </si>
  <si>
    <t>2019-06-25</t>
  </si>
  <si>
    <t>2019-06-24</t>
  </si>
  <si>
    <t>2019-06-21</t>
  </si>
  <si>
    <t>2019-06-20</t>
  </si>
  <si>
    <t>2019-06-19</t>
  </si>
  <si>
    <t>2019-06-18</t>
  </si>
  <si>
    <t>2019-06-17</t>
  </si>
  <si>
    <t>2019-06-14</t>
  </si>
  <si>
    <t>2019-06-13</t>
  </si>
  <si>
    <t>2019-06-12</t>
  </si>
  <si>
    <t>2019-06-11</t>
  </si>
  <si>
    <t>2019-06-10</t>
  </si>
  <si>
    <t>2019-06-07</t>
  </si>
  <si>
    <t>2019-06-06</t>
  </si>
  <si>
    <t>2019-06-05</t>
  </si>
  <si>
    <t>2019-06-04</t>
  </si>
  <si>
    <t>2019-06-03</t>
  </si>
  <si>
    <t>2019-05-31</t>
  </si>
  <si>
    <t>2019-05-30</t>
  </si>
  <si>
    <t>2019-05-29</t>
  </si>
  <si>
    <t>2019-05-28</t>
  </si>
  <si>
    <t>2019-05-27</t>
  </si>
  <si>
    <t>2019-05-24</t>
  </si>
  <si>
    <t>2019-05-23</t>
  </si>
  <si>
    <t>2019-05-22</t>
  </si>
  <si>
    <t>2019-05-21</t>
  </si>
  <si>
    <t>2019-05-20</t>
  </si>
  <si>
    <t>2019-05-17</t>
  </si>
  <si>
    <t>2019-05-16</t>
  </si>
  <si>
    <t>2019-05-15</t>
  </si>
  <si>
    <t>2019-05-14</t>
  </si>
  <si>
    <t>2019-05-13</t>
  </si>
  <si>
    <t>2019-05-10</t>
  </si>
  <si>
    <t>2019-05-09</t>
  </si>
  <si>
    <t>2019-05-08</t>
  </si>
  <si>
    <t>2019-05-07</t>
  </si>
  <si>
    <t>2019-05-06</t>
  </si>
  <si>
    <t>2019-05-03</t>
  </si>
  <si>
    <t>2019-05-02</t>
  </si>
  <si>
    <t>2019-05-01</t>
  </si>
  <si>
    <t>2019-04-30</t>
  </si>
  <si>
    <t>2019-04-29</t>
  </si>
  <si>
    <t>2019-04-26</t>
  </si>
  <si>
    <t>2019-04-25</t>
  </si>
  <si>
    <t>2019-04-24</t>
  </si>
  <si>
    <t>2019-04-23</t>
  </si>
  <si>
    <t>2019-04-22</t>
  </si>
  <si>
    <t>2019-04-19</t>
  </si>
  <si>
    <t>2019-04-18</t>
  </si>
  <si>
    <t>2019-04-17</t>
  </si>
  <si>
    <t>2019-04-16</t>
  </si>
  <si>
    <t>2019-04-15</t>
  </si>
  <si>
    <t>2019-04-12</t>
  </si>
  <si>
    <t>2019-04-11</t>
  </si>
  <si>
    <t>2019-04-10</t>
  </si>
  <si>
    <t>2019-04-09</t>
  </si>
  <si>
    <t>2019-04-08</t>
  </si>
  <si>
    <t>2019-04-05</t>
  </si>
  <si>
    <t>2019-04-04</t>
  </si>
  <si>
    <t>2019-04-03</t>
  </si>
  <si>
    <t>2019-04-02</t>
  </si>
  <si>
    <t>2019-04-01</t>
  </si>
  <si>
    <t>2019-03-29</t>
  </si>
  <si>
    <t>2019-03-28</t>
  </si>
  <si>
    <t>2019-03-27</t>
  </si>
  <si>
    <t>2019-03-26</t>
  </si>
  <si>
    <t>2019-03-25</t>
  </si>
  <si>
    <t>2019-03-22</t>
  </si>
  <si>
    <t>2019-03-21</t>
  </si>
  <si>
    <t>2019-03-20</t>
  </si>
  <si>
    <t>2019-03-19</t>
  </si>
  <si>
    <t>2019-03-18</t>
  </si>
  <si>
    <t>2019-03-15</t>
  </si>
  <si>
    <t>2019-03-14</t>
  </si>
  <si>
    <t>2019-03-13</t>
  </si>
  <si>
    <t>2019-03-12</t>
  </si>
  <si>
    <t>2019-03-11</t>
  </si>
  <si>
    <t>2019-03-08</t>
  </si>
  <si>
    <t>2019-03-07</t>
  </si>
  <si>
    <t>2019-03-06</t>
  </si>
  <si>
    <t>2019-03-05</t>
  </si>
  <si>
    <t>2019-03-04</t>
  </si>
  <si>
    <t>2019-03-01</t>
  </si>
  <si>
    <t>2019-02-28</t>
  </si>
  <si>
    <t>2019-02-27</t>
  </si>
  <si>
    <t>2019-02-26</t>
  </si>
  <si>
    <t>2019-02-25</t>
  </si>
  <si>
    <t>2019-02-22</t>
  </si>
  <si>
    <t>2019-02-21</t>
  </si>
  <si>
    <t>2019-02-20</t>
  </si>
  <si>
    <t>2019-02-19</t>
  </si>
  <si>
    <t>2019-02-18</t>
  </si>
  <si>
    <t>2019-02-15</t>
  </si>
  <si>
    <t>2019-02-14</t>
  </si>
  <si>
    <t>2019-02-13</t>
  </si>
  <si>
    <t>2019-02-12</t>
  </si>
  <si>
    <t>2019-02-11</t>
  </si>
  <si>
    <t>2019-02-08</t>
  </si>
  <si>
    <t>2019-02-07</t>
  </si>
  <si>
    <t>2019-02-06</t>
  </si>
  <si>
    <t>2019-02-05</t>
  </si>
  <si>
    <t>2019-02-04</t>
  </si>
  <si>
    <t>2019-02-01</t>
  </si>
  <si>
    <t>2019-01-31</t>
  </si>
  <si>
    <t>2019-01-30</t>
  </si>
  <si>
    <t>2019-01-29</t>
  </si>
  <si>
    <t>2019-01-28</t>
  </si>
  <si>
    <t>2019-01-25</t>
  </si>
  <si>
    <t>2019-01-24</t>
  </si>
  <si>
    <t>2019-01-23</t>
  </si>
  <si>
    <t>2019-01-22</t>
  </si>
  <si>
    <t>2019-01-21</t>
  </si>
  <si>
    <t>2019-01-18</t>
  </si>
  <si>
    <t>2019-01-17</t>
  </si>
  <si>
    <t>2019-01-16</t>
  </si>
  <si>
    <t>2019-01-15</t>
  </si>
  <si>
    <t>2019-01-14</t>
  </si>
  <si>
    <t>2019-01-11</t>
  </si>
  <si>
    <t>2019-01-10</t>
  </si>
  <si>
    <t>2019-01-09</t>
  </si>
  <si>
    <t>2019-01-08</t>
  </si>
  <si>
    <t>2019-01-07</t>
  </si>
  <si>
    <t>2019-01-04</t>
  </si>
  <si>
    <t>2019-01-03</t>
  </si>
  <si>
    <t>2019-01-02</t>
  </si>
  <si>
    <t>2018-12-28</t>
  </si>
  <si>
    <t>2018-12-27</t>
  </si>
  <si>
    <t>2018-12-26</t>
  </si>
  <si>
    <t>2018-12-25</t>
  </si>
  <si>
    <t>2018-12-24</t>
  </si>
  <si>
    <t>2018-12-21</t>
  </si>
  <si>
    <t>2018-12-20</t>
  </si>
  <si>
    <t>2018-12-19</t>
  </si>
  <si>
    <t>2018-12-18</t>
  </si>
  <si>
    <t>2018-12-17</t>
  </si>
  <si>
    <t>2018-12-14</t>
  </si>
  <si>
    <t>2018-12-13</t>
  </si>
  <si>
    <t>2018-12-12</t>
  </si>
  <si>
    <t>2018-12-11</t>
  </si>
  <si>
    <t>2018-12-10</t>
  </si>
  <si>
    <t>2018-12-07</t>
  </si>
  <si>
    <t>2018-12-06</t>
  </si>
  <si>
    <t>2018-12-05</t>
  </si>
  <si>
    <t>2018-12-04</t>
  </si>
  <si>
    <t>2018-12-03</t>
  </si>
  <si>
    <t>2018-11-30</t>
  </si>
  <si>
    <t>2018-11-29</t>
  </si>
  <si>
    <t>2018-11-28</t>
  </si>
  <si>
    <t>2018-11-27</t>
  </si>
  <si>
    <t>2018-11-26</t>
  </si>
  <si>
    <t>2018-11-23</t>
  </si>
  <si>
    <t>2018-11-22</t>
  </si>
  <si>
    <t>2018-11-21</t>
  </si>
  <si>
    <t>2018-11-20</t>
  </si>
  <si>
    <t>2018-11-19</t>
  </si>
  <si>
    <t>2018-11-16</t>
  </si>
  <si>
    <t>2018-11-15</t>
  </si>
  <si>
    <t>2018-11-14</t>
  </si>
  <si>
    <t>2018-11-13</t>
  </si>
  <si>
    <t>2018-11-12</t>
  </si>
  <si>
    <t>2018-11-09</t>
  </si>
  <si>
    <t>2018-11-08</t>
  </si>
  <si>
    <t>2018-11-07</t>
  </si>
  <si>
    <t>2018-11-06</t>
  </si>
  <si>
    <t>2018-11-05</t>
  </si>
  <si>
    <t>2018-11-02</t>
  </si>
  <si>
    <t>2018-11-01</t>
  </si>
  <si>
    <t>2018-10-31</t>
  </si>
  <si>
    <t>2018-10-30</t>
  </si>
  <si>
    <t>2018-10-29</t>
  </si>
  <si>
    <t>2018-10-26</t>
  </si>
  <si>
    <t>2018-10-25</t>
  </si>
  <si>
    <t>2018-10-24</t>
  </si>
  <si>
    <t>2018-10-23</t>
  </si>
  <si>
    <t>2018-10-22</t>
  </si>
  <si>
    <t>2018-10-19</t>
  </si>
  <si>
    <t>2018-10-18</t>
  </si>
  <si>
    <t>2018-10-17</t>
  </si>
  <si>
    <t>2018-10-16</t>
  </si>
  <si>
    <t>2018-10-15</t>
  </si>
  <si>
    <t>2018-10-12</t>
  </si>
  <si>
    <t>2018-10-11</t>
  </si>
  <si>
    <t>2018-10-10</t>
  </si>
  <si>
    <t>2018-10-09</t>
  </si>
  <si>
    <t>2018-10-08</t>
  </si>
  <si>
    <t>2018-10-05</t>
  </si>
  <si>
    <t>2018-10-04</t>
  </si>
  <si>
    <t>2018-10-03</t>
  </si>
  <si>
    <t>2018-10-02</t>
  </si>
  <si>
    <t>2018-10-01</t>
  </si>
  <si>
    <t>2018-09-28</t>
  </si>
  <si>
    <t>2018-09-27</t>
  </si>
  <si>
    <t>2018-09-26</t>
  </si>
  <si>
    <t>2018-09-25</t>
  </si>
  <si>
    <t>2018-09-24</t>
  </si>
  <si>
    <t>2018-09-21</t>
  </si>
  <si>
    <t>2018-09-20</t>
  </si>
  <si>
    <t>2018-09-19</t>
  </si>
  <si>
    <t>2018-09-18</t>
  </si>
  <si>
    <t>2018-09-17</t>
  </si>
  <si>
    <t>2018-09-14</t>
  </si>
  <si>
    <t>2018-09-13</t>
  </si>
  <si>
    <t>2018-09-12</t>
  </si>
  <si>
    <t>2018-09-11</t>
  </si>
  <si>
    <t>2018-09-10</t>
  </si>
  <si>
    <t>2018-09-07</t>
  </si>
  <si>
    <t>2018-09-06</t>
  </si>
  <si>
    <t>2018-09-05</t>
  </si>
  <si>
    <t>2018-09-04</t>
  </si>
  <si>
    <t>2018-09-03</t>
  </si>
  <si>
    <t>2018-08-31</t>
  </si>
  <si>
    <t>2018-08-30</t>
  </si>
  <si>
    <t>2018-08-29</t>
  </si>
  <si>
    <t>2018-08-28</t>
  </si>
  <si>
    <t>2018-08-27</t>
  </si>
  <si>
    <t>2018-08-24</t>
  </si>
  <si>
    <t>2018-08-23</t>
  </si>
  <si>
    <t>2018-08-22</t>
  </si>
  <si>
    <t>2018-08-21</t>
  </si>
  <si>
    <t>2018-08-20</t>
  </si>
  <si>
    <t>2018-08-17</t>
  </si>
  <si>
    <t>2018-08-16</t>
  </si>
  <si>
    <t>2018-08-15</t>
  </si>
  <si>
    <t>2018-08-14</t>
  </si>
  <si>
    <t>2018-08-13</t>
  </si>
  <si>
    <t>2018-08-10</t>
  </si>
  <si>
    <t>2018-08-09</t>
  </si>
  <si>
    <t>2018-08-08</t>
  </si>
  <si>
    <t>2018-08-07</t>
  </si>
  <si>
    <t>2018-08-06</t>
  </si>
  <si>
    <t>2018-08-03</t>
  </si>
  <si>
    <t>2018-08-02</t>
  </si>
  <si>
    <t>2018-08-01</t>
  </si>
  <si>
    <t>2018-07-31</t>
  </si>
  <si>
    <t>2018-07-30</t>
  </si>
  <si>
    <t>2018-07-27</t>
  </si>
  <si>
    <t>2018-07-26</t>
  </si>
  <si>
    <t>2018-07-25</t>
  </si>
  <si>
    <t>2018-07-24</t>
  </si>
  <si>
    <t>2018-07-23</t>
  </si>
  <si>
    <t>2018-07-20</t>
  </si>
  <si>
    <t>2018-07-19</t>
  </si>
  <si>
    <t>2018-07-18</t>
  </si>
  <si>
    <t>2018-07-17</t>
  </si>
  <si>
    <t>2018-07-16</t>
  </si>
  <si>
    <t>2018-07-13</t>
  </si>
  <si>
    <t>2018-07-12</t>
  </si>
  <si>
    <t>2018-07-11</t>
  </si>
  <si>
    <t>2018-07-10</t>
  </si>
  <si>
    <t>2018-07-09</t>
  </si>
  <si>
    <t>2018-07-06</t>
  </si>
  <si>
    <t>2018-07-05</t>
  </si>
  <si>
    <t>2018-07-04</t>
  </si>
  <si>
    <t>2018-07-03</t>
  </si>
  <si>
    <t>2018-07-02</t>
  </si>
  <si>
    <t>2018-06-29</t>
  </si>
  <si>
    <t>2018-06-28</t>
  </si>
  <si>
    <t>2018-06-27</t>
  </si>
  <si>
    <t>2018-06-26</t>
  </si>
  <si>
    <t>2018-06-25</t>
  </si>
  <si>
    <t>2018-06-22</t>
  </si>
  <si>
    <t>2018-06-21</t>
  </si>
  <si>
    <t>2018-06-20</t>
  </si>
  <si>
    <t>2018-06-19</t>
  </si>
  <si>
    <t>2018-06-18</t>
  </si>
  <si>
    <t>2018-06-15</t>
  </si>
  <si>
    <t>2018-06-14</t>
  </si>
  <si>
    <t>2018-06-13</t>
  </si>
  <si>
    <t>2018-06-12</t>
  </si>
  <si>
    <t>2018-06-11</t>
  </si>
  <si>
    <t>2018-06-08</t>
  </si>
  <si>
    <t>2018-06-07</t>
  </si>
  <si>
    <t>2018-06-06</t>
  </si>
  <si>
    <t>2018-06-05</t>
  </si>
  <si>
    <t>2018-06-04</t>
  </si>
  <si>
    <t>2018-06-01</t>
  </si>
  <si>
    <t>2018-05-31</t>
  </si>
  <si>
    <t>2018-05-30</t>
  </si>
  <si>
    <t>2018-05-29</t>
  </si>
  <si>
    <t>2018-05-28</t>
  </si>
  <si>
    <t>2018-05-25</t>
  </si>
  <si>
    <t>2018-05-24</t>
  </si>
  <si>
    <t>2018-05-23</t>
  </si>
  <si>
    <t>2018-05-22</t>
  </si>
  <si>
    <t>2018-05-21</t>
  </si>
  <si>
    <t>2018-05-18</t>
  </si>
  <si>
    <t>2018-05-17</t>
  </si>
  <si>
    <t>2018-05-16</t>
  </si>
  <si>
    <t>2018-05-15</t>
  </si>
  <si>
    <t>2018-05-14</t>
  </si>
  <si>
    <t>2018-05-11</t>
  </si>
  <si>
    <t>2018-05-10</t>
  </si>
  <si>
    <t>2018-05-09</t>
  </si>
  <si>
    <t>2018-05-08</t>
  </si>
  <si>
    <t>2018-05-07</t>
  </si>
  <si>
    <t>2018-05-04</t>
  </si>
  <si>
    <t>2018-05-03</t>
  </si>
  <si>
    <t>2018-05-02</t>
  </si>
  <si>
    <t>2018-05-01</t>
  </si>
  <si>
    <t>2018-04-30</t>
  </si>
  <si>
    <t>2018-04-27</t>
  </si>
  <si>
    <t>2018-04-26</t>
  </si>
  <si>
    <t>2018-04-25</t>
  </si>
  <si>
    <t>2018-04-24</t>
  </si>
  <si>
    <t>2018-04-23</t>
  </si>
  <si>
    <t>2018-04-20</t>
  </si>
  <si>
    <t>2018-04-19</t>
  </si>
  <si>
    <t>2018-04-18</t>
  </si>
  <si>
    <t>2018-04-17</t>
  </si>
  <si>
    <t>2018-04-16</t>
  </si>
  <si>
    <t>2018-04-13</t>
  </si>
  <si>
    <t>2018-04-12</t>
  </si>
  <si>
    <t>2018-04-11</t>
  </si>
  <si>
    <t>2018-04-10</t>
  </si>
  <si>
    <t>2018-04-09</t>
  </si>
  <si>
    <t>2018-04-06</t>
  </si>
  <si>
    <t>2018-04-05</t>
  </si>
  <si>
    <t>2018-04-04</t>
  </si>
  <si>
    <t>2018-04-03</t>
  </si>
  <si>
    <t>2018-04-02</t>
  </si>
  <si>
    <t>2018-03-30</t>
  </si>
  <si>
    <t>2018-03-29</t>
  </si>
  <si>
    <t>2018-03-28</t>
  </si>
  <si>
    <t>2018-03-27</t>
  </si>
  <si>
    <t>2018-03-26</t>
  </si>
  <si>
    <t>2018-03-23</t>
  </si>
  <si>
    <t>2018-03-22</t>
  </si>
  <si>
    <t>2018-03-21</t>
  </si>
  <si>
    <t>2018-03-20</t>
  </si>
  <si>
    <t>2018-03-19</t>
  </si>
  <si>
    <t>2018-03-16</t>
  </si>
  <si>
    <t>2018-03-15</t>
  </si>
  <si>
    <t>2018-03-14</t>
  </si>
  <si>
    <t>2018-03-13</t>
  </si>
  <si>
    <t>2018-03-12</t>
  </si>
  <si>
    <t>2018-03-09</t>
  </si>
  <si>
    <t>2018-03-08</t>
  </si>
  <si>
    <t>2018-03-07</t>
  </si>
  <si>
    <t>2018-03-06</t>
  </si>
  <si>
    <t>2018-03-05</t>
  </si>
  <si>
    <t>2018-03-02</t>
  </si>
  <si>
    <t>2018-03-01</t>
  </si>
  <si>
    <t>2018-02-28</t>
  </si>
  <si>
    <t>2018-02-27</t>
  </si>
  <si>
    <t>2018-02-26</t>
  </si>
  <si>
    <t>2018-02-23</t>
  </si>
  <si>
    <t>2018-02-22</t>
  </si>
  <si>
    <t>2018-02-21</t>
  </si>
  <si>
    <t>2018-02-20</t>
  </si>
  <si>
    <t>2018-02-19</t>
  </si>
  <si>
    <t>2018-02-16</t>
  </si>
  <si>
    <t>2018-02-15</t>
  </si>
  <si>
    <t>2018-02-14</t>
  </si>
  <si>
    <t>2018-02-13</t>
  </si>
  <si>
    <t>2018-02-12</t>
  </si>
  <si>
    <t>2018-02-09</t>
  </si>
  <si>
    <t>2018-02-08</t>
  </si>
  <si>
    <t>2018-02-07</t>
  </si>
  <si>
    <t>2018-02-06</t>
  </si>
  <si>
    <t>2018-02-05</t>
  </si>
  <si>
    <t>2018-02-02</t>
  </si>
  <si>
    <t>2018-02-01</t>
  </si>
  <si>
    <t>2018-01-31</t>
  </si>
  <si>
    <t>2018-01-30</t>
  </si>
  <si>
    <t>2018-01-29</t>
  </si>
  <si>
    <t>2018-01-26</t>
  </si>
  <si>
    <t>2018-01-25</t>
  </si>
  <si>
    <t>2018-01-24</t>
  </si>
  <si>
    <t>2018-01-23</t>
  </si>
  <si>
    <t>2018-01-22</t>
  </si>
  <si>
    <t>2018-01-19</t>
  </si>
  <si>
    <t>2018-01-18</t>
  </si>
  <si>
    <t>2018-01-17</t>
  </si>
  <si>
    <t>2018-01-16</t>
  </si>
  <si>
    <t>2018-01-15</t>
  </si>
  <si>
    <t>2018-01-12</t>
  </si>
  <si>
    <t>2018-01-11</t>
  </si>
  <si>
    <t>2018-01-10</t>
  </si>
  <si>
    <t>2018-01-09</t>
  </si>
  <si>
    <t>2018-01-08</t>
  </si>
  <si>
    <t>2018-01-05</t>
  </si>
  <si>
    <t>2018-01-04</t>
  </si>
  <si>
    <t>2018-01-03</t>
  </si>
  <si>
    <t>2018-01-02</t>
  </si>
  <si>
    <t>2017-12-29</t>
  </si>
  <si>
    <t>2017-12-28</t>
  </si>
  <si>
    <t>2017-12-27</t>
  </si>
  <si>
    <t>2017-12-26</t>
  </si>
  <si>
    <t>2017-12-25</t>
  </si>
  <si>
    <t>2017-12-22</t>
  </si>
  <si>
    <t>2017-12-21</t>
  </si>
  <si>
    <t>2017-12-20</t>
  </si>
  <si>
    <t>2017-12-19</t>
  </si>
  <si>
    <t>2017-12-18</t>
  </si>
  <si>
    <t>2017-12-15</t>
  </si>
  <si>
    <t>2017-12-14</t>
  </si>
  <si>
    <t>2017-12-13</t>
  </si>
  <si>
    <t>2017-12-12</t>
  </si>
  <si>
    <t>2017-12-11</t>
  </si>
  <si>
    <t>2017-12-08</t>
  </si>
  <si>
    <t>2017-12-07</t>
  </si>
  <si>
    <t>2017-12-06</t>
  </si>
  <si>
    <t>2017-12-05</t>
  </si>
  <si>
    <t>2017-12-04</t>
  </si>
  <si>
    <t>2017-12-01</t>
  </si>
  <si>
    <t>2017-11-30</t>
  </si>
  <si>
    <t>2017-11-29</t>
  </si>
  <si>
    <t>2017-11-28</t>
  </si>
  <si>
    <t>2017-11-27</t>
  </si>
  <si>
    <t>2017-11-24</t>
  </si>
  <si>
    <t>2017-11-23</t>
  </si>
  <si>
    <t>2017-11-22</t>
  </si>
  <si>
    <t>2017-11-21</t>
  </si>
  <si>
    <t>2017-11-20</t>
  </si>
  <si>
    <t>2017-11-17</t>
  </si>
  <si>
    <t>2017-11-16</t>
  </si>
  <si>
    <t>2017-11-15</t>
  </si>
  <si>
    <t>2017-11-14</t>
  </si>
  <si>
    <t>2017-11-13</t>
  </si>
  <si>
    <t>2017-11-10</t>
  </si>
  <si>
    <t>2017-11-09</t>
  </si>
  <si>
    <t>2017-11-08</t>
  </si>
  <si>
    <t>2017-11-07</t>
  </si>
  <si>
    <t>2017-11-06</t>
  </si>
  <si>
    <t>2017-11-03</t>
  </si>
  <si>
    <t>2017-11-02</t>
  </si>
  <si>
    <t>2017-11-01</t>
  </si>
  <si>
    <t>2017-10-31</t>
  </si>
  <si>
    <t>2017-10-30</t>
  </si>
  <si>
    <t>2017-10-27</t>
  </si>
  <si>
    <t>2017-10-26</t>
  </si>
  <si>
    <t>2017-10-25</t>
  </si>
  <si>
    <t>2017-10-24</t>
  </si>
  <si>
    <t>2017-10-23</t>
  </si>
  <si>
    <t>2017-10-20</t>
  </si>
  <si>
    <t>2017-10-19</t>
  </si>
  <si>
    <t>2017-10-18</t>
  </si>
  <si>
    <t>2017-10-17</t>
  </si>
  <si>
    <t>2017-10-16</t>
  </si>
  <si>
    <t>2017-10-13</t>
  </si>
  <si>
    <t>2017-10-12</t>
  </si>
  <si>
    <t>2017-10-11</t>
  </si>
  <si>
    <t>2017-10-10</t>
  </si>
  <si>
    <t>2017-10-09</t>
  </si>
  <si>
    <t>2017-10-06</t>
  </si>
  <si>
    <t>2017-10-05</t>
  </si>
  <si>
    <t>2017-10-04</t>
  </si>
  <si>
    <t>2017-10-03</t>
  </si>
  <si>
    <t>2017-10-02</t>
  </si>
  <si>
    <t>2017-09-29</t>
  </si>
  <si>
    <t>2017-09-28</t>
  </si>
  <si>
    <t>2017-09-27</t>
  </si>
  <si>
    <t>2017-09-26</t>
  </si>
  <si>
    <t>2017-09-25</t>
  </si>
  <si>
    <t>2017-09-22</t>
  </si>
  <si>
    <t>2017-09-21</t>
  </si>
  <si>
    <t>2017-09-20</t>
  </si>
  <si>
    <t>2017-09-19</t>
  </si>
  <si>
    <t>2017-09-18</t>
  </si>
  <si>
    <t>2017-09-15</t>
  </si>
  <si>
    <t>2017-09-14</t>
  </si>
  <si>
    <t>2017-09-13</t>
  </si>
  <si>
    <t>2017-09-12</t>
  </si>
  <si>
    <t>2017-09-11</t>
  </si>
  <si>
    <t>2017-09-08</t>
  </si>
  <si>
    <t>2017-09-07</t>
  </si>
  <si>
    <t>2017-09-06</t>
  </si>
  <si>
    <t>2017-09-05</t>
  </si>
  <si>
    <t>2017-09-04</t>
  </si>
  <si>
    <t>2017-09-01</t>
  </si>
  <si>
    <t>2017-08-31</t>
  </si>
  <si>
    <t>2017-08-30</t>
  </si>
  <si>
    <t>2017-08-29</t>
  </si>
  <si>
    <t>2017-08-28</t>
  </si>
  <si>
    <t>2017-08-25</t>
  </si>
  <si>
    <t>2017-08-24</t>
  </si>
  <si>
    <t>2017-08-23</t>
  </si>
  <si>
    <t>2017-08-22</t>
  </si>
  <si>
    <t>2017-08-21</t>
  </si>
  <si>
    <t>2017-08-18</t>
  </si>
  <si>
    <t>2017-08-17</t>
  </si>
  <si>
    <t>2017-08-16</t>
  </si>
  <si>
    <t>2017-08-15</t>
  </si>
  <si>
    <t>2017-08-14</t>
  </si>
  <si>
    <t>2017-08-11</t>
  </si>
  <si>
    <t>2017-08-10</t>
  </si>
  <si>
    <t>2017-08-09</t>
  </si>
  <si>
    <t>2017-08-08</t>
  </si>
  <si>
    <t>2017-08-07</t>
  </si>
  <si>
    <t>2017-08-04</t>
  </si>
  <si>
    <t>2017-08-03</t>
  </si>
  <si>
    <t>2017-08-02</t>
  </si>
  <si>
    <t>2017-08-01</t>
  </si>
  <si>
    <t>2017-07-31</t>
  </si>
  <si>
    <t>2017-07-28</t>
  </si>
  <si>
    <t>2017-07-27</t>
  </si>
  <si>
    <t>2017-07-26</t>
  </si>
  <si>
    <t>2017-07-25</t>
  </si>
  <si>
    <t>2017-07-24</t>
  </si>
  <si>
    <t>2017-07-21</t>
  </si>
  <si>
    <t>2017-07-20</t>
  </si>
  <si>
    <t>2017-07-19</t>
  </si>
  <si>
    <t>2017-07-18</t>
  </si>
  <si>
    <t>2017-07-17</t>
  </si>
  <si>
    <t>2017-07-14</t>
  </si>
  <si>
    <t>2017-07-13</t>
  </si>
  <si>
    <t>2017-07-12</t>
  </si>
  <si>
    <t>2017-07-11</t>
  </si>
  <si>
    <t>2017-07-10</t>
  </si>
  <si>
    <t>2017-07-07</t>
  </si>
  <si>
    <t>2017-07-06</t>
  </si>
  <si>
    <t>2017-07-05</t>
  </si>
  <si>
    <t>2017-07-04</t>
  </si>
  <si>
    <t>2017-07-03</t>
  </si>
  <si>
    <t>2017-06-29</t>
  </si>
  <si>
    <t>2017-06-28</t>
  </si>
  <si>
    <t>2017-06-27</t>
  </si>
  <si>
    <t>2017-06-26</t>
  </si>
  <si>
    <t>2017-06-23</t>
  </si>
  <si>
    <t>2017-06-22</t>
  </si>
  <si>
    <t>2017-06-21</t>
  </si>
  <si>
    <t>2017-06-20</t>
  </si>
  <si>
    <t>2017-06-19</t>
  </si>
  <si>
    <t>2017-06-16</t>
  </si>
  <si>
    <t>2017-06-15</t>
  </si>
  <si>
    <t>2017-06-14</t>
  </si>
  <si>
    <t>2017-06-13</t>
  </si>
  <si>
    <t>2017-06-12</t>
  </si>
  <si>
    <t>2017-06-09</t>
  </si>
  <si>
    <t>2017-06-08</t>
  </si>
  <si>
    <t>2017-06-07</t>
  </si>
  <si>
    <t>2017-06-06</t>
  </si>
  <si>
    <t>2017-06-05</t>
  </si>
  <si>
    <t>2017-06-02</t>
  </si>
  <si>
    <t>2017-06-01</t>
  </si>
  <si>
    <t>2017-05-31</t>
  </si>
  <si>
    <t>2017-05-30</t>
  </si>
  <si>
    <t>2017-05-29</t>
  </si>
  <si>
    <t>2017-05-26</t>
  </si>
  <si>
    <t>2017-05-25</t>
  </si>
  <si>
    <t>2017-05-24</t>
  </si>
  <si>
    <t>2017-05-23</t>
  </si>
  <si>
    <t>2017-05-22</t>
  </si>
  <si>
    <t>2017-05-19</t>
  </si>
  <si>
    <t>2017-05-18</t>
  </si>
  <si>
    <t>2017-05-17</t>
  </si>
  <si>
    <t>2017-05-16</t>
  </si>
  <si>
    <t>2017-05-15</t>
  </si>
  <si>
    <t>2017-05-12</t>
  </si>
  <si>
    <t>2017-05-11</t>
  </si>
  <si>
    <t>2017-05-10</t>
  </si>
  <si>
    <t>2017-05-09</t>
  </si>
  <si>
    <t>2017-05-08</t>
  </si>
  <si>
    <t>2017-05-05</t>
  </si>
  <si>
    <t>2017-05-04</t>
  </si>
  <si>
    <t>2017-05-03</t>
  </si>
  <si>
    <t>2017-05-02</t>
  </si>
  <si>
    <t>2017-05-01</t>
  </si>
  <si>
    <t>2017-04-28</t>
  </si>
  <si>
    <t>2017-04-27</t>
  </si>
  <si>
    <t>2017-04-26</t>
  </si>
  <si>
    <t>2017-04-25</t>
  </si>
  <si>
    <t>2017-04-24</t>
  </si>
  <si>
    <t>2017-04-21</t>
  </si>
  <si>
    <t>2017-04-20</t>
  </si>
  <si>
    <t>2017-04-19</t>
  </si>
  <si>
    <t>2017-04-18</t>
  </si>
  <si>
    <t>2017-04-17</t>
  </si>
  <si>
    <t>2017-04-14</t>
  </si>
  <si>
    <t>2017-04-13</t>
  </si>
  <si>
    <t>2017-04-12</t>
  </si>
  <si>
    <t>2017-04-11</t>
  </si>
  <si>
    <t>2017-04-10</t>
  </si>
  <si>
    <t>2017-04-07</t>
  </si>
  <si>
    <t>2017-04-06</t>
  </si>
  <si>
    <t>2017-04-05</t>
  </si>
  <si>
    <t>2017-04-04</t>
  </si>
  <si>
    <t>2017-04-03</t>
  </si>
  <si>
    <t>2017-03-30</t>
  </si>
  <si>
    <t>2017-03-29</t>
  </si>
  <si>
    <t>2017-03-28</t>
  </si>
  <si>
    <t>2017-03-27</t>
  </si>
  <si>
    <t>2017-03-24</t>
  </si>
  <si>
    <t>2017-03-23</t>
  </si>
  <si>
    <t>2017-03-22</t>
  </si>
  <si>
    <t>2017-03-21</t>
  </si>
  <si>
    <t>2017-03-20</t>
  </si>
  <si>
    <t>2017-03-17</t>
  </si>
  <si>
    <t>2017-03-16</t>
  </si>
  <si>
    <t>2017-03-15</t>
  </si>
  <si>
    <t>2017-03-14</t>
  </si>
  <si>
    <t>2017-03-13</t>
  </si>
  <si>
    <t>2017-03-10</t>
  </si>
  <si>
    <t>2017-03-09</t>
  </si>
  <si>
    <t>2017-03-08</t>
  </si>
  <si>
    <t>2017-03-07</t>
  </si>
  <si>
    <t>2017-03-06</t>
  </si>
  <si>
    <t>2017-03-03</t>
  </si>
  <si>
    <t>2017-03-02</t>
  </si>
  <si>
    <t>2017-03-01</t>
  </si>
  <si>
    <t>2017-02-28</t>
  </si>
  <si>
    <t>2017-02-27</t>
  </si>
  <si>
    <t>2017-02-24</t>
  </si>
  <si>
    <t>2017-02-23</t>
  </si>
  <si>
    <t>2017-02-22</t>
  </si>
  <si>
    <t>2017-02-21</t>
  </si>
  <si>
    <t>2017-02-20</t>
  </si>
  <si>
    <t>2017-02-17</t>
  </si>
  <si>
    <t>2017-02-16</t>
  </si>
  <si>
    <t>2017-02-15</t>
  </si>
  <si>
    <t>2017-02-14</t>
  </si>
  <si>
    <t>2017-02-13</t>
  </si>
  <si>
    <t>2017-02-10</t>
  </si>
  <si>
    <t>2017-02-09</t>
  </si>
  <si>
    <t>2017-02-08</t>
  </si>
  <si>
    <t>2017-02-07</t>
  </si>
  <si>
    <t>2017-02-06</t>
  </si>
  <si>
    <t>2017-02-03</t>
  </si>
  <si>
    <t>2017-02-02</t>
  </si>
  <si>
    <t>2017-02-01</t>
  </si>
  <si>
    <t>2017-01-31</t>
  </si>
  <si>
    <t>2017-01-30</t>
  </si>
  <si>
    <t>2017-01-27</t>
  </si>
  <si>
    <t>2017-01-26</t>
  </si>
  <si>
    <t>2017-01-25</t>
  </si>
  <si>
    <t>2017-01-24</t>
  </si>
  <si>
    <t>2017-01-23</t>
  </si>
  <si>
    <t>2017-01-20</t>
  </si>
  <si>
    <t>2017-01-19</t>
  </si>
  <si>
    <t>2017-01-18</t>
  </si>
  <si>
    <t>2017-01-17</t>
  </si>
  <si>
    <t>2017-01-16</t>
  </si>
  <si>
    <t>2017-01-13</t>
  </si>
  <si>
    <t>2017-01-12</t>
  </si>
  <si>
    <t>2017-01-11</t>
  </si>
  <si>
    <t>2017-01-10</t>
  </si>
  <si>
    <t>2017-01-09</t>
  </si>
  <si>
    <t>2017-01-06</t>
  </si>
  <si>
    <t>2017-01-05</t>
  </si>
  <si>
    <t>2017-01-04</t>
  </si>
  <si>
    <t>2017-01-03</t>
  </si>
  <si>
    <t>2017-01-02</t>
  </si>
  <si>
    <t>Strukturelt oljekorrigert budsjettunderskudd</t>
  </si>
  <si>
    <t>Samlet overskudd i statsbudsjettet og Statens pensjonsfond</t>
  </si>
  <si>
    <t>Utgifter i offentlig forvaltning</t>
  </si>
  <si>
    <t>Statsbudsjettets reelle, underliggende utgiftsvekst</t>
  </si>
  <si>
    <t>Markedsverdien av Statens pensjonsfond utland</t>
  </si>
  <si>
    <t>Bruken av fondsmidler som andel av utgifter i statsbudsjettet</t>
  </si>
  <si>
    <t>Offentlig forvaltnings nettofinansinvesteringer</t>
  </si>
  <si>
    <t>Offentlige skatte- og avgiftsinntekter</t>
  </si>
  <si>
    <t>Historisk utvikling i strukturelt oljekorrigert budsjettunderskudd og den langsiktige rettesnoren</t>
  </si>
  <si>
    <t>Sysselsettingsandel</t>
  </si>
  <si>
    <t>Nominell rente</t>
  </si>
  <si>
    <t>Offentlig konsum</t>
  </si>
  <si>
    <t>Privat konsum</t>
  </si>
  <si>
    <t>Inflasjon (årlig)</t>
  </si>
  <si>
    <t>Netto driftsresultat og disposisjonsfond i kommunesektoren</t>
  </si>
  <si>
    <t>Antall kommuner i ROBEK</t>
  </si>
  <si>
    <t>Kommunesektorens samlede inntekter og aktivitet</t>
  </si>
  <si>
    <t>Sysselsetting i kommunesektoren som andel av samlet sysselsetting</t>
  </si>
  <si>
    <t>Kommunesektorens bruttoinvesteringer og nettofinansinvesteringer</t>
  </si>
  <si>
    <t>Nettofinansinvesteringer og nettogjeld i kommunesektoren</t>
  </si>
  <si>
    <t>Disposisjonsfond og frie inntekter</t>
  </si>
  <si>
    <t>Merinntekter og mindreutgifter</t>
  </si>
  <si>
    <t>Aksjeutbytte bosatte personer 17 år og eldre</t>
  </si>
  <si>
    <t>Utviklingen i frie inntekter</t>
  </si>
  <si>
    <t>Prognoser for styringsrenten i ulike pengepolitiske rapporter</t>
  </si>
  <si>
    <t>Husholdningenes gjeldsbelastning, rentebelastning og gjeldsbetjeningsgrad</t>
  </si>
  <si>
    <t>Antall permitterte i perioden januar 2020 – april 2022</t>
  </si>
  <si>
    <t>Arbeidsledighet og arbeidsmarkedstiltak</t>
  </si>
  <si>
    <t>Mottakere av helserelaterte trygdeytelser</t>
  </si>
  <si>
    <t>Vekst i årslønn</t>
  </si>
  <si>
    <t>Utslippspris i EUs kvotehandelssystem</t>
  </si>
  <si>
    <t>Høykonjunktur med lavere produktivitet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</si>
</sst>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1"/>
    <xf numFmtId="0" fontId="1" fillId="0" borderId="1" xfId="0" applyFont="1" applyBorder="1" applyAlignment="1">
      <alignment horizontal="left" vertical="top"/>
    </xf>
    <xf numFmtId="0" fontId="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top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zoomScale="130" zoomScaleNormal="130" workbookViewId="0"/>
  </sheetViews>
  <sheetFormatPr baseColWidth="10" defaultColWidth="9.1796875" defaultRowHeight="14.5" x14ac:dyDescent="0.35"/>
  <cols>
    <col min="1" max="1" width="7.81640625" bestFit="1" customWidth="1"/>
    <col min="2" max="2" width="96.54296875" bestFit="1" customWidth="1"/>
  </cols>
  <sheetData>
    <row r="1" spans="1:2" x14ac:dyDescent="0.35">
      <c r="A1" s="1" t="s">
        <v>0</v>
      </c>
      <c r="B1" s="3" t="s">
        <v>1</v>
      </c>
    </row>
    <row r="2" spans="1:2" x14ac:dyDescent="0.35">
      <c r="A2" s="2" t="str">
        <f>HYPERLINK("#'Fig3-01'!A1", "Fig3-01")</f>
        <v>Fig3-01</v>
      </c>
      <c r="B2" t="s">
        <v>1906</v>
      </c>
    </row>
    <row r="3" spans="1:2" x14ac:dyDescent="0.35">
      <c r="A3" s="2" t="str">
        <f>HYPERLINK("#'Fig3-02'!A1", "Fig3-02")</f>
        <v>Fig3-02</v>
      </c>
      <c r="B3" t="s">
        <v>2</v>
      </c>
    </row>
    <row r="4" spans="1:2" x14ac:dyDescent="0.35">
      <c r="A4" s="2" t="str">
        <f>HYPERLINK("#'Fig3-03'!A1", "Fig3-03")</f>
        <v>Fig3-03</v>
      </c>
      <c r="B4" t="s">
        <v>1906</v>
      </c>
    </row>
    <row r="5" spans="1:2" x14ac:dyDescent="0.35">
      <c r="A5" s="2" t="str">
        <f>HYPERLINK("#'Fig3-04'!A1", "Fig3-04")</f>
        <v>Fig3-04</v>
      </c>
      <c r="B5" t="s">
        <v>1907</v>
      </c>
    </row>
    <row r="6" spans="1:2" x14ac:dyDescent="0.35">
      <c r="A6" s="2" t="str">
        <f>HYPERLINK("#'Fig3-05'!A1", "Fig3-05")</f>
        <v>Fig3-05</v>
      </c>
      <c r="B6" t="s">
        <v>1908</v>
      </c>
    </row>
    <row r="7" spans="1:2" x14ac:dyDescent="0.35">
      <c r="A7" s="2" t="str">
        <f>HYPERLINK("#'Fig3-06'!A1", "Fig3-06")</f>
        <v>Fig3-06</v>
      </c>
      <c r="B7" t="s">
        <v>1909</v>
      </c>
    </row>
    <row r="8" spans="1:2" x14ac:dyDescent="0.35">
      <c r="A8" s="2" t="str">
        <f>HYPERLINK("#'Fig3-07'!A1", "Fig3-07")</f>
        <v>Fig3-07</v>
      </c>
      <c r="B8" t="s">
        <v>1910</v>
      </c>
    </row>
    <row r="9" spans="1:2" x14ac:dyDescent="0.35">
      <c r="A9" s="2" t="str">
        <f>HYPERLINK("#'Fig3-08'!A1", "Fig3-08")</f>
        <v>Fig3-08</v>
      </c>
      <c r="B9" t="s">
        <v>1911</v>
      </c>
    </row>
    <row r="10" spans="1:2" x14ac:dyDescent="0.35">
      <c r="A10" s="2" t="str">
        <f>HYPERLINK("#'Fig3-09'!A1", "Fig3-09")</f>
        <v>Fig3-09</v>
      </c>
      <c r="B10" t="s">
        <v>1912</v>
      </c>
    </row>
    <row r="11" spans="1:2" x14ac:dyDescent="0.35">
      <c r="A11" s="2" t="str">
        <f>HYPERLINK("#'Fig3-10'!A1", "Fig3-10")</f>
        <v>Fig3-10</v>
      </c>
      <c r="B11" t="s">
        <v>1913</v>
      </c>
    </row>
    <row r="12" spans="1:2" x14ac:dyDescent="0.35">
      <c r="A12" s="2" t="str">
        <f>HYPERLINK("#'Fig3-11'!A1", "Fig3-11")</f>
        <v>Fig3-11</v>
      </c>
      <c r="B12" t="s">
        <v>1908</v>
      </c>
    </row>
    <row r="13" spans="1:2" x14ac:dyDescent="0.35">
      <c r="A13" s="2" t="str">
        <f>HYPERLINK("#'Fig3-14'!A1", "Fig3-14")</f>
        <v>Fig3-14</v>
      </c>
      <c r="B13" t="s">
        <v>1914</v>
      </c>
    </row>
    <row r="14" spans="1:2" x14ac:dyDescent="0.35">
      <c r="A14" s="2" t="str">
        <f>HYPERLINK("#'Fig3-17'!A1", "Fig3-17")</f>
        <v>Fig3-17</v>
      </c>
      <c r="B14" t="s">
        <v>1915</v>
      </c>
    </row>
    <row r="15" spans="1:2" x14ac:dyDescent="0.35">
      <c r="A15" s="2" t="str">
        <f>HYPERLINK("#'Fig3-18'!A1", "Fig3-18")</f>
        <v>Fig3-18</v>
      </c>
      <c r="B15" t="s">
        <v>554</v>
      </c>
    </row>
    <row r="16" spans="1:2" x14ac:dyDescent="0.35">
      <c r="A16" s="2" t="str">
        <f>HYPERLINK("#'Fig3-19'!A1", "Fig3-19")</f>
        <v>Fig3-19</v>
      </c>
      <c r="B16" t="s">
        <v>1916</v>
      </c>
    </row>
    <row r="17" spans="1:2" x14ac:dyDescent="0.35">
      <c r="A17" s="2" t="str">
        <f>HYPERLINK("#'Fig3-20'!A1", "Fig3-20")</f>
        <v>Fig3-20</v>
      </c>
      <c r="B17" t="s">
        <v>1917</v>
      </c>
    </row>
    <row r="18" spans="1:2" x14ac:dyDescent="0.35">
      <c r="A18" s="2" t="str">
        <f>HYPERLINK("#'Fig3-21'!A1", "Fig3-21")</f>
        <v>Fig3-21</v>
      </c>
      <c r="B18" t="s">
        <v>1918</v>
      </c>
    </row>
    <row r="19" spans="1:2" x14ac:dyDescent="0.35">
      <c r="A19" s="2" t="str">
        <f>HYPERLINK("#'Fig3-22'!A1", "Fig3-22")</f>
        <v>Fig3-22</v>
      </c>
      <c r="B19" t="s">
        <v>1919</v>
      </c>
    </row>
    <row r="20" spans="1:2" x14ac:dyDescent="0.35">
      <c r="A20" s="2" t="str">
        <f>HYPERLINK("#'Fig3-23'!A1", "Fig3-23")</f>
        <v>Fig3-23</v>
      </c>
      <c r="B20" t="s">
        <v>1920</v>
      </c>
    </row>
    <row r="21" spans="1:2" x14ac:dyDescent="0.35">
      <c r="A21" s="2" t="str">
        <f>HYPERLINK("#'Fig3-24'!A1", "Fig3-24")</f>
        <v>Fig3-24</v>
      </c>
      <c r="B21" t="s">
        <v>1921</v>
      </c>
    </row>
    <row r="22" spans="1:2" x14ac:dyDescent="0.35">
      <c r="A22" s="2" t="str">
        <f>HYPERLINK("#'Fig3-25'!A1", "Fig3-25")</f>
        <v>Fig3-25</v>
      </c>
      <c r="B22" t="s">
        <v>1922</v>
      </c>
    </row>
    <row r="23" spans="1:2" x14ac:dyDescent="0.35">
      <c r="A23" s="2" t="str">
        <f>HYPERLINK("#'Fig3-26'!A1", "Fig3-26")</f>
        <v>Fig3-26</v>
      </c>
      <c r="B23" t="s">
        <v>1923</v>
      </c>
    </row>
    <row r="24" spans="1:2" x14ac:dyDescent="0.35">
      <c r="A24" s="2" t="str">
        <f>HYPERLINK("#'Fig3-27'!A1", "Fig3-27")</f>
        <v>Fig3-27</v>
      </c>
      <c r="B24" t="s">
        <v>1924</v>
      </c>
    </row>
    <row r="25" spans="1:2" x14ac:dyDescent="0.35">
      <c r="A25" s="2" t="str">
        <f>HYPERLINK("#'Fig3-28'!A1", "Fig3-28")</f>
        <v>Fig3-28</v>
      </c>
      <c r="B25" t="s">
        <v>1925</v>
      </c>
    </row>
    <row r="26" spans="1:2" x14ac:dyDescent="0.35">
      <c r="A26" s="2" t="str">
        <f>HYPERLINK("#'Fig3-29'!A1", "Fig3-29")</f>
        <v>Fig3-29</v>
      </c>
      <c r="B26" t="s">
        <v>1926</v>
      </c>
    </row>
    <row r="27" spans="1:2" x14ac:dyDescent="0.35">
      <c r="A27" s="2" t="str">
        <f>HYPERLINK("#'Fig3-30'!A1", "Fig3-30")</f>
        <v>Fig3-30</v>
      </c>
      <c r="B27" t="s">
        <v>1927</v>
      </c>
    </row>
    <row r="28" spans="1:2" x14ac:dyDescent="0.35">
      <c r="A28" s="2" t="str">
        <f>HYPERLINK("#'Fig3-31'!A1", "Fig3-31")</f>
        <v>Fig3-31</v>
      </c>
      <c r="B28" t="s">
        <v>1928</v>
      </c>
    </row>
    <row r="29" spans="1:2" x14ac:dyDescent="0.35">
      <c r="A29" s="2" t="str">
        <f>HYPERLINK("#'Fig3-32'!A1", "Fig3-32")</f>
        <v>Fig3-32</v>
      </c>
      <c r="B29" t="s">
        <v>1929</v>
      </c>
    </row>
    <row r="30" spans="1:2" x14ac:dyDescent="0.35">
      <c r="A30" s="2" t="str">
        <f>HYPERLINK("#'Fig3-33'!A1", "Fig3-33")</f>
        <v>Fig3-33</v>
      </c>
      <c r="B30" t="s">
        <v>1930</v>
      </c>
    </row>
    <row r="31" spans="1:2" x14ac:dyDescent="0.35">
      <c r="A31" s="2" t="str">
        <f>HYPERLINK("#'Fig3-34'!A1", "Fig3-34")</f>
        <v>Fig3-34</v>
      </c>
      <c r="B31" t="s">
        <v>1931</v>
      </c>
    </row>
    <row r="32" spans="1:2" x14ac:dyDescent="0.35">
      <c r="A32" s="2" t="str">
        <f>HYPERLINK("#'Fig3-35'!A1", "Fig3-35")</f>
        <v>Fig3-35</v>
      </c>
      <c r="B32" t="s">
        <v>1932</v>
      </c>
    </row>
    <row r="33" spans="1:2" x14ac:dyDescent="0.35">
      <c r="A33" s="2" t="str">
        <f>HYPERLINK("#'Fig3-36'!A1", "Fig3-36")</f>
        <v>Fig3-36</v>
      </c>
      <c r="B33" t="s">
        <v>1933</v>
      </c>
    </row>
    <row r="34" spans="1:2" x14ac:dyDescent="0.35">
      <c r="A34" s="2" t="str">
        <f>HYPERLINK("#'Fig3-37'!A1", "Fig3-37")</f>
        <v>Fig3-37</v>
      </c>
      <c r="B34" t="s">
        <v>1934</v>
      </c>
    </row>
    <row r="35" spans="1:2" x14ac:dyDescent="0.35">
      <c r="A35" s="2" t="str">
        <f>HYPERLINK("#'Fig3-38'!A1", "Fig3-38")</f>
        <v>Fig3-38</v>
      </c>
      <c r="B35" t="s">
        <v>1935</v>
      </c>
    </row>
    <row r="36" spans="1:2" x14ac:dyDescent="0.35">
      <c r="A36" s="2" t="str">
        <f>HYPERLINK("#'Fig3-39'!A1", "Fig3-39")</f>
        <v>Fig3-39</v>
      </c>
      <c r="B36" t="s">
        <v>1936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6.453125" bestFit="1" customWidth="1"/>
    <col min="3" max="3" width="12.54296875" bestFit="1" customWidth="1"/>
    <col min="4" max="4" width="14.1796875" bestFit="1" customWidth="1"/>
    <col min="5" max="5" width="7.54296875" bestFit="1" customWidth="1"/>
    <col min="6" max="6" width="8.81640625" bestFit="1" customWidth="1"/>
  </cols>
  <sheetData>
    <row r="1" spans="1:6" x14ac:dyDescent="0.35">
      <c r="A1" s="1"/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</row>
    <row r="2" spans="1:6" x14ac:dyDescent="0.35">
      <c r="A2">
        <v>1985</v>
      </c>
      <c r="B2">
        <v>9.5</v>
      </c>
      <c r="E2">
        <v>-3.4</v>
      </c>
      <c r="F2">
        <v>-2.6</v>
      </c>
    </row>
    <row r="3" spans="1:6" x14ac:dyDescent="0.35">
      <c r="A3">
        <v>1986</v>
      </c>
      <c r="B3">
        <v>5.9</v>
      </c>
      <c r="E3">
        <v>-0.3</v>
      </c>
      <c r="F3">
        <v>2.7</v>
      </c>
    </row>
    <row r="4" spans="1:6" x14ac:dyDescent="0.35">
      <c r="A4">
        <v>1987</v>
      </c>
      <c r="B4">
        <v>4.3</v>
      </c>
      <c r="E4">
        <v>3.1</v>
      </c>
      <c r="F4">
        <v>1.6</v>
      </c>
    </row>
    <row r="5" spans="1:6" x14ac:dyDescent="0.35">
      <c r="A5">
        <v>1988</v>
      </c>
      <c r="B5">
        <v>2.2000000000000002</v>
      </c>
      <c r="E5">
        <v>3.1</v>
      </c>
      <c r="F5">
        <v>0.9</v>
      </c>
    </row>
    <row r="6" spans="1:6" x14ac:dyDescent="0.35">
      <c r="A6">
        <v>1989</v>
      </c>
      <c r="B6">
        <v>1.5</v>
      </c>
      <c r="E6">
        <v>3</v>
      </c>
      <c r="F6">
        <v>-0.3</v>
      </c>
    </row>
    <row r="7" spans="1:6" x14ac:dyDescent="0.35">
      <c r="A7">
        <v>1990</v>
      </c>
      <c r="B7">
        <v>2.2000000000000002</v>
      </c>
      <c r="E7">
        <v>3.1</v>
      </c>
      <c r="F7">
        <v>-1.7</v>
      </c>
    </row>
    <row r="8" spans="1:6" x14ac:dyDescent="0.35">
      <c r="A8">
        <v>1991</v>
      </c>
      <c r="B8">
        <v>-0.1</v>
      </c>
      <c r="C8">
        <v>-5.0999999999999996</v>
      </c>
      <c r="D8">
        <v>-4.2</v>
      </c>
      <c r="E8">
        <v>-0.1</v>
      </c>
      <c r="F8">
        <v>-3.2</v>
      </c>
    </row>
    <row r="9" spans="1:6" x14ac:dyDescent="0.35">
      <c r="A9">
        <v>1992</v>
      </c>
      <c r="B9">
        <v>-1.9</v>
      </c>
      <c r="C9">
        <v>-5.0999999999999996</v>
      </c>
      <c r="D9">
        <v>-5</v>
      </c>
      <c r="E9">
        <v>-8.4</v>
      </c>
      <c r="F9">
        <v>-2.9</v>
      </c>
    </row>
    <row r="10" spans="1:6" x14ac:dyDescent="0.35">
      <c r="A10">
        <v>1993</v>
      </c>
      <c r="B10">
        <v>-1.3</v>
      </c>
      <c r="C10">
        <v>-5.8</v>
      </c>
      <c r="D10">
        <v>-5.6</v>
      </c>
      <c r="E10">
        <v>-10.7</v>
      </c>
      <c r="F10">
        <v>-4.2</v>
      </c>
    </row>
    <row r="11" spans="1:6" x14ac:dyDescent="0.35">
      <c r="A11">
        <v>1994</v>
      </c>
      <c r="B11">
        <v>0.1</v>
      </c>
      <c r="C11">
        <v>-5</v>
      </c>
      <c r="D11">
        <v>-4.7</v>
      </c>
      <c r="E11">
        <v>-8.6999999999999993</v>
      </c>
      <c r="F11">
        <v>-3.9</v>
      </c>
    </row>
    <row r="12" spans="1:6" x14ac:dyDescent="0.35">
      <c r="A12">
        <v>1995</v>
      </c>
      <c r="B12">
        <v>3.2</v>
      </c>
      <c r="C12">
        <v>-7.3</v>
      </c>
      <c r="D12">
        <v>-5.2</v>
      </c>
      <c r="E12">
        <v>-7</v>
      </c>
      <c r="F12">
        <v>-3.6</v>
      </c>
    </row>
    <row r="13" spans="1:6" x14ac:dyDescent="0.35">
      <c r="A13">
        <v>1996</v>
      </c>
      <c r="B13">
        <v>6.2</v>
      </c>
      <c r="C13">
        <v>-4.4000000000000004</v>
      </c>
      <c r="D13">
        <v>-3.7</v>
      </c>
      <c r="E13">
        <v>-3.1</v>
      </c>
      <c r="F13">
        <v>-2.5</v>
      </c>
    </row>
    <row r="14" spans="1:6" x14ac:dyDescent="0.35">
      <c r="A14">
        <v>1997</v>
      </c>
      <c r="B14">
        <v>7.5</v>
      </c>
      <c r="C14">
        <v>-3</v>
      </c>
      <c r="D14">
        <v>-2.4</v>
      </c>
      <c r="E14">
        <v>-1.5</v>
      </c>
      <c r="F14">
        <v>-1.2</v>
      </c>
    </row>
    <row r="15" spans="1:6" x14ac:dyDescent="0.35">
      <c r="A15">
        <v>1998</v>
      </c>
      <c r="B15">
        <v>3.3</v>
      </c>
      <c r="C15">
        <v>-2.4</v>
      </c>
      <c r="D15">
        <v>-2.5</v>
      </c>
      <c r="E15">
        <v>0.8</v>
      </c>
      <c r="F15">
        <v>-0.4</v>
      </c>
    </row>
    <row r="16" spans="1:6" x14ac:dyDescent="0.35">
      <c r="A16">
        <v>1999</v>
      </c>
      <c r="B16">
        <v>5.9</v>
      </c>
      <c r="C16">
        <v>-1.5</v>
      </c>
      <c r="D16">
        <v>-1.4</v>
      </c>
      <c r="E16">
        <v>0.6</v>
      </c>
      <c r="F16">
        <v>0.9</v>
      </c>
    </row>
    <row r="17" spans="1:6" x14ac:dyDescent="0.35">
      <c r="A17">
        <v>2000</v>
      </c>
      <c r="B17">
        <v>15.1</v>
      </c>
      <c r="C17">
        <v>-1.3</v>
      </c>
      <c r="D17">
        <v>-0.9</v>
      </c>
      <c r="E17">
        <v>3.1</v>
      </c>
      <c r="F17">
        <v>1.9</v>
      </c>
    </row>
    <row r="18" spans="1:6" x14ac:dyDescent="0.35">
      <c r="A18">
        <v>2001</v>
      </c>
      <c r="B18">
        <v>13.2</v>
      </c>
      <c r="C18">
        <v>-1.9</v>
      </c>
      <c r="D18">
        <v>-2</v>
      </c>
      <c r="E18">
        <v>1.4</v>
      </c>
      <c r="F18">
        <v>1.1000000000000001</v>
      </c>
    </row>
    <row r="19" spans="1:6" x14ac:dyDescent="0.35">
      <c r="A19">
        <v>2002</v>
      </c>
      <c r="B19">
        <v>9</v>
      </c>
      <c r="C19">
        <v>-2.7</v>
      </c>
      <c r="D19">
        <v>-3.8</v>
      </c>
      <c r="E19">
        <v>-1.4</v>
      </c>
      <c r="F19">
        <v>0</v>
      </c>
    </row>
    <row r="20" spans="1:6" x14ac:dyDescent="0.35">
      <c r="A20">
        <v>2003</v>
      </c>
      <c r="B20">
        <v>7.2</v>
      </c>
      <c r="C20">
        <v>-3.1</v>
      </c>
      <c r="D20">
        <v>-4.5</v>
      </c>
      <c r="E20">
        <v>-1.2</v>
      </c>
      <c r="F20">
        <v>-0.1</v>
      </c>
    </row>
    <row r="21" spans="1:6" x14ac:dyDescent="0.35">
      <c r="A21">
        <v>2004</v>
      </c>
      <c r="B21">
        <v>10.9</v>
      </c>
      <c r="C21">
        <v>-2.9</v>
      </c>
      <c r="D21">
        <v>-3.7</v>
      </c>
      <c r="E21">
        <v>0.2</v>
      </c>
      <c r="F21">
        <v>2.1</v>
      </c>
    </row>
    <row r="22" spans="1:6" x14ac:dyDescent="0.35">
      <c r="A22">
        <v>2005</v>
      </c>
      <c r="B22">
        <v>14.8</v>
      </c>
      <c r="C22">
        <v>-2.6</v>
      </c>
      <c r="D22">
        <v>-2.9</v>
      </c>
      <c r="E22">
        <v>1.8</v>
      </c>
      <c r="F22">
        <v>5</v>
      </c>
    </row>
    <row r="23" spans="1:6" x14ac:dyDescent="0.35">
      <c r="A23">
        <v>2006</v>
      </c>
      <c r="B23">
        <v>18</v>
      </c>
      <c r="C23">
        <v>-1.5</v>
      </c>
      <c r="D23">
        <v>-2</v>
      </c>
      <c r="E23">
        <v>2.1</v>
      </c>
      <c r="F23">
        <v>5</v>
      </c>
    </row>
    <row r="24" spans="1:6" x14ac:dyDescent="0.35">
      <c r="A24">
        <v>2007</v>
      </c>
      <c r="B24">
        <v>17.100000000000001</v>
      </c>
      <c r="C24">
        <v>-0.7</v>
      </c>
      <c r="D24">
        <v>-1.8</v>
      </c>
      <c r="E24">
        <v>3.3</v>
      </c>
      <c r="F24">
        <v>5</v>
      </c>
    </row>
    <row r="25" spans="1:6" x14ac:dyDescent="0.35">
      <c r="A25">
        <v>2008</v>
      </c>
      <c r="B25">
        <v>18.7</v>
      </c>
      <c r="C25">
        <v>-2.2000000000000002</v>
      </c>
      <c r="D25">
        <v>-3.9</v>
      </c>
      <c r="E25">
        <v>1.9</v>
      </c>
      <c r="F25">
        <v>3.2</v>
      </c>
    </row>
    <row r="26" spans="1:6" x14ac:dyDescent="0.35">
      <c r="A26">
        <v>2009</v>
      </c>
      <c r="B26">
        <v>10.3</v>
      </c>
      <c r="C26">
        <v>-6.2</v>
      </c>
      <c r="D26">
        <v>-8.6</v>
      </c>
      <c r="E26">
        <v>-0.8</v>
      </c>
      <c r="F26">
        <v>-2.8</v>
      </c>
    </row>
    <row r="27" spans="1:6" x14ac:dyDescent="0.35">
      <c r="A27">
        <v>2010</v>
      </c>
      <c r="B27">
        <v>11</v>
      </c>
      <c r="C27">
        <v>-6.3</v>
      </c>
      <c r="D27">
        <v>-8.1</v>
      </c>
      <c r="E27">
        <v>-0.1</v>
      </c>
      <c r="F27">
        <v>-2.7</v>
      </c>
    </row>
    <row r="28" spans="1:6" x14ac:dyDescent="0.35">
      <c r="A28">
        <v>2011</v>
      </c>
      <c r="B28">
        <v>13.4</v>
      </c>
      <c r="C28">
        <v>-4.2</v>
      </c>
      <c r="D28">
        <v>-6.9</v>
      </c>
      <c r="E28">
        <v>-0.3</v>
      </c>
      <c r="F28">
        <v>-2.1</v>
      </c>
    </row>
    <row r="29" spans="1:6" x14ac:dyDescent="0.35">
      <c r="A29">
        <v>2012</v>
      </c>
      <c r="B29">
        <v>13.8</v>
      </c>
      <c r="C29">
        <v>-3.7</v>
      </c>
      <c r="D29">
        <v>-6</v>
      </c>
      <c r="E29">
        <v>-1.1000000000000001</v>
      </c>
      <c r="F29">
        <v>-3.5</v>
      </c>
    </row>
    <row r="30" spans="1:6" x14ac:dyDescent="0.35">
      <c r="A30">
        <v>2013</v>
      </c>
      <c r="B30">
        <v>10.7</v>
      </c>
      <c r="C30">
        <v>-3</v>
      </c>
      <c r="D30">
        <v>-4.4000000000000004</v>
      </c>
      <c r="E30">
        <v>-1.5</v>
      </c>
      <c r="F30">
        <v>-1.2</v>
      </c>
    </row>
    <row r="31" spans="1:6" x14ac:dyDescent="0.35">
      <c r="A31">
        <v>2014</v>
      </c>
      <c r="B31">
        <v>8.6</v>
      </c>
      <c r="C31">
        <v>-2.5</v>
      </c>
      <c r="D31">
        <v>-3.7</v>
      </c>
      <c r="E31">
        <v>-1.5</v>
      </c>
      <c r="F31">
        <v>1.1000000000000001</v>
      </c>
    </row>
    <row r="32" spans="1:6" x14ac:dyDescent="0.35">
      <c r="A32">
        <v>2015</v>
      </c>
      <c r="B32">
        <v>6</v>
      </c>
      <c r="C32">
        <v>-2</v>
      </c>
      <c r="D32">
        <v>-3.1</v>
      </c>
      <c r="E32">
        <v>0</v>
      </c>
      <c r="F32">
        <v>-1.3</v>
      </c>
    </row>
    <row r="33" spans="1:6" x14ac:dyDescent="0.35">
      <c r="A33">
        <v>2016</v>
      </c>
      <c r="B33">
        <v>4.0999999999999996</v>
      </c>
      <c r="C33">
        <v>-1.5</v>
      </c>
      <c r="D33">
        <v>-3</v>
      </c>
      <c r="E33">
        <v>1</v>
      </c>
      <c r="F33">
        <v>-0.1</v>
      </c>
    </row>
    <row r="34" spans="1:6" x14ac:dyDescent="0.35">
      <c r="A34">
        <v>2017</v>
      </c>
      <c r="B34">
        <v>5</v>
      </c>
      <c r="C34">
        <v>-0.9</v>
      </c>
      <c r="D34">
        <v>-2.2999999999999998</v>
      </c>
      <c r="E34">
        <v>1.4</v>
      </c>
      <c r="F34">
        <v>1.8</v>
      </c>
    </row>
    <row r="35" spans="1:6" x14ac:dyDescent="0.35">
      <c r="A35">
        <v>2018</v>
      </c>
      <c r="B35">
        <v>7.9</v>
      </c>
      <c r="C35">
        <v>-0.4</v>
      </c>
      <c r="D35">
        <v>-2.8</v>
      </c>
      <c r="E35">
        <v>0.8</v>
      </c>
      <c r="F35">
        <v>0.8</v>
      </c>
    </row>
    <row r="36" spans="1:6" x14ac:dyDescent="0.35">
      <c r="A36">
        <v>2019</v>
      </c>
      <c r="B36">
        <v>6.6</v>
      </c>
      <c r="C36">
        <v>-0.6</v>
      </c>
      <c r="D36">
        <v>-3</v>
      </c>
      <c r="E36">
        <v>0.6</v>
      </c>
      <c r="F36">
        <v>4</v>
      </c>
    </row>
    <row r="37" spans="1:6" x14ac:dyDescent="0.35">
      <c r="A37">
        <v>2020</v>
      </c>
      <c r="B37">
        <v>-2.6</v>
      </c>
      <c r="C37">
        <v>-7.2</v>
      </c>
      <c r="D37">
        <v>-10.4</v>
      </c>
      <c r="E37">
        <v>-2.8</v>
      </c>
      <c r="F37">
        <v>-0.2</v>
      </c>
    </row>
    <row r="38" spans="1:6" x14ac:dyDescent="0.35">
      <c r="A38">
        <v>2021</v>
      </c>
      <c r="B38">
        <v>9.6999999999999993</v>
      </c>
      <c r="C38">
        <v>-6.7</v>
      </c>
      <c r="D38">
        <v>-8.4</v>
      </c>
      <c r="E38">
        <v>-1.3</v>
      </c>
      <c r="F38">
        <v>-1.5</v>
      </c>
    </row>
    <row r="39" spans="1:6" x14ac:dyDescent="0.35">
      <c r="A39">
        <v>2022</v>
      </c>
      <c r="B39">
        <v>22.6</v>
      </c>
      <c r="C39">
        <v>-3.8</v>
      </c>
      <c r="D39">
        <v>-5.2</v>
      </c>
      <c r="E39">
        <v>-0.2</v>
      </c>
      <c r="F39">
        <v>0.3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12.54296875" bestFit="1" customWidth="1"/>
    <col min="3" max="3" width="15.453125" bestFit="1" customWidth="1"/>
    <col min="4" max="4" width="14.1796875" bestFit="1" customWidth="1"/>
    <col min="5" max="5" width="7.54296875" bestFit="1" customWidth="1"/>
    <col min="6" max="6" width="8.81640625" bestFit="1" customWidth="1"/>
  </cols>
  <sheetData>
    <row r="1" spans="1:6" x14ac:dyDescent="0.35">
      <c r="A1" s="1"/>
      <c r="B1" s="1" t="s">
        <v>17</v>
      </c>
      <c r="C1" s="1" t="s">
        <v>21</v>
      </c>
      <c r="D1" s="1" t="s">
        <v>18</v>
      </c>
      <c r="E1" s="1" t="s">
        <v>19</v>
      </c>
      <c r="F1" s="1" t="s">
        <v>20</v>
      </c>
    </row>
    <row r="2" spans="1:6" x14ac:dyDescent="0.35">
      <c r="A2">
        <v>1985</v>
      </c>
      <c r="C2">
        <v>52.8</v>
      </c>
      <c r="D2">
        <v>41</v>
      </c>
      <c r="E2">
        <v>59.5</v>
      </c>
      <c r="F2">
        <v>53.8</v>
      </c>
    </row>
    <row r="3" spans="1:6" x14ac:dyDescent="0.35">
      <c r="A3">
        <v>1986</v>
      </c>
      <c r="C3">
        <v>52.8</v>
      </c>
      <c r="D3">
        <v>41</v>
      </c>
      <c r="E3">
        <v>57.5</v>
      </c>
      <c r="F3">
        <v>50.5</v>
      </c>
    </row>
    <row r="4" spans="1:6" x14ac:dyDescent="0.35">
      <c r="A4">
        <v>1987</v>
      </c>
      <c r="C4">
        <v>54</v>
      </c>
      <c r="D4">
        <v>40.6</v>
      </c>
      <c r="E4">
        <v>55.9</v>
      </c>
      <c r="F4">
        <v>52.4</v>
      </c>
    </row>
    <row r="5" spans="1:6" x14ac:dyDescent="0.35">
      <c r="A5">
        <v>1988</v>
      </c>
      <c r="C5">
        <v>55.4</v>
      </c>
      <c r="D5">
        <v>39.799999999999997</v>
      </c>
      <c r="E5">
        <v>55</v>
      </c>
      <c r="F5">
        <v>54.4</v>
      </c>
    </row>
    <row r="6" spans="1:6" x14ac:dyDescent="0.35">
      <c r="A6">
        <v>1989</v>
      </c>
      <c r="C6">
        <v>58.3</v>
      </c>
      <c r="D6">
        <v>39.299999999999997</v>
      </c>
      <c r="E6">
        <v>56.3</v>
      </c>
      <c r="F6">
        <v>54.5</v>
      </c>
    </row>
    <row r="7" spans="1:6" x14ac:dyDescent="0.35">
      <c r="A7">
        <v>1990</v>
      </c>
      <c r="C7">
        <v>60.6</v>
      </c>
      <c r="D7">
        <v>40</v>
      </c>
      <c r="E7">
        <v>56.1</v>
      </c>
      <c r="F7">
        <v>54.3</v>
      </c>
    </row>
    <row r="8" spans="1:6" x14ac:dyDescent="0.35">
      <c r="A8">
        <v>1991</v>
      </c>
      <c r="B8">
        <v>49.2</v>
      </c>
      <c r="C8">
        <v>63.3</v>
      </c>
      <c r="D8">
        <v>41</v>
      </c>
      <c r="E8">
        <v>58.5</v>
      </c>
      <c r="F8">
        <v>55</v>
      </c>
    </row>
    <row r="9" spans="1:6" x14ac:dyDescent="0.35">
      <c r="A9">
        <v>1992</v>
      </c>
      <c r="B9">
        <v>50.3</v>
      </c>
      <c r="C9">
        <v>64</v>
      </c>
      <c r="D9">
        <v>42.1</v>
      </c>
      <c r="E9">
        <v>66.2</v>
      </c>
      <c r="F9">
        <v>56.1</v>
      </c>
    </row>
    <row r="10" spans="1:6" x14ac:dyDescent="0.35">
      <c r="A10">
        <v>1993</v>
      </c>
      <c r="B10">
        <v>51.8</v>
      </c>
      <c r="C10">
        <v>62.9</v>
      </c>
      <c r="D10">
        <v>42.7</v>
      </c>
      <c r="E10">
        <v>67.900000000000006</v>
      </c>
      <c r="F10">
        <v>59.2</v>
      </c>
    </row>
    <row r="11" spans="1:6" x14ac:dyDescent="0.35">
      <c r="A11">
        <v>1994</v>
      </c>
      <c r="B11">
        <v>50.7</v>
      </c>
      <c r="C11">
        <v>61.6</v>
      </c>
      <c r="D11">
        <v>41.7</v>
      </c>
      <c r="E11">
        <v>65.599999999999994</v>
      </c>
      <c r="F11">
        <v>59.3</v>
      </c>
    </row>
    <row r="12" spans="1:6" x14ac:dyDescent="0.35">
      <c r="A12">
        <v>1995</v>
      </c>
      <c r="B12">
        <v>52.8</v>
      </c>
      <c r="C12">
        <v>58.4</v>
      </c>
      <c r="D12">
        <v>42.5</v>
      </c>
      <c r="E12">
        <v>63</v>
      </c>
      <c r="F12">
        <v>58.5</v>
      </c>
    </row>
    <row r="13" spans="1:6" x14ac:dyDescent="0.35">
      <c r="A13">
        <v>1996</v>
      </c>
      <c r="B13">
        <v>50.3</v>
      </c>
      <c r="C13">
        <v>57.6</v>
      </c>
      <c r="D13">
        <v>41.3</v>
      </c>
      <c r="E13">
        <v>61</v>
      </c>
      <c r="F13">
        <v>58</v>
      </c>
    </row>
    <row r="14" spans="1:6" x14ac:dyDescent="0.35">
      <c r="A14">
        <v>1997</v>
      </c>
      <c r="B14">
        <v>49</v>
      </c>
      <c r="C14">
        <v>55.8</v>
      </c>
      <c r="D14">
        <v>40.1</v>
      </c>
      <c r="E14">
        <v>58.7</v>
      </c>
      <c r="F14">
        <v>55.9</v>
      </c>
    </row>
    <row r="15" spans="1:6" x14ac:dyDescent="0.35">
      <c r="A15">
        <v>1998</v>
      </c>
      <c r="B15">
        <v>48.2</v>
      </c>
      <c r="C15">
        <v>55.3</v>
      </c>
      <c r="D15">
        <v>40.4</v>
      </c>
      <c r="E15">
        <v>56.4</v>
      </c>
      <c r="F15">
        <v>55.4</v>
      </c>
    </row>
    <row r="16" spans="1:6" x14ac:dyDescent="0.35">
      <c r="A16">
        <v>1999</v>
      </c>
      <c r="B16">
        <v>47.8</v>
      </c>
      <c r="C16">
        <v>55.5</v>
      </c>
      <c r="D16">
        <v>39.5</v>
      </c>
      <c r="E16">
        <v>56.1</v>
      </c>
      <c r="F16">
        <v>54.5</v>
      </c>
    </row>
    <row r="17" spans="1:6" x14ac:dyDescent="0.35">
      <c r="A17">
        <v>2000</v>
      </c>
      <c r="B17">
        <v>46.9</v>
      </c>
      <c r="C17">
        <v>55.4</v>
      </c>
      <c r="D17">
        <v>38.9</v>
      </c>
      <c r="E17">
        <v>53.1</v>
      </c>
      <c r="F17">
        <v>52.7</v>
      </c>
    </row>
    <row r="18" spans="1:6" x14ac:dyDescent="0.35">
      <c r="A18">
        <v>2001</v>
      </c>
      <c r="B18">
        <v>46.9</v>
      </c>
      <c r="C18">
        <v>56.2</v>
      </c>
      <c r="D18">
        <v>39.5</v>
      </c>
      <c r="E18">
        <v>52.5</v>
      </c>
      <c r="F18">
        <v>52.8</v>
      </c>
    </row>
    <row r="19" spans="1:6" x14ac:dyDescent="0.35">
      <c r="A19">
        <v>2002</v>
      </c>
      <c r="B19">
        <v>47.2</v>
      </c>
      <c r="C19">
        <v>57.6</v>
      </c>
      <c r="D19">
        <v>40.1</v>
      </c>
      <c r="E19">
        <v>53.6</v>
      </c>
      <c r="F19">
        <v>53.2</v>
      </c>
    </row>
    <row r="20" spans="1:6" x14ac:dyDescent="0.35">
      <c r="A20">
        <v>2003</v>
      </c>
      <c r="B20">
        <v>47.5</v>
      </c>
      <c r="C20">
        <v>58.8</v>
      </c>
      <c r="D20">
        <v>39.9</v>
      </c>
      <c r="E20">
        <v>53.7</v>
      </c>
      <c r="F20">
        <v>53.6</v>
      </c>
    </row>
    <row r="21" spans="1:6" x14ac:dyDescent="0.35">
      <c r="A21">
        <v>2004</v>
      </c>
      <c r="B21">
        <v>47.1</v>
      </c>
      <c r="C21">
        <v>56.5</v>
      </c>
      <c r="D21">
        <v>39.200000000000003</v>
      </c>
      <c r="E21">
        <v>52.5</v>
      </c>
      <c r="F21">
        <v>53</v>
      </c>
    </row>
    <row r="22" spans="1:6" x14ac:dyDescent="0.35">
      <c r="A22">
        <v>2005</v>
      </c>
      <c r="B22">
        <v>47</v>
      </c>
      <c r="C22">
        <v>54.5</v>
      </c>
      <c r="D22">
        <v>39.1</v>
      </c>
      <c r="E22">
        <v>52.4</v>
      </c>
      <c r="F22">
        <v>51.2</v>
      </c>
    </row>
    <row r="23" spans="1:6" x14ac:dyDescent="0.35">
      <c r="A23">
        <v>2006</v>
      </c>
      <c r="B23">
        <v>46.3</v>
      </c>
      <c r="C23">
        <v>53.1</v>
      </c>
      <c r="D23">
        <v>38.9</v>
      </c>
      <c r="E23">
        <v>51.1</v>
      </c>
      <c r="F23">
        <v>49.8</v>
      </c>
    </row>
    <row r="24" spans="1:6" x14ac:dyDescent="0.35">
      <c r="A24">
        <v>2007</v>
      </c>
      <c r="B24">
        <v>45.6</v>
      </c>
      <c r="C24">
        <v>53.6</v>
      </c>
      <c r="D24">
        <v>38.799999999999997</v>
      </c>
      <c r="E24">
        <v>49.3</v>
      </c>
      <c r="F24">
        <v>49.6</v>
      </c>
    </row>
    <row r="25" spans="1:6" x14ac:dyDescent="0.35">
      <c r="A25">
        <v>2008</v>
      </c>
      <c r="B25">
        <v>46.9</v>
      </c>
      <c r="C25">
        <v>54.4</v>
      </c>
      <c r="D25">
        <v>40.6</v>
      </c>
      <c r="E25">
        <v>50</v>
      </c>
      <c r="F25">
        <v>50.4</v>
      </c>
    </row>
    <row r="26" spans="1:6" x14ac:dyDescent="0.35">
      <c r="A26">
        <v>2009</v>
      </c>
      <c r="B26">
        <v>51</v>
      </c>
      <c r="C26">
        <v>57.5</v>
      </c>
      <c r="D26">
        <v>44.1</v>
      </c>
      <c r="E26">
        <v>52.4</v>
      </c>
      <c r="F26">
        <v>56.5</v>
      </c>
    </row>
    <row r="27" spans="1:6" x14ac:dyDescent="0.35">
      <c r="A27">
        <v>2010</v>
      </c>
      <c r="B27">
        <v>50.9</v>
      </c>
      <c r="C27">
        <v>56.7</v>
      </c>
      <c r="D27">
        <v>43.7</v>
      </c>
      <c r="E27">
        <v>50.5</v>
      </c>
      <c r="F27">
        <v>56.7</v>
      </c>
    </row>
    <row r="28" spans="1:6" x14ac:dyDescent="0.35">
      <c r="A28">
        <v>2011</v>
      </c>
      <c r="B28">
        <v>49.5</v>
      </c>
      <c r="C28">
        <v>57.2</v>
      </c>
      <c r="D28">
        <v>43</v>
      </c>
      <c r="E28">
        <v>49.8</v>
      </c>
      <c r="F28">
        <v>56.4</v>
      </c>
    </row>
    <row r="29" spans="1:6" x14ac:dyDescent="0.35">
      <c r="A29">
        <v>2012</v>
      </c>
      <c r="B29">
        <v>50</v>
      </c>
      <c r="C29">
        <v>56</v>
      </c>
      <c r="D29">
        <v>42.4</v>
      </c>
      <c r="E29">
        <v>50.9</v>
      </c>
      <c r="F29">
        <v>58</v>
      </c>
    </row>
    <row r="30" spans="1:6" x14ac:dyDescent="0.35">
      <c r="A30">
        <v>2013</v>
      </c>
      <c r="B30">
        <v>49.9</v>
      </c>
      <c r="C30">
        <v>56.4</v>
      </c>
      <c r="D30">
        <v>41.8</v>
      </c>
      <c r="E30">
        <v>51.6</v>
      </c>
      <c r="F30">
        <v>55.8</v>
      </c>
    </row>
    <row r="31" spans="1:6" x14ac:dyDescent="0.35">
      <c r="A31">
        <v>2014</v>
      </c>
      <c r="B31">
        <v>49.3</v>
      </c>
      <c r="C31">
        <v>57.3</v>
      </c>
      <c r="D31">
        <v>41.3</v>
      </c>
      <c r="E31">
        <v>50.6</v>
      </c>
      <c r="F31">
        <v>55.2</v>
      </c>
    </row>
    <row r="32" spans="1:6" x14ac:dyDescent="0.35">
      <c r="A32">
        <v>2015</v>
      </c>
      <c r="B32">
        <v>48.5</v>
      </c>
      <c r="C32">
        <v>58.7</v>
      </c>
      <c r="D32">
        <v>40.799999999999997</v>
      </c>
      <c r="E32">
        <v>49.3</v>
      </c>
      <c r="F32">
        <v>54.5</v>
      </c>
    </row>
    <row r="33" spans="1:6" x14ac:dyDescent="0.35">
      <c r="A33">
        <v>2016</v>
      </c>
      <c r="B33">
        <v>47.8</v>
      </c>
      <c r="C33">
        <v>59.3</v>
      </c>
      <c r="D33">
        <v>40.700000000000003</v>
      </c>
      <c r="E33">
        <v>49.8</v>
      </c>
      <c r="F33">
        <v>52.5</v>
      </c>
    </row>
    <row r="34" spans="1:6" x14ac:dyDescent="0.35">
      <c r="A34">
        <v>2017</v>
      </c>
      <c r="B34">
        <v>47.1</v>
      </c>
      <c r="C34">
        <v>59.6</v>
      </c>
      <c r="D34">
        <v>40.299999999999997</v>
      </c>
      <c r="E34">
        <v>49.2</v>
      </c>
      <c r="F34">
        <v>50.5</v>
      </c>
    </row>
    <row r="35" spans="1:6" x14ac:dyDescent="0.35">
      <c r="A35">
        <v>2018</v>
      </c>
      <c r="B35">
        <v>46.9</v>
      </c>
      <c r="C35">
        <v>59.1</v>
      </c>
      <c r="D35">
        <v>40.299999999999997</v>
      </c>
      <c r="E35">
        <v>49.8</v>
      </c>
      <c r="F35">
        <v>50.5</v>
      </c>
    </row>
    <row r="36" spans="1:6" x14ac:dyDescent="0.35">
      <c r="A36">
        <v>2019</v>
      </c>
      <c r="B36">
        <v>46.9</v>
      </c>
      <c r="C36">
        <v>60</v>
      </c>
      <c r="D36">
        <v>40.6</v>
      </c>
      <c r="E36">
        <v>49.1</v>
      </c>
      <c r="F36">
        <v>49.2</v>
      </c>
    </row>
    <row r="37" spans="1:6" x14ac:dyDescent="0.35">
      <c r="A37">
        <v>2020</v>
      </c>
      <c r="B37">
        <v>53.8</v>
      </c>
      <c r="C37">
        <v>65.599999999999994</v>
      </c>
      <c r="D37">
        <v>48.5</v>
      </c>
      <c r="E37">
        <v>52.6</v>
      </c>
      <c r="F37">
        <v>53.6</v>
      </c>
    </row>
    <row r="38" spans="1:6" x14ac:dyDescent="0.35">
      <c r="A38">
        <v>2021</v>
      </c>
      <c r="B38">
        <v>52.4</v>
      </c>
      <c r="C38">
        <v>62.5</v>
      </c>
      <c r="D38">
        <v>46.4</v>
      </c>
      <c r="E38">
        <v>51.3</v>
      </c>
      <c r="F38">
        <v>53.2</v>
      </c>
    </row>
    <row r="39" spans="1:6" x14ac:dyDescent="0.35">
      <c r="A39">
        <v>2022</v>
      </c>
      <c r="B39">
        <v>49.2</v>
      </c>
      <c r="C39">
        <v>61</v>
      </c>
      <c r="D39">
        <v>43.2</v>
      </c>
      <c r="E39">
        <v>49.8</v>
      </c>
      <c r="F39">
        <v>51.5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4"/>
  <sheetViews>
    <sheetView workbookViewId="0"/>
  </sheetViews>
  <sheetFormatPr baseColWidth="10" defaultColWidth="9.1796875" defaultRowHeight="14.5" x14ac:dyDescent="0.35"/>
  <cols>
    <col min="1" max="5" width="11.1796875" customWidth="1"/>
  </cols>
  <sheetData>
    <row r="1" spans="1:5" x14ac:dyDescent="0.35">
      <c r="A1" s="1"/>
      <c r="B1" s="1" t="s">
        <v>20</v>
      </c>
      <c r="C1" s="1" t="s">
        <v>19</v>
      </c>
      <c r="D1" s="1" t="s">
        <v>16</v>
      </c>
      <c r="E1" s="1" t="s">
        <v>22</v>
      </c>
    </row>
    <row r="2" spans="1:5" x14ac:dyDescent="0.35">
      <c r="A2">
        <v>1980</v>
      </c>
      <c r="B2">
        <v>41.5</v>
      </c>
      <c r="C2">
        <v>43.7</v>
      </c>
      <c r="D2">
        <v>44.5</v>
      </c>
      <c r="E2">
        <v>27.9</v>
      </c>
    </row>
    <row r="3" spans="1:5" x14ac:dyDescent="0.35">
      <c r="A3">
        <v>1981</v>
      </c>
      <c r="B3">
        <v>41</v>
      </c>
      <c r="C3">
        <v>46.3</v>
      </c>
      <c r="D3">
        <v>43.5</v>
      </c>
      <c r="E3">
        <v>28.5</v>
      </c>
    </row>
    <row r="4" spans="1:5" x14ac:dyDescent="0.35">
      <c r="A4">
        <v>1982</v>
      </c>
      <c r="B4">
        <v>39.799999999999997</v>
      </c>
      <c r="C4">
        <v>45.2</v>
      </c>
      <c r="D4">
        <v>42.8</v>
      </c>
      <c r="E4">
        <v>29</v>
      </c>
    </row>
    <row r="5" spans="1:5" x14ac:dyDescent="0.35">
      <c r="A5">
        <v>1983</v>
      </c>
      <c r="B5">
        <v>41.5</v>
      </c>
      <c r="C5">
        <v>45.8</v>
      </c>
      <c r="D5">
        <v>42.5</v>
      </c>
      <c r="E5">
        <v>28.4</v>
      </c>
    </row>
    <row r="6" spans="1:5" x14ac:dyDescent="0.35">
      <c r="A6">
        <v>1984</v>
      </c>
      <c r="B6">
        <v>42.6</v>
      </c>
      <c r="C6">
        <v>45.3</v>
      </c>
      <c r="D6">
        <v>42.1</v>
      </c>
      <c r="E6">
        <v>28.6</v>
      </c>
    </row>
    <row r="7" spans="1:5" x14ac:dyDescent="0.35">
      <c r="A7">
        <v>1985</v>
      </c>
      <c r="B7">
        <v>43.9</v>
      </c>
      <c r="C7">
        <v>45.5</v>
      </c>
      <c r="D7">
        <v>44.1</v>
      </c>
      <c r="E7">
        <v>28.9</v>
      </c>
    </row>
    <row r="8" spans="1:5" x14ac:dyDescent="0.35">
      <c r="A8">
        <v>1986</v>
      </c>
      <c r="B8">
        <v>46.1</v>
      </c>
      <c r="C8">
        <v>47.8</v>
      </c>
      <c r="D8">
        <v>42.6</v>
      </c>
      <c r="E8">
        <v>29.3</v>
      </c>
    </row>
    <row r="9" spans="1:5" x14ac:dyDescent="0.35">
      <c r="A9">
        <v>1987</v>
      </c>
      <c r="B9">
        <v>46.8</v>
      </c>
      <c r="C9">
        <v>48.9</v>
      </c>
      <c r="D9">
        <v>43.1</v>
      </c>
      <c r="E9">
        <v>30</v>
      </c>
    </row>
    <row r="10" spans="1:5" x14ac:dyDescent="0.35">
      <c r="A10">
        <v>1988</v>
      </c>
      <c r="B10">
        <v>47.2</v>
      </c>
      <c r="C10">
        <v>49.5</v>
      </c>
      <c r="D10">
        <v>42</v>
      </c>
      <c r="E10">
        <v>30</v>
      </c>
    </row>
    <row r="11" spans="1:5" x14ac:dyDescent="0.35">
      <c r="A11">
        <v>1989</v>
      </c>
      <c r="B11">
        <v>46</v>
      </c>
      <c r="C11">
        <v>49.1</v>
      </c>
      <c r="D11">
        <v>40.5</v>
      </c>
      <c r="E11">
        <v>30.1</v>
      </c>
    </row>
    <row r="12" spans="1:5" x14ac:dyDescent="0.35">
      <c r="A12">
        <v>1990</v>
      </c>
      <c r="B12">
        <v>44.7</v>
      </c>
      <c r="C12">
        <v>50.4</v>
      </c>
      <c r="D12">
        <v>40.700000000000003</v>
      </c>
      <c r="E12">
        <v>29.9</v>
      </c>
    </row>
    <row r="13" spans="1:5" x14ac:dyDescent="0.35">
      <c r="A13">
        <v>1991</v>
      </c>
      <c r="B13">
        <v>44</v>
      </c>
      <c r="C13">
        <v>49.4</v>
      </c>
      <c r="D13">
        <v>40</v>
      </c>
      <c r="E13">
        <v>30.3</v>
      </c>
    </row>
    <row r="14" spans="1:5" x14ac:dyDescent="0.35">
      <c r="A14">
        <v>1992</v>
      </c>
      <c r="B14">
        <v>44.4</v>
      </c>
      <c r="C14">
        <v>46.3</v>
      </c>
      <c r="D14">
        <v>40.1</v>
      </c>
      <c r="E14">
        <v>30</v>
      </c>
    </row>
    <row r="15" spans="1:5" x14ac:dyDescent="0.35">
      <c r="A15">
        <v>1993</v>
      </c>
      <c r="B15">
        <v>45.7</v>
      </c>
      <c r="C15">
        <v>46.5</v>
      </c>
      <c r="D15">
        <v>39.799999999999997</v>
      </c>
      <c r="E15">
        <v>30.1</v>
      </c>
    </row>
    <row r="16" spans="1:5" x14ac:dyDescent="0.35">
      <c r="A16">
        <v>1994</v>
      </c>
      <c r="B16">
        <v>46.8</v>
      </c>
      <c r="C16">
        <v>46.7</v>
      </c>
      <c r="D16">
        <v>40.700000000000003</v>
      </c>
      <c r="E16">
        <v>30.1</v>
      </c>
    </row>
    <row r="17" spans="1:5" x14ac:dyDescent="0.35">
      <c r="A17">
        <v>1995</v>
      </c>
      <c r="B17">
        <v>46.8</v>
      </c>
      <c r="C17">
        <v>46.1</v>
      </c>
      <c r="D17">
        <v>41.1</v>
      </c>
      <c r="E17">
        <v>30.2</v>
      </c>
    </row>
    <row r="18" spans="1:5" x14ac:dyDescent="0.35">
      <c r="A18">
        <v>1996</v>
      </c>
      <c r="B18">
        <v>46.9</v>
      </c>
      <c r="C18">
        <v>48.3</v>
      </c>
      <c r="D18">
        <v>41.5</v>
      </c>
      <c r="E18">
        <v>30.4</v>
      </c>
    </row>
    <row r="19" spans="1:5" x14ac:dyDescent="0.35">
      <c r="A19">
        <v>1997</v>
      </c>
      <c r="B19">
        <v>46.9</v>
      </c>
      <c r="C19">
        <v>48.6</v>
      </c>
      <c r="D19">
        <v>41.4</v>
      </c>
      <c r="E19">
        <v>30.7</v>
      </c>
    </row>
    <row r="20" spans="1:5" x14ac:dyDescent="0.35">
      <c r="A20">
        <v>1998</v>
      </c>
      <c r="B20">
        <v>47.5</v>
      </c>
      <c r="C20">
        <v>48.9</v>
      </c>
      <c r="D20">
        <v>41.2</v>
      </c>
      <c r="E20">
        <v>30.8</v>
      </c>
    </row>
    <row r="21" spans="1:5" x14ac:dyDescent="0.35">
      <c r="A21">
        <v>1999</v>
      </c>
      <c r="B21">
        <v>48</v>
      </c>
      <c r="C21">
        <v>49.2</v>
      </c>
      <c r="D21">
        <v>41.5</v>
      </c>
      <c r="E21">
        <v>31</v>
      </c>
    </row>
    <row r="22" spans="1:5" x14ac:dyDescent="0.35">
      <c r="A22">
        <v>2000</v>
      </c>
      <c r="B22">
        <v>47</v>
      </c>
      <c r="C22">
        <v>49</v>
      </c>
      <c r="D22">
        <v>41.9</v>
      </c>
      <c r="E22">
        <v>31.2</v>
      </c>
    </row>
    <row r="23" spans="1:5" x14ac:dyDescent="0.35">
      <c r="A23">
        <v>2001</v>
      </c>
      <c r="B23">
        <v>46.1</v>
      </c>
      <c r="C23">
        <v>46.8</v>
      </c>
      <c r="D23">
        <v>42.1</v>
      </c>
      <c r="E23">
        <v>30.6</v>
      </c>
    </row>
    <row r="24" spans="1:5" x14ac:dyDescent="0.35">
      <c r="A24">
        <v>2002</v>
      </c>
      <c r="B24">
        <v>45.5</v>
      </c>
      <c r="C24">
        <v>45.2</v>
      </c>
      <c r="D24">
        <v>42.4</v>
      </c>
      <c r="E24">
        <v>29.5</v>
      </c>
    </row>
    <row r="25" spans="1:5" x14ac:dyDescent="0.35">
      <c r="A25">
        <v>2003</v>
      </c>
      <c r="B25">
        <v>45.7</v>
      </c>
      <c r="C25">
        <v>45.5</v>
      </c>
      <c r="D25">
        <v>41.6</v>
      </c>
      <c r="E25">
        <v>29.2</v>
      </c>
    </row>
    <row r="26" spans="1:5" x14ac:dyDescent="0.35">
      <c r="A26">
        <v>2004</v>
      </c>
      <c r="B26">
        <v>46.5</v>
      </c>
      <c r="C26">
        <v>45.6</v>
      </c>
      <c r="D26">
        <v>42.4</v>
      </c>
      <c r="E26">
        <v>29.3</v>
      </c>
    </row>
    <row r="27" spans="1:5" x14ac:dyDescent="0.35">
      <c r="A27">
        <v>2005</v>
      </c>
      <c r="B27">
        <v>48.2</v>
      </c>
      <c r="C27">
        <v>46.6</v>
      </c>
      <c r="D27">
        <v>42.6</v>
      </c>
      <c r="E27">
        <v>30.1</v>
      </c>
    </row>
    <row r="28" spans="1:5" x14ac:dyDescent="0.35">
      <c r="A28">
        <v>2006</v>
      </c>
      <c r="B28">
        <v>46.6</v>
      </c>
      <c r="C28">
        <v>46</v>
      </c>
      <c r="D28">
        <v>42.9</v>
      </c>
      <c r="E28">
        <v>30.6</v>
      </c>
    </row>
    <row r="29" spans="1:5" x14ac:dyDescent="0.35">
      <c r="A29">
        <v>2007</v>
      </c>
      <c r="B29">
        <v>46.6</v>
      </c>
      <c r="C29">
        <v>45</v>
      </c>
      <c r="D29">
        <v>42.1</v>
      </c>
      <c r="E29">
        <v>30.7</v>
      </c>
    </row>
    <row r="30" spans="1:5" x14ac:dyDescent="0.35">
      <c r="A30">
        <v>2008</v>
      </c>
      <c r="B30">
        <v>44.9</v>
      </c>
      <c r="C30">
        <v>44</v>
      </c>
      <c r="D30">
        <v>41.4</v>
      </c>
      <c r="E30">
        <v>30</v>
      </c>
    </row>
    <row r="31" spans="1:5" x14ac:dyDescent="0.35">
      <c r="A31">
        <v>2009</v>
      </c>
      <c r="B31">
        <v>45.1</v>
      </c>
      <c r="C31">
        <v>44.1</v>
      </c>
      <c r="D31">
        <v>41.2</v>
      </c>
      <c r="E31">
        <v>28.5</v>
      </c>
    </row>
    <row r="32" spans="1:5" x14ac:dyDescent="0.35">
      <c r="A32">
        <v>2010</v>
      </c>
      <c r="B32">
        <v>45.2</v>
      </c>
      <c r="C32">
        <v>43.2</v>
      </c>
      <c r="D32">
        <v>41.9</v>
      </c>
      <c r="E32">
        <v>28.7</v>
      </c>
    </row>
    <row r="33" spans="1:5" x14ac:dyDescent="0.35">
      <c r="A33">
        <v>2011</v>
      </c>
      <c r="B33">
        <v>45.3</v>
      </c>
      <c r="C33">
        <v>42.5</v>
      </c>
      <c r="D33">
        <v>42</v>
      </c>
      <c r="E33">
        <v>29.2</v>
      </c>
    </row>
    <row r="34" spans="1:5" x14ac:dyDescent="0.35">
      <c r="A34">
        <v>2012</v>
      </c>
      <c r="B34">
        <v>46</v>
      </c>
      <c r="C34">
        <v>42.6</v>
      </c>
      <c r="D34">
        <v>41.5</v>
      </c>
      <c r="E34">
        <v>29.5</v>
      </c>
    </row>
    <row r="35" spans="1:5" x14ac:dyDescent="0.35">
      <c r="A35">
        <v>2013</v>
      </c>
      <c r="B35">
        <v>47.1</v>
      </c>
      <c r="C35">
        <v>42.9</v>
      </c>
      <c r="D35">
        <v>39.9</v>
      </c>
      <c r="E35">
        <v>30.2</v>
      </c>
    </row>
    <row r="36" spans="1:5" x14ac:dyDescent="0.35">
      <c r="A36">
        <v>2014</v>
      </c>
      <c r="B36">
        <v>49.8</v>
      </c>
      <c r="C36">
        <v>42.6</v>
      </c>
      <c r="D36">
        <v>38.799999999999997</v>
      </c>
      <c r="E36">
        <v>30.4</v>
      </c>
    </row>
    <row r="37" spans="1:5" x14ac:dyDescent="0.35">
      <c r="A37">
        <v>2015</v>
      </c>
      <c r="B37">
        <v>47.4</v>
      </c>
      <c r="C37">
        <v>42.5</v>
      </c>
      <c r="D37">
        <v>38.700000000000003</v>
      </c>
      <c r="E37">
        <v>30.6</v>
      </c>
    </row>
    <row r="38" spans="1:5" x14ac:dyDescent="0.35">
      <c r="A38">
        <v>2016</v>
      </c>
      <c r="B38">
        <v>46.4</v>
      </c>
      <c r="C38">
        <v>44</v>
      </c>
      <c r="D38">
        <v>39.200000000000003</v>
      </c>
      <c r="E38">
        <v>30.6</v>
      </c>
    </row>
    <row r="39" spans="1:5" x14ac:dyDescent="0.35">
      <c r="A39">
        <v>2017</v>
      </c>
      <c r="B39">
        <v>46.3</v>
      </c>
      <c r="C39">
        <v>44</v>
      </c>
      <c r="D39">
        <v>39.1</v>
      </c>
      <c r="E39">
        <v>31.1</v>
      </c>
    </row>
    <row r="40" spans="1:5" x14ac:dyDescent="0.35">
      <c r="A40">
        <v>2018</v>
      </c>
      <c r="B40">
        <v>44.8</v>
      </c>
      <c r="C40">
        <v>43.6</v>
      </c>
      <c r="D40">
        <v>39.700000000000003</v>
      </c>
      <c r="E40">
        <v>30.4</v>
      </c>
    </row>
    <row r="41" spans="1:5" x14ac:dyDescent="0.35">
      <c r="A41">
        <v>2019</v>
      </c>
      <c r="B41">
        <v>47.3</v>
      </c>
      <c r="C41">
        <v>42.7</v>
      </c>
      <c r="D41">
        <v>40.4</v>
      </c>
      <c r="E41">
        <v>30.4</v>
      </c>
    </row>
    <row r="42" spans="1:5" x14ac:dyDescent="0.35">
      <c r="A42">
        <v>2020</v>
      </c>
      <c r="B42">
        <v>47.4</v>
      </c>
      <c r="C42">
        <v>42.8</v>
      </c>
      <c r="D42">
        <v>39.5</v>
      </c>
    </row>
    <row r="43" spans="1:5" x14ac:dyDescent="0.35">
      <c r="A43">
        <v>2021</v>
      </c>
      <c r="B43">
        <v>46.2</v>
      </c>
      <c r="C43">
        <v>43</v>
      </c>
      <c r="D43">
        <v>42.3</v>
      </c>
    </row>
    <row r="44" spans="1:5" x14ac:dyDescent="0.35">
      <c r="A44">
        <v>2022</v>
      </c>
      <c r="B44">
        <v>43.9</v>
      </c>
      <c r="C44">
        <v>42</v>
      </c>
      <c r="D44">
        <v>49.7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3"/>
  <sheetViews>
    <sheetView workbookViewId="0"/>
  </sheetViews>
  <sheetFormatPr baseColWidth="10" defaultColWidth="9.1796875" defaultRowHeight="14.5" x14ac:dyDescent="0.35"/>
  <cols>
    <col min="1" max="1" width="10.453125" bestFit="1" customWidth="1"/>
    <col min="2" max="2" width="33.7265625" bestFit="1" customWidth="1"/>
    <col min="3" max="3" width="23.26953125" bestFit="1" customWidth="1"/>
  </cols>
  <sheetData>
    <row r="1" spans="1:3" x14ac:dyDescent="0.35">
      <c r="A1" s="1" t="s">
        <v>23</v>
      </c>
      <c r="B1" s="1" t="s">
        <v>24</v>
      </c>
      <c r="C1" s="1" t="s">
        <v>7</v>
      </c>
    </row>
    <row r="2" spans="1:3" x14ac:dyDescent="0.35">
      <c r="A2" t="s">
        <v>25</v>
      </c>
      <c r="B2">
        <v>34.33</v>
      </c>
      <c r="C2">
        <v>31.09</v>
      </c>
    </row>
    <row r="3" spans="1:3" x14ac:dyDescent="0.35">
      <c r="A3" t="s">
        <v>26</v>
      </c>
      <c r="B3">
        <v>63.39</v>
      </c>
      <c r="C3">
        <v>47.73</v>
      </c>
    </row>
    <row r="4" spans="1:3" x14ac:dyDescent="0.35">
      <c r="A4" t="s">
        <v>27</v>
      </c>
      <c r="B4">
        <v>72.900000000000006</v>
      </c>
      <c r="C4">
        <v>44.79</v>
      </c>
    </row>
    <row r="5" spans="1:3" x14ac:dyDescent="0.35">
      <c r="A5" t="s">
        <v>28</v>
      </c>
      <c r="B5">
        <v>78.23</v>
      </c>
      <c r="C5">
        <v>60.97</v>
      </c>
    </row>
    <row r="6" spans="1:3" x14ac:dyDescent="0.35">
      <c r="A6" t="s">
        <v>29</v>
      </c>
      <c r="B6">
        <v>80.12</v>
      </c>
      <c r="C6">
        <v>70.61</v>
      </c>
    </row>
    <row r="7" spans="1:3" x14ac:dyDescent="0.35">
      <c r="A7" t="s">
        <v>30</v>
      </c>
      <c r="B7">
        <v>71.88</v>
      </c>
      <c r="C7">
        <v>93.7</v>
      </c>
    </row>
    <row r="8" spans="1:3" x14ac:dyDescent="0.35">
      <c r="A8" t="s">
        <v>31</v>
      </c>
      <c r="B8">
        <v>72.19</v>
      </c>
      <c r="C8">
        <v>114.67</v>
      </c>
    </row>
    <row r="9" spans="1:3" x14ac:dyDescent="0.35">
      <c r="A9" t="s">
        <v>32</v>
      </c>
      <c r="B9">
        <v>83.53</v>
      </c>
      <c r="C9">
        <v>122.37</v>
      </c>
    </row>
    <row r="10" spans="1:3" x14ac:dyDescent="0.35">
      <c r="A10" t="s">
        <v>33</v>
      </c>
      <c r="B10">
        <v>139.04</v>
      </c>
      <c r="C10">
        <v>133.13999999999999</v>
      </c>
    </row>
    <row r="11" spans="1:3" x14ac:dyDescent="0.35">
      <c r="A11" t="s">
        <v>34</v>
      </c>
      <c r="B11">
        <v>145.28</v>
      </c>
      <c r="C11">
        <v>148.86000000000001</v>
      </c>
    </row>
    <row r="12" spans="1:3" x14ac:dyDescent="0.35">
      <c r="A12" t="s">
        <v>35</v>
      </c>
      <c r="B12">
        <v>130.22</v>
      </c>
      <c r="C12">
        <v>167.51</v>
      </c>
    </row>
    <row r="13" spans="1:3" x14ac:dyDescent="0.35">
      <c r="A13" t="s">
        <v>36</v>
      </c>
      <c r="B13">
        <v>145.59</v>
      </c>
      <c r="C13">
        <v>174.23</v>
      </c>
    </row>
    <row r="14" spans="1:3" x14ac:dyDescent="0.35">
      <c r="A14" t="s">
        <v>37</v>
      </c>
      <c r="B14">
        <v>157.80000000000001</v>
      </c>
      <c r="C14">
        <v>194.95</v>
      </c>
    </row>
    <row r="15" spans="1:3" x14ac:dyDescent="0.35">
      <c r="A15" t="s">
        <v>38</v>
      </c>
      <c r="B15">
        <v>181.82</v>
      </c>
      <c r="C15">
        <v>249.02</v>
      </c>
    </row>
    <row r="16" spans="1:3" x14ac:dyDescent="0.35">
      <c r="A16" t="s">
        <v>39</v>
      </c>
      <c r="B16">
        <v>204.57</v>
      </c>
      <c r="C16">
        <v>310.97000000000003</v>
      </c>
    </row>
    <row r="17" spans="1:3" x14ac:dyDescent="0.35">
      <c r="A17" t="s">
        <v>40</v>
      </c>
      <c r="B17">
        <v>233.67</v>
      </c>
      <c r="C17">
        <v>352.16</v>
      </c>
    </row>
    <row r="18" spans="1:3" x14ac:dyDescent="0.35">
      <c r="A18" t="s">
        <v>41</v>
      </c>
      <c r="B18">
        <v>240.59</v>
      </c>
      <c r="C18">
        <v>347.23</v>
      </c>
    </row>
    <row r="19" spans="1:3" x14ac:dyDescent="0.35">
      <c r="A19" t="s">
        <v>42</v>
      </c>
      <c r="B19">
        <v>227.6</v>
      </c>
      <c r="C19">
        <v>285.89999999999998</v>
      </c>
    </row>
    <row r="20" spans="1:3" x14ac:dyDescent="0.35">
      <c r="A20" t="s">
        <v>43</v>
      </c>
      <c r="B20">
        <v>244.02</v>
      </c>
      <c r="C20">
        <v>269.67</v>
      </c>
    </row>
    <row r="21" spans="1:3" x14ac:dyDescent="0.35">
      <c r="A21" t="s">
        <v>44</v>
      </c>
      <c r="B21">
        <v>388</v>
      </c>
      <c r="C21">
        <v>325.14999999999998</v>
      </c>
    </row>
    <row r="22" spans="1:3" x14ac:dyDescent="0.35">
      <c r="A22" t="s">
        <v>45</v>
      </c>
      <c r="B22">
        <v>365.63</v>
      </c>
      <c r="C22">
        <v>337.59</v>
      </c>
    </row>
    <row r="23" spans="1:3" x14ac:dyDescent="0.35">
      <c r="A23" t="s">
        <v>46</v>
      </c>
      <c r="B23">
        <v>352.19</v>
      </c>
      <c r="C23">
        <v>370.2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1"/>
  <sheetViews>
    <sheetView workbookViewId="0"/>
  </sheetViews>
  <sheetFormatPr baseColWidth="10" defaultColWidth="9.1796875" defaultRowHeight="14.5" x14ac:dyDescent="0.35"/>
  <cols>
    <col min="1" max="1" width="7.1796875" bestFit="1" customWidth="1"/>
    <col min="2" max="2" width="26" bestFit="1" customWidth="1"/>
    <col min="3" max="3" width="14.1796875" bestFit="1" customWidth="1"/>
    <col min="4" max="4" width="41.26953125" bestFit="1" customWidth="1"/>
  </cols>
  <sheetData>
    <row r="1" spans="1:4" x14ac:dyDescent="0.35">
      <c r="A1" s="1" t="s">
        <v>47</v>
      </c>
      <c r="B1" s="1" t="s">
        <v>48</v>
      </c>
      <c r="C1" s="1" t="s">
        <v>49</v>
      </c>
      <c r="D1" s="1" t="s">
        <v>50</v>
      </c>
    </row>
    <row r="2" spans="1:4" x14ac:dyDescent="0.35">
      <c r="A2">
        <v>0</v>
      </c>
      <c r="B2" s="5" t="s">
        <v>51</v>
      </c>
      <c r="C2" s="5" t="s">
        <v>51</v>
      </c>
      <c r="D2" s="5" t="s">
        <v>51</v>
      </c>
    </row>
    <row r="3" spans="1:4" x14ac:dyDescent="0.35">
      <c r="A3">
        <v>1</v>
      </c>
      <c r="B3" s="5" t="s">
        <v>52</v>
      </c>
      <c r="C3" s="5" t="s">
        <v>70</v>
      </c>
      <c r="D3" s="5" t="s">
        <v>56</v>
      </c>
    </row>
    <row r="4" spans="1:4" x14ac:dyDescent="0.35">
      <c r="A4">
        <v>2</v>
      </c>
      <c r="B4" s="5" t="s">
        <v>53</v>
      </c>
      <c r="C4" s="5" t="s">
        <v>71</v>
      </c>
      <c r="D4" s="5" t="s">
        <v>87</v>
      </c>
    </row>
    <row r="5" spans="1:4" x14ac:dyDescent="0.35">
      <c r="A5">
        <v>3</v>
      </c>
      <c r="B5" s="5" t="s">
        <v>54</v>
      </c>
      <c r="C5" s="5" t="s">
        <v>72</v>
      </c>
      <c r="D5" s="5" t="s">
        <v>88</v>
      </c>
    </row>
    <row r="6" spans="1:4" x14ac:dyDescent="0.35">
      <c r="A6">
        <v>4</v>
      </c>
      <c r="B6" s="5" t="s">
        <v>55</v>
      </c>
      <c r="C6" s="5" t="s">
        <v>73</v>
      </c>
      <c r="D6" s="5" t="s">
        <v>89</v>
      </c>
    </row>
    <row r="7" spans="1:4" x14ac:dyDescent="0.35">
      <c r="A7">
        <v>5</v>
      </c>
      <c r="B7" s="5" t="s">
        <v>56</v>
      </c>
      <c r="C7" s="5" t="s">
        <v>74</v>
      </c>
      <c r="D7" s="5" t="s">
        <v>90</v>
      </c>
    </row>
    <row r="8" spans="1:4" x14ac:dyDescent="0.35">
      <c r="A8">
        <v>6</v>
      </c>
      <c r="B8" s="5" t="s">
        <v>57</v>
      </c>
      <c r="C8" s="5" t="s">
        <v>75</v>
      </c>
      <c r="D8" s="5" t="s">
        <v>91</v>
      </c>
    </row>
    <row r="9" spans="1:4" x14ac:dyDescent="0.35">
      <c r="A9">
        <v>7</v>
      </c>
      <c r="B9" s="5" t="s">
        <v>58</v>
      </c>
      <c r="C9" s="5" t="s">
        <v>76</v>
      </c>
      <c r="D9" s="5" t="s">
        <v>92</v>
      </c>
    </row>
    <row r="10" spans="1:4" x14ac:dyDescent="0.35">
      <c r="A10">
        <v>8</v>
      </c>
      <c r="B10" s="5" t="s">
        <v>59</v>
      </c>
      <c r="C10" s="5" t="s">
        <v>77</v>
      </c>
      <c r="D10" s="5" t="s">
        <v>93</v>
      </c>
    </row>
    <row r="11" spans="1:4" x14ac:dyDescent="0.35">
      <c r="A11">
        <v>9</v>
      </c>
      <c r="B11" s="5" t="s">
        <v>60</v>
      </c>
      <c r="C11" s="5" t="s">
        <v>78</v>
      </c>
      <c r="D11" s="5" t="s">
        <v>94</v>
      </c>
    </row>
    <row r="12" spans="1:4" x14ac:dyDescent="0.35">
      <c r="A12">
        <v>10</v>
      </c>
      <c r="B12" s="5" t="s">
        <v>61</v>
      </c>
      <c r="C12" s="5" t="s">
        <v>79</v>
      </c>
      <c r="D12" s="5" t="s">
        <v>79</v>
      </c>
    </row>
    <row r="13" spans="1:4" x14ac:dyDescent="0.35">
      <c r="A13">
        <v>11</v>
      </c>
      <c r="B13" s="5" t="s">
        <v>62</v>
      </c>
      <c r="C13" s="5" t="s">
        <v>62</v>
      </c>
      <c r="D13" s="5" t="s">
        <v>62</v>
      </c>
    </row>
    <row r="14" spans="1:4" x14ac:dyDescent="0.35">
      <c r="A14">
        <v>12</v>
      </c>
      <c r="B14" s="5" t="s">
        <v>63</v>
      </c>
      <c r="C14" s="5" t="s">
        <v>80</v>
      </c>
      <c r="D14" s="5" t="s">
        <v>80</v>
      </c>
    </row>
    <row r="15" spans="1:4" x14ac:dyDescent="0.35">
      <c r="A15">
        <v>13</v>
      </c>
      <c r="B15" s="5" t="s">
        <v>64</v>
      </c>
      <c r="C15" s="5" t="s">
        <v>81</v>
      </c>
      <c r="D15" s="5" t="s">
        <v>95</v>
      </c>
    </row>
    <row r="16" spans="1:4" x14ac:dyDescent="0.35">
      <c r="A16">
        <v>14</v>
      </c>
      <c r="B16" s="5" t="s">
        <v>65</v>
      </c>
      <c r="C16" s="5" t="s">
        <v>82</v>
      </c>
      <c r="D16" s="5" t="s">
        <v>96</v>
      </c>
    </row>
    <row r="17" spans="1:4" x14ac:dyDescent="0.35">
      <c r="A17">
        <v>15</v>
      </c>
      <c r="B17" s="5" t="s">
        <v>66</v>
      </c>
      <c r="C17" s="5" t="s">
        <v>83</v>
      </c>
      <c r="D17" s="5" t="s">
        <v>68</v>
      </c>
    </row>
    <row r="18" spans="1:4" x14ac:dyDescent="0.35">
      <c r="A18">
        <v>16</v>
      </c>
      <c r="B18" s="5" t="s">
        <v>67</v>
      </c>
      <c r="C18" s="5" t="s">
        <v>84</v>
      </c>
      <c r="D18" s="5" t="s">
        <v>97</v>
      </c>
    </row>
    <row r="19" spans="1:4" x14ac:dyDescent="0.35">
      <c r="A19">
        <v>17</v>
      </c>
      <c r="B19" s="5" t="s">
        <v>68</v>
      </c>
      <c r="C19" s="5" t="s">
        <v>85</v>
      </c>
      <c r="D19" s="5" t="s">
        <v>98</v>
      </c>
    </row>
    <row r="20" spans="1:4" x14ac:dyDescent="0.35">
      <c r="A20">
        <v>18</v>
      </c>
      <c r="B20" s="5" t="s">
        <v>69</v>
      </c>
      <c r="C20" s="5" t="s">
        <v>86</v>
      </c>
      <c r="D20" s="5" t="s">
        <v>99</v>
      </c>
    </row>
    <row r="21" spans="1:4" x14ac:dyDescent="0.35">
      <c r="A21">
        <v>19</v>
      </c>
      <c r="B21" s="5" t="s">
        <v>69</v>
      </c>
      <c r="C21" s="5" t="s">
        <v>86</v>
      </c>
      <c r="D21" s="5" t="s">
        <v>99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1"/>
  <sheetViews>
    <sheetView workbookViewId="0"/>
  </sheetViews>
  <sheetFormatPr baseColWidth="10" defaultColWidth="9.1796875" defaultRowHeight="14.5" x14ac:dyDescent="0.35"/>
  <cols>
    <col min="1" max="1" width="7.1796875" style="5" bestFit="1" customWidth="1"/>
    <col min="2" max="2" width="26" style="5" bestFit="1" customWidth="1"/>
    <col min="3" max="3" width="14.1796875" style="5" bestFit="1" customWidth="1"/>
    <col min="4" max="4" width="41.26953125" style="5" bestFit="1" customWidth="1"/>
  </cols>
  <sheetData>
    <row r="1" spans="1:4" x14ac:dyDescent="0.35">
      <c r="A1" s="6" t="s">
        <v>47</v>
      </c>
      <c r="B1" s="6" t="s">
        <v>48</v>
      </c>
      <c r="C1" s="6" t="s">
        <v>49</v>
      </c>
      <c r="D1" s="6" t="s">
        <v>50</v>
      </c>
    </row>
    <row r="2" spans="1:4" x14ac:dyDescent="0.35">
      <c r="A2" s="5">
        <v>0</v>
      </c>
      <c r="B2" s="5" t="s">
        <v>51</v>
      </c>
      <c r="C2" s="5" t="s">
        <v>51</v>
      </c>
      <c r="D2" s="5" t="s">
        <v>51</v>
      </c>
    </row>
    <row r="3" spans="1:4" x14ac:dyDescent="0.35">
      <c r="A3" s="5">
        <v>1</v>
      </c>
      <c r="B3" s="5" t="s">
        <v>100</v>
      </c>
      <c r="C3" s="5" t="s">
        <v>108</v>
      </c>
      <c r="D3" s="5" t="s">
        <v>126</v>
      </c>
    </row>
    <row r="4" spans="1:4" x14ac:dyDescent="0.35">
      <c r="A4" s="5">
        <v>2</v>
      </c>
      <c r="B4" s="5" t="s">
        <v>101</v>
      </c>
      <c r="C4" s="5" t="s">
        <v>114</v>
      </c>
      <c r="D4" s="5" t="s">
        <v>54</v>
      </c>
    </row>
    <row r="5" spans="1:4" x14ac:dyDescent="0.35">
      <c r="A5" s="5">
        <v>3</v>
      </c>
      <c r="B5" s="5" t="s">
        <v>102</v>
      </c>
      <c r="C5" s="5" t="s">
        <v>115</v>
      </c>
      <c r="D5" s="5" t="s">
        <v>127</v>
      </c>
    </row>
    <row r="6" spans="1:4" x14ac:dyDescent="0.35">
      <c r="A6" s="5">
        <v>4</v>
      </c>
      <c r="B6" s="5" t="s">
        <v>103</v>
      </c>
      <c r="C6" s="5" t="s">
        <v>116</v>
      </c>
      <c r="D6" s="5" t="s">
        <v>128</v>
      </c>
    </row>
    <row r="7" spans="1:4" x14ac:dyDescent="0.35">
      <c r="A7" s="5">
        <v>5</v>
      </c>
      <c r="B7" s="5" t="s">
        <v>54</v>
      </c>
      <c r="C7" s="5" t="s">
        <v>117</v>
      </c>
      <c r="D7" s="5" t="s">
        <v>129</v>
      </c>
    </row>
    <row r="8" spans="1:4" x14ac:dyDescent="0.35">
      <c r="A8" s="5">
        <v>6</v>
      </c>
      <c r="B8" s="5" t="s">
        <v>73</v>
      </c>
      <c r="C8" s="5" t="s">
        <v>118</v>
      </c>
      <c r="D8" s="5" t="s">
        <v>130</v>
      </c>
    </row>
    <row r="9" spans="1:4" x14ac:dyDescent="0.35">
      <c r="A9" s="5">
        <v>7</v>
      </c>
      <c r="B9" s="5" t="s">
        <v>102</v>
      </c>
      <c r="C9" s="5" t="s">
        <v>119</v>
      </c>
      <c r="D9" s="5" t="s">
        <v>131</v>
      </c>
    </row>
    <row r="10" spans="1:4" x14ac:dyDescent="0.35">
      <c r="A10" s="5">
        <v>8</v>
      </c>
      <c r="B10" s="5" t="s">
        <v>104</v>
      </c>
      <c r="C10" s="5" t="s">
        <v>103</v>
      </c>
      <c r="D10" s="5" t="s">
        <v>132</v>
      </c>
    </row>
    <row r="11" spans="1:4" x14ac:dyDescent="0.35">
      <c r="A11" s="5">
        <v>9</v>
      </c>
      <c r="B11" s="5" t="s">
        <v>105</v>
      </c>
      <c r="C11" s="5" t="s">
        <v>120</v>
      </c>
      <c r="D11" s="5" t="s">
        <v>133</v>
      </c>
    </row>
    <row r="12" spans="1:4" x14ac:dyDescent="0.35">
      <c r="A12" s="5">
        <v>10</v>
      </c>
      <c r="B12" s="5" t="s">
        <v>101</v>
      </c>
      <c r="C12" s="5" t="s">
        <v>121</v>
      </c>
      <c r="D12" s="5" t="s">
        <v>134</v>
      </c>
    </row>
    <row r="13" spans="1:4" x14ac:dyDescent="0.35">
      <c r="A13" s="5">
        <v>11</v>
      </c>
      <c r="B13" s="5" t="s">
        <v>106</v>
      </c>
      <c r="C13" s="5" t="s">
        <v>122</v>
      </c>
      <c r="D13" s="5" t="s">
        <v>135</v>
      </c>
    </row>
    <row r="14" spans="1:4" x14ac:dyDescent="0.35">
      <c r="A14" s="5">
        <v>12</v>
      </c>
      <c r="B14" s="5" t="s">
        <v>107</v>
      </c>
      <c r="C14" s="5" t="s">
        <v>123</v>
      </c>
      <c r="D14" s="5" t="s">
        <v>105</v>
      </c>
    </row>
    <row r="15" spans="1:4" x14ac:dyDescent="0.35">
      <c r="A15" s="5">
        <v>13</v>
      </c>
      <c r="B15" s="5" t="s">
        <v>108</v>
      </c>
      <c r="C15" s="5" t="s">
        <v>124</v>
      </c>
      <c r="D15" s="5" t="s">
        <v>101</v>
      </c>
    </row>
    <row r="16" spans="1:4" x14ac:dyDescent="0.35">
      <c r="A16" s="5">
        <v>14</v>
      </c>
      <c r="B16" s="5" t="s">
        <v>109</v>
      </c>
      <c r="C16" s="5" t="s">
        <v>125</v>
      </c>
      <c r="D16" s="5" t="s">
        <v>106</v>
      </c>
    </row>
    <row r="17" spans="1:4" x14ac:dyDescent="0.35">
      <c r="A17" s="5">
        <v>15</v>
      </c>
      <c r="B17" s="5" t="s">
        <v>110</v>
      </c>
      <c r="C17" s="5" t="s">
        <v>126</v>
      </c>
      <c r="D17" s="5" t="s">
        <v>107</v>
      </c>
    </row>
    <row r="18" spans="1:4" x14ac:dyDescent="0.35">
      <c r="A18" s="5">
        <v>16</v>
      </c>
      <c r="B18" s="5" t="s">
        <v>111</v>
      </c>
      <c r="C18" s="5" t="s">
        <v>108</v>
      </c>
      <c r="D18" s="5" t="s">
        <v>108</v>
      </c>
    </row>
    <row r="19" spans="1:4" x14ac:dyDescent="0.35">
      <c r="A19" s="5">
        <v>17</v>
      </c>
      <c r="B19" s="5" t="s">
        <v>112</v>
      </c>
      <c r="C19" s="5" t="s">
        <v>110</v>
      </c>
      <c r="D19" s="5" t="s">
        <v>110</v>
      </c>
    </row>
    <row r="20" spans="1:4" x14ac:dyDescent="0.35">
      <c r="A20" s="5">
        <v>18</v>
      </c>
      <c r="B20" s="5" t="s">
        <v>113</v>
      </c>
      <c r="C20" s="5" t="s">
        <v>111</v>
      </c>
      <c r="D20" s="5" t="s">
        <v>136</v>
      </c>
    </row>
    <row r="21" spans="1:4" x14ac:dyDescent="0.35">
      <c r="A21" s="5">
        <v>19</v>
      </c>
      <c r="B21" s="5" t="s">
        <v>100</v>
      </c>
      <c r="C21" s="5" t="s">
        <v>112</v>
      </c>
      <c r="D21" s="5" t="s">
        <v>112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/>
  </sheetViews>
  <sheetFormatPr baseColWidth="10" defaultColWidth="9.1796875" defaultRowHeight="14.5" x14ac:dyDescent="0.35"/>
  <cols>
    <col min="1" max="1" width="7.1796875" style="5" bestFit="1" customWidth="1"/>
    <col min="2" max="2" width="26" style="5" bestFit="1" customWidth="1"/>
    <col min="3" max="3" width="14.1796875" style="5" bestFit="1" customWidth="1"/>
    <col min="4" max="4" width="41.26953125" style="5" bestFit="1" customWidth="1"/>
  </cols>
  <sheetData>
    <row r="1" spans="1:4" x14ac:dyDescent="0.35">
      <c r="A1" s="6" t="s">
        <v>47</v>
      </c>
      <c r="B1" s="6" t="s">
        <v>48</v>
      </c>
      <c r="C1" s="6" t="s">
        <v>49</v>
      </c>
      <c r="D1" s="6" t="s">
        <v>50</v>
      </c>
    </row>
    <row r="2" spans="1:4" x14ac:dyDescent="0.35">
      <c r="A2" s="5">
        <v>0</v>
      </c>
      <c r="B2" s="5" t="s">
        <v>51</v>
      </c>
      <c r="C2" s="5" t="s">
        <v>51</v>
      </c>
      <c r="D2" s="5" t="s">
        <v>51</v>
      </c>
    </row>
    <row r="3" spans="1:4" x14ac:dyDescent="0.35">
      <c r="A3" s="5">
        <v>1</v>
      </c>
      <c r="B3" s="5" t="s">
        <v>137</v>
      </c>
      <c r="C3" s="5" t="s">
        <v>116</v>
      </c>
      <c r="D3" s="5" t="s">
        <v>170</v>
      </c>
    </row>
    <row r="4" spans="1:4" x14ac:dyDescent="0.35">
      <c r="A4" s="5">
        <v>2</v>
      </c>
      <c r="B4" s="5" t="s">
        <v>138</v>
      </c>
      <c r="C4" s="5" t="s">
        <v>155</v>
      </c>
      <c r="D4" s="5" t="s">
        <v>171</v>
      </c>
    </row>
    <row r="5" spans="1:4" x14ac:dyDescent="0.35">
      <c r="A5" s="5">
        <v>3</v>
      </c>
      <c r="B5" s="5" t="s">
        <v>139</v>
      </c>
      <c r="C5" s="5" t="s">
        <v>156</v>
      </c>
      <c r="D5" s="5" t="s">
        <v>172</v>
      </c>
    </row>
    <row r="6" spans="1:4" x14ac:dyDescent="0.35">
      <c r="A6" s="5">
        <v>4</v>
      </c>
      <c r="B6" s="5" t="s">
        <v>140</v>
      </c>
      <c r="C6" s="5" t="s">
        <v>157</v>
      </c>
      <c r="D6" s="5" t="s">
        <v>173</v>
      </c>
    </row>
    <row r="7" spans="1:4" x14ac:dyDescent="0.35">
      <c r="A7" s="5">
        <v>5</v>
      </c>
      <c r="B7" s="5" t="s">
        <v>141</v>
      </c>
      <c r="C7" s="5" t="s">
        <v>158</v>
      </c>
      <c r="D7" s="5" t="s">
        <v>174</v>
      </c>
    </row>
    <row r="8" spans="1:4" x14ac:dyDescent="0.35">
      <c r="A8" s="5">
        <v>6</v>
      </c>
      <c r="B8" s="5" t="s">
        <v>142</v>
      </c>
      <c r="C8" s="5" t="s">
        <v>159</v>
      </c>
      <c r="D8" s="5" t="s">
        <v>175</v>
      </c>
    </row>
    <row r="9" spans="1:4" x14ac:dyDescent="0.35">
      <c r="A9" s="5">
        <v>7</v>
      </c>
      <c r="B9" s="5" t="s">
        <v>143</v>
      </c>
      <c r="C9" s="5" t="s">
        <v>160</v>
      </c>
      <c r="D9" s="5" t="s">
        <v>176</v>
      </c>
    </row>
    <row r="10" spans="1:4" x14ac:dyDescent="0.35">
      <c r="A10" s="5">
        <v>8</v>
      </c>
      <c r="B10" s="5" t="s">
        <v>144</v>
      </c>
      <c r="C10" s="5" t="s">
        <v>74</v>
      </c>
      <c r="D10" s="5" t="s">
        <v>177</v>
      </c>
    </row>
    <row r="11" spans="1:4" x14ac:dyDescent="0.35">
      <c r="A11" s="5">
        <v>9</v>
      </c>
      <c r="B11" s="5" t="s">
        <v>107</v>
      </c>
      <c r="C11" s="5" t="s">
        <v>57</v>
      </c>
      <c r="D11" s="5" t="s">
        <v>178</v>
      </c>
    </row>
    <row r="12" spans="1:4" x14ac:dyDescent="0.35">
      <c r="A12" s="5">
        <v>10</v>
      </c>
      <c r="B12" s="5" t="s">
        <v>145</v>
      </c>
      <c r="C12" s="5" t="s">
        <v>161</v>
      </c>
      <c r="D12" s="5" t="s">
        <v>179</v>
      </c>
    </row>
    <row r="13" spans="1:4" x14ac:dyDescent="0.35">
      <c r="A13" s="5">
        <v>11</v>
      </c>
      <c r="B13" s="5" t="s">
        <v>146</v>
      </c>
      <c r="C13" s="5" t="s">
        <v>162</v>
      </c>
      <c r="D13" s="5" t="s">
        <v>180</v>
      </c>
    </row>
    <row r="14" spans="1:4" x14ac:dyDescent="0.35">
      <c r="A14" s="5">
        <v>12</v>
      </c>
      <c r="B14" s="5" t="s">
        <v>147</v>
      </c>
      <c r="C14" s="5" t="s">
        <v>163</v>
      </c>
      <c r="D14" s="5" t="s">
        <v>181</v>
      </c>
    </row>
    <row r="15" spans="1:4" x14ac:dyDescent="0.35">
      <c r="A15" s="5">
        <v>13</v>
      </c>
      <c r="B15" s="5" t="s">
        <v>148</v>
      </c>
      <c r="C15" s="5" t="s">
        <v>164</v>
      </c>
      <c r="D15" s="5" t="s">
        <v>182</v>
      </c>
    </row>
    <row r="16" spans="1:4" x14ac:dyDescent="0.35">
      <c r="A16" s="5">
        <v>14</v>
      </c>
      <c r="B16" s="5" t="s">
        <v>149</v>
      </c>
      <c r="C16" s="5" t="s">
        <v>165</v>
      </c>
      <c r="D16" s="5" t="s">
        <v>183</v>
      </c>
    </row>
    <row r="17" spans="1:4" x14ac:dyDescent="0.35">
      <c r="A17" s="5">
        <v>15</v>
      </c>
      <c r="B17" s="5" t="s">
        <v>150</v>
      </c>
      <c r="C17" s="5" t="s">
        <v>166</v>
      </c>
      <c r="D17" s="5" t="s">
        <v>184</v>
      </c>
    </row>
    <row r="18" spans="1:4" x14ac:dyDescent="0.35">
      <c r="A18" s="5">
        <v>16</v>
      </c>
      <c r="B18" s="5" t="s">
        <v>151</v>
      </c>
      <c r="C18" s="5" t="s">
        <v>94</v>
      </c>
      <c r="D18" s="5" t="s">
        <v>185</v>
      </c>
    </row>
    <row r="19" spans="1:4" x14ac:dyDescent="0.35">
      <c r="A19" s="5">
        <v>17</v>
      </c>
      <c r="B19" s="5" t="s">
        <v>152</v>
      </c>
      <c r="C19" s="5" t="s">
        <v>167</v>
      </c>
      <c r="D19" s="5" t="s">
        <v>186</v>
      </c>
    </row>
    <row r="20" spans="1:4" x14ac:dyDescent="0.35">
      <c r="A20" s="5">
        <v>18</v>
      </c>
      <c r="B20" s="5" t="s">
        <v>153</v>
      </c>
      <c r="C20" s="5" t="s">
        <v>168</v>
      </c>
      <c r="D20" s="5" t="s">
        <v>187</v>
      </c>
    </row>
    <row r="21" spans="1:4" x14ac:dyDescent="0.35">
      <c r="A21" s="5">
        <v>19</v>
      </c>
      <c r="B21" s="5" t="s">
        <v>154</v>
      </c>
      <c r="C21" s="5" t="s">
        <v>169</v>
      </c>
      <c r="D21" s="5" t="s">
        <v>188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1"/>
  <sheetViews>
    <sheetView workbookViewId="0"/>
  </sheetViews>
  <sheetFormatPr baseColWidth="10" defaultColWidth="9.1796875" defaultRowHeight="14.5" x14ac:dyDescent="0.35"/>
  <cols>
    <col min="1" max="1" width="7.1796875" style="5" bestFit="1" customWidth="1"/>
    <col min="2" max="2" width="26" style="5" bestFit="1" customWidth="1"/>
    <col min="3" max="3" width="14.1796875" style="5" bestFit="1" customWidth="1"/>
    <col min="4" max="4" width="41.26953125" style="5" bestFit="1" customWidth="1"/>
  </cols>
  <sheetData>
    <row r="1" spans="1:4" x14ac:dyDescent="0.35">
      <c r="A1" s="6" t="s">
        <v>47</v>
      </c>
      <c r="B1" s="6" t="s">
        <v>48</v>
      </c>
      <c r="C1" s="6" t="s">
        <v>49</v>
      </c>
      <c r="D1" s="6" t="s">
        <v>50</v>
      </c>
    </row>
    <row r="2" spans="1:4" x14ac:dyDescent="0.35">
      <c r="A2" s="5">
        <v>0</v>
      </c>
      <c r="B2" s="5" t="s">
        <v>51</v>
      </c>
      <c r="C2" s="5" t="s">
        <v>51</v>
      </c>
      <c r="D2" s="5" t="s">
        <v>51</v>
      </c>
    </row>
    <row r="3" spans="1:4" x14ac:dyDescent="0.35">
      <c r="A3" s="5">
        <v>1</v>
      </c>
      <c r="B3" s="5" t="s">
        <v>189</v>
      </c>
      <c r="C3" s="5" t="s">
        <v>189</v>
      </c>
      <c r="D3" s="5" t="s">
        <v>189</v>
      </c>
    </row>
    <row r="4" spans="1:4" x14ac:dyDescent="0.35">
      <c r="A4" s="5">
        <v>2</v>
      </c>
      <c r="B4" s="5" t="s">
        <v>190</v>
      </c>
      <c r="C4" s="5" t="s">
        <v>190</v>
      </c>
      <c r="D4" s="5" t="s">
        <v>190</v>
      </c>
    </row>
    <row r="5" spans="1:4" x14ac:dyDescent="0.35">
      <c r="A5" s="5">
        <v>3</v>
      </c>
      <c r="B5" s="5" t="s">
        <v>191</v>
      </c>
      <c r="C5" s="5" t="s">
        <v>191</v>
      </c>
      <c r="D5" s="5" t="s">
        <v>191</v>
      </c>
    </row>
    <row r="6" spans="1:4" x14ac:dyDescent="0.35">
      <c r="A6" s="5">
        <v>4</v>
      </c>
      <c r="B6" s="5" t="s">
        <v>192</v>
      </c>
      <c r="C6" s="5" t="s">
        <v>192</v>
      </c>
      <c r="D6" s="5" t="s">
        <v>192</v>
      </c>
    </row>
    <row r="7" spans="1:4" x14ac:dyDescent="0.35">
      <c r="A7" s="5">
        <v>5</v>
      </c>
      <c r="B7" s="5" t="s">
        <v>193</v>
      </c>
      <c r="C7" s="5" t="s">
        <v>193</v>
      </c>
      <c r="D7" s="5" t="s">
        <v>193</v>
      </c>
    </row>
    <row r="8" spans="1:4" x14ac:dyDescent="0.35">
      <c r="A8" s="5">
        <v>6</v>
      </c>
      <c r="B8" s="5" t="s">
        <v>194</v>
      </c>
      <c r="C8" s="5" t="s">
        <v>194</v>
      </c>
      <c r="D8" s="5" t="s">
        <v>194</v>
      </c>
    </row>
    <row r="9" spans="1:4" x14ac:dyDescent="0.35">
      <c r="A9" s="5">
        <v>7</v>
      </c>
      <c r="B9" s="5" t="s">
        <v>195</v>
      </c>
      <c r="C9" s="5" t="s">
        <v>195</v>
      </c>
      <c r="D9" s="5" t="s">
        <v>195</v>
      </c>
    </row>
    <row r="10" spans="1:4" x14ac:dyDescent="0.35">
      <c r="A10" s="5">
        <v>8</v>
      </c>
      <c r="B10" s="5" t="s">
        <v>196</v>
      </c>
      <c r="C10" s="5" t="s">
        <v>196</v>
      </c>
      <c r="D10" s="5" t="s">
        <v>196</v>
      </c>
    </row>
    <row r="11" spans="1:4" x14ac:dyDescent="0.35">
      <c r="A11" s="5">
        <v>9</v>
      </c>
      <c r="B11" s="5" t="s">
        <v>197</v>
      </c>
      <c r="C11" s="5" t="s">
        <v>197</v>
      </c>
      <c r="D11" s="5" t="s">
        <v>197</v>
      </c>
    </row>
    <row r="12" spans="1:4" x14ac:dyDescent="0.35">
      <c r="A12" s="5">
        <v>10</v>
      </c>
      <c r="B12" s="5" t="s">
        <v>116</v>
      </c>
      <c r="C12" s="5" t="s">
        <v>116</v>
      </c>
      <c r="D12" s="5" t="s">
        <v>116</v>
      </c>
    </row>
    <row r="13" spans="1:4" x14ac:dyDescent="0.35">
      <c r="A13" s="5">
        <v>11</v>
      </c>
      <c r="B13" s="5" t="s">
        <v>103</v>
      </c>
      <c r="C13" s="5" t="s">
        <v>103</v>
      </c>
      <c r="D13" s="5" t="s">
        <v>103</v>
      </c>
    </row>
    <row r="14" spans="1:4" x14ac:dyDescent="0.35">
      <c r="A14" s="5">
        <v>12</v>
      </c>
      <c r="B14" s="5" t="s">
        <v>105</v>
      </c>
      <c r="C14" s="5" t="s">
        <v>105</v>
      </c>
      <c r="D14" s="5" t="s">
        <v>105</v>
      </c>
    </row>
    <row r="15" spans="1:4" x14ac:dyDescent="0.35">
      <c r="A15" s="5">
        <v>13</v>
      </c>
      <c r="B15" s="5" t="s">
        <v>108</v>
      </c>
      <c r="C15" s="5" t="s">
        <v>108</v>
      </c>
      <c r="D15" s="5" t="s">
        <v>108</v>
      </c>
    </row>
    <row r="16" spans="1:4" x14ac:dyDescent="0.35">
      <c r="A16" s="5">
        <v>14</v>
      </c>
      <c r="B16" s="5" t="s">
        <v>112</v>
      </c>
      <c r="C16" s="5" t="s">
        <v>112</v>
      </c>
      <c r="D16" s="5" t="s">
        <v>112</v>
      </c>
    </row>
    <row r="17" spans="1:4" x14ac:dyDescent="0.35">
      <c r="A17" s="5">
        <v>15</v>
      </c>
      <c r="B17" s="5" t="s">
        <v>187</v>
      </c>
      <c r="C17" s="5" t="s">
        <v>187</v>
      </c>
      <c r="D17" s="5" t="s">
        <v>187</v>
      </c>
    </row>
    <row r="18" spans="1:4" x14ac:dyDescent="0.35">
      <c r="A18" s="5">
        <v>16</v>
      </c>
      <c r="B18" s="5" t="s">
        <v>198</v>
      </c>
      <c r="C18" s="5" t="s">
        <v>198</v>
      </c>
      <c r="D18" s="5" t="s">
        <v>198</v>
      </c>
    </row>
    <row r="19" spans="1:4" x14ac:dyDescent="0.35">
      <c r="A19" s="5">
        <v>17</v>
      </c>
      <c r="B19" s="5" t="s">
        <v>154</v>
      </c>
      <c r="C19" s="5" t="s">
        <v>154</v>
      </c>
      <c r="D19" s="5" t="s">
        <v>154</v>
      </c>
    </row>
    <row r="20" spans="1:4" x14ac:dyDescent="0.35">
      <c r="A20" s="5">
        <v>18</v>
      </c>
      <c r="B20" s="5" t="s">
        <v>199</v>
      </c>
      <c r="C20" s="5" t="s">
        <v>199</v>
      </c>
      <c r="D20" s="5" t="s">
        <v>199</v>
      </c>
    </row>
    <row r="21" spans="1:4" x14ac:dyDescent="0.35">
      <c r="A21" s="5">
        <v>19</v>
      </c>
      <c r="B21" s="5" t="s">
        <v>63</v>
      </c>
      <c r="C21" s="5" t="s">
        <v>63</v>
      </c>
      <c r="D21" s="5" t="s">
        <v>63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1"/>
  <sheetViews>
    <sheetView workbookViewId="0"/>
  </sheetViews>
  <sheetFormatPr baseColWidth="10" defaultColWidth="9.1796875" defaultRowHeight="14.5" x14ac:dyDescent="0.35"/>
  <cols>
    <col min="1" max="1" width="7.1796875" style="5" bestFit="1" customWidth="1"/>
    <col min="2" max="2" width="26" style="5" bestFit="1" customWidth="1"/>
    <col min="3" max="3" width="14.1796875" style="5" bestFit="1" customWidth="1"/>
    <col min="4" max="4" width="41.26953125" style="5" bestFit="1" customWidth="1"/>
  </cols>
  <sheetData>
    <row r="1" spans="1:4" x14ac:dyDescent="0.35">
      <c r="A1" s="6" t="s">
        <v>47</v>
      </c>
      <c r="B1" s="6" t="s">
        <v>48</v>
      </c>
      <c r="C1" s="6" t="s">
        <v>49</v>
      </c>
      <c r="D1" s="6" t="s">
        <v>50</v>
      </c>
    </row>
    <row r="2" spans="1:4" x14ac:dyDescent="0.35">
      <c r="A2" s="5">
        <v>0</v>
      </c>
      <c r="B2" s="5" t="s">
        <v>51</v>
      </c>
      <c r="C2" s="5" t="s">
        <v>51</v>
      </c>
      <c r="D2" s="5" t="s">
        <v>51</v>
      </c>
    </row>
    <row r="3" spans="1:4" x14ac:dyDescent="0.35">
      <c r="A3" s="5">
        <v>1</v>
      </c>
      <c r="B3" s="5" t="s">
        <v>200</v>
      </c>
      <c r="C3" s="5" t="s">
        <v>210</v>
      </c>
      <c r="D3" s="5" t="s">
        <v>225</v>
      </c>
    </row>
    <row r="4" spans="1:4" x14ac:dyDescent="0.35">
      <c r="A4" s="5">
        <v>2</v>
      </c>
      <c r="B4" s="5" t="s">
        <v>201</v>
      </c>
      <c r="C4" s="5" t="s">
        <v>211</v>
      </c>
      <c r="D4" s="5" t="s">
        <v>226</v>
      </c>
    </row>
    <row r="5" spans="1:4" x14ac:dyDescent="0.35">
      <c r="A5" s="5">
        <v>3</v>
      </c>
      <c r="B5" s="5" t="s">
        <v>202</v>
      </c>
      <c r="C5" s="5" t="s">
        <v>212</v>
      </c>
      <c r="D5" s="5" t="s">
        <v>147</v>
      </c>
    </row>
    <row r="6" spans="1:4" x14ac:dyDescent="0.35">
      <c r="A6" s="5">
        <v>4</v>
      </c>
      <c r="B6" s="5" t="s">
        <v>203</v>
      </c>
      <c r="C6" s="5" t="s">
        <v>198</v>
      </c>
      <c r="D6" s="5" t="s">
        <v>227</v>
      </c>
    </row>
    <row r="7" spans="1:4" x14ac:dyDescent="0.35">
      <c r="A7" s="5">
        <v>5</v>
      </c>
      <c r="B7" s="5" t="s">
        <v>204</v>
      </c>
      <c r="C7" s="5" t="s">
        <v>62</v>
      </c>
      <c r="D7" s="5" t="s">
        <v>228</v>
      </c>
    </row>
    <row r="8" spans="1:4" x14ac:dyDescent="0.35">
      <c r="A8" s="5">
        <v>6</v>
      </c>
      <c r="B8" s="5" t="s">
        <v>205</v>
      </c>
      <c r="C8" s="5" t="s">
        <v>213</v>
      </c>
      <c r="D8" s="5" t="s">
        <v>213</v>
      </c>
    </row>
    <row r="9" spans="1:4" x14ac:dyDescent="0.35">
      <c r="A9" s="5">
        <v>7</v>
      </c>
      <c r="B9" s="5" t="s">
        <v>206</v>
      </c>
      <c r="C9" s="5" t="s">
        <v>96</v>
      </c>
      <c r="D9" s="5" t="s">
        <v>96</v>
      </c>
    </row>
    <row r="10" spans="1:4" x14ac:dyDescent="0.35">
      <c r="A10" s="5">
        <v>8</v>
      </c>
      <c r="B10" s="5" t="s">
        <v>207</v>
      </c>
      <c r="C10" s="5" t="s">
        <v>98</v>
      </c>
      <c r="D10" s="5" t="s">
        <v>86</v>
      </c>
    </row>
    <row r="11" spans="1:4" x14ac:dyDescent="0.35">
      <c r="A11" s="5">
        <v>9</v>
      </c>
      <c r="B11" s="5" t="s">
        <v>69</v>
      </c>
      <c r="C11" s="5" t="s">
        <v>214</v>
      </c>
      <c r="D11" s="5" t="s">
        <v>229</v>
      </c>
    </row>
    <row r="12" spans="1:4" x14ac:dyDescent="0.35">
      <c r="A12" s="5">
        <v>10</v>
      </c>
      <c r="B12" s="5" t="s">
        <v>84</v>
      </c>
      <c r="C12" s="5" t="s">
        <v>215</v>
      </c>
      <c r="D12" s="5" t="s">
        <v>230</v>
      </c>
    </row>
    <row r="13" spans="1:4" x14ac:dyDescent="0.35">
      <c r="A13" s="5">
        <v>11</v>
      </c>
      <c r="B13" s="5" t="s">
        <v>97</v>
      </c>
      <c r="C13" s="5" t="s">
        <v>216</v>
      </c>
      <c r="D13" s="5" t="s">
        <v>231</v>
      </c>
    </row>
    <row r="14" spans="1:4" x14ac:dyDescent="0.35">
      <c r="A14" s="5">
        <v>12</v>
      </c>
      <c r="B14" s="5" t="s">
        <v>97</v>
      </c>
      <c r="C14" s="5" t="s">
        <v>217</v>
      </c>
      <c r="D14" s="5" t="s">
        <v>218</v>
      </c>
    </row>
    <row r="15" spans="1:4" x14ac:dyDescent="0.35">
      <c r="A15" s="5">
        <v>13</v>
      </c>
      <c r="B15" s="5" t="s">
        <v>84</v>
      </c>
      <c r="C15" s="5" t="s">
        <v>218</v>
      </c>
      <c r="D15" s="5" t="s">
        <v>219</v>
      </c>
    </row>
    <row r="16" spans="1:4" x14ac:dyDescent="0.35">
      <c r="A16" s="5">
        <v>14</v>
      </c>
      <c r="B16" s="5" t="s">
        <v>208</v>
      </c>
      <c r="C16" s="5" t="s">
        <v>219</v>
      </c>
      <c r="D16" s="5" t="s">
        <v>221</v>
      </c>
    </row>
    <row r="17" spans="1:4" x14ac:dyDescent="0.35">
      <c r="A17" s="5">
        <v>15</v>
      </c>
      <c r="B17" s="5" t="s">
        <v>69</v>
      </c>
      <c r="C17" s="5" t="s">
        <v>220</v>
      </c>
      <c r="D17" s="5" t="s">
        <v>223</v>
      </c>
    </row>
    <row r="18" spans="1:4" x14ac:dyDescent="0.35">
      <c r="A18" s="5">
        <v>16</v>
      </c>
      <c r="B18" s="5" t="s">
        <v>83</v>
      </c>
      <c r="C18" s="5" t="s">
        <v>221</v>
      </c>
      <c r="D18" s="5" t="s">
        <v>224</v>
      </c>
    </row>
    <row r="19" spans="1:4" x14ac:dyDescent="0.35">
      <c r="A19" s="5">
        <v>17</v>
      </c>
      <c r="B19" s="5" t="s">
        <v>67</v>
      </c>
      <c r="C19" s="5" t="s">
        <v>222</v>
      </c>
      <c r="D19" s="5" t="s">
        <v>232</v>
      </c>
    </row>
    <row r="20" spans="1:4" x14ac:dyDescent="0.35">
      <c r="A20" s="5">
        <v>18</v>
      </c>
      <c r="B20" s="5" t="s">
        <v>209</v>
      </c>
      <c r="C20" s="5" t="s">
        <v>223</v>
      </c>
      <c r="D20" s="5" t="s">
        <v>233</v>
      </c>
    </row>
    <row r="21" spans="1:4" x14ac:dyDescent="0.35">
      <c r="A21" s="5">
        <v>19</v>
      </c>
      <c r="B21" s="5" t="s">
        <v>207</v>
      </c>
      <c r="C21" s="5" t="s">
        <v>224</v>
      </c>
      <c r="D21" s="5" t="s">
        <v>234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1"/>
  <sheetViews>
    <sheetView workbookViewId="0"/>
  </sheetViews>
  <sheetFormatPr baseColWidth="10" defaultColWidth="9.1796875" defaultRowHeight="14.5" x14ac:dyDescent="0.35"/>
  <cols>
    <col min="1" max="1" width="7.1796875" bestFit="1" customWidth="1"/>
    <col min="2" max="2" width="26" bestFit="1" customWidth="1"/>
    <col min="3" max="3" width="14.1796875" bestFit="1" customWidth="1"/>
    <col min="4" max="4" width="41.26953125" bestFit="1" customWidth="1"/>
  </cols>
  <sheetData>
    <row r="1" spans="1:4" x14ac:dyDescent="0.35">
      <c r="A1" s="1" t="s">
        <v>47</v>
      </c>
      <c r="B1" s="1" t="s">
        <v>48</v>
      </c>
      <c r="C1" s="1" t="s">
        <v>49</v>
      </c>
      <c r="D1" s="1" t="s">
        <v>1937</v>
      </c>
    </row>
    <row r="2" spans="1:4" x14ac:dyDescent="0.35">
      <c r="A2">
        <v>0</v>
      </c>
      <c r="B2" t="s">
        <v>51</v>
      </c>
      <c r="C2" t="s">
        <v>51</v>
      </c>
      <c r="D2" t="s">
        <v>51</v>
      </c>
    </row>
    <row r="3" spans="1:4" x14ac:dyDescent="0.35">
      <c r="A3">
        <v>1</v>
      </c>
      <c r="B3" t="s">
        <v>61</v>
      </c>
      <c r="C3" t="s">
        <v>246</v>
      </c>
      <c r="D3" t="s">
        <v>150</v>
      </c>
    </row>
    <row r="4" spans="1:4" x14ac:dyDescent="0.35">
      <c r="A4">
        <v>2</v>
      </c>
      <c r="B4" t="s">
        <v>94</v>
      </c>
      <c r="C4" t="s">
        <v>238</v>
      </c>
      <c r="D4" t="s">
        <v>252</v>
      </c>
    </row>
    <row r="5" spans="1:4" x14ac:dyDescent="0.35">
      <c r="A5">
        <v>3</v>
      </c>
      <c r="B5" t="s">
        <v>235</v>
      </c>
      <c r="C5" t="s">
        <v>112</v>
      </c>
      <c r="D5" t="s">
        <v>249</v>
      </c>
    </row>
    <row r="6" spans="1:4" x14ac:dyDescent="0.35">
      <c r="A6">
        <v>4</v>
      </c>
      <c r="B6" t="s">
        <v>146</v>
      </c>
      <c r="C6" t="s">
        <v>247</v>
      </c>
      <c r="D6" t="s">
        <v>248</v>
      </c>
    </row>
    <row r="7" spans="1:4" x14ac:dyDescent="0.35">
      <c r="A7">
        <v>5</v>
      </c>
      <c r="B7" t="s">
        <v>236</v>
      </c>
      <c r="C7" t="s">
        <v>145</v>
      </c>
      <c r="D7" t="s">
        <v>253</v>
      </c>
    </row>
    <row r="8" spans="1:4" x14ac:dyDescent="0.35">
      <c r="A8">
        <v>6</v>
      </c>
      <c r="B8" t="s">
        <v>146</v>
      </c>
      <c r="C8" t="s">
        <v>248</v>
      </c>
      <c r="D8" t="s">
        <v>254</v>
      </c>
    </row>
    <row r="9" spans="1:4" x14ac:dyDescent="0.35">
      <c r="A9">
        <v>7</v>
      </c>
      <c r="B9" t="s">
        <v>237</v>
      </c>
      <c r="C9" t="s">
        <v>181</v>
      </c>
      <c r="D9" t="s">
        <v>255</v>
      </c>
    </row>
    <row r="10" spans="1:4" x14ac:dyDescent="0.35">
      <c r="A10">
        <v>8</v>
      </c>
      <c r="B10" t="s">
        <v>100</v>
      </c>
      <c r="C10" t="s">
        <v>163</v>
      </c>
      <c r="D10" t="s">
        <v>226</v>
      </c>
    </row>
    <row r="11" spans="1:4" x14ac:dyDescent="0.35">
      <c r="A11">
        <v>9</v>
      </c>
      <c r="B11" t="s">
        <v>238</v>
      </c>
      <c r="C11" t="s">
        <v>249</v>
      </c>
      <c r="D11" t="s">
        <v>256</v>
      </c>
    </row>
    <row r="12" spans="1:4" x14ac:dyDescent="0.35">
      <c r="A12">
        <v>10</v>
      </c>
      <c r="B12" t="s">
        <v>239</v>
      </c>
      <c r="C12" t="s">
        <v>112</v>
      </c>
      <c r="D12" t="s">
        <v>182</v>
      </c>
    </row>
    <row r="13" spans="1:4" x14ac:dyDescent="0.35">
      <c r="A13">
        <v>11</v>
      </c>
      <c r="B13" t="s">
        <v>240</v>
      </c>
      <c r="C13" t="s">
        <v>183</v>
      </c>
      <c r="D13" t="s">
        <v>201</v>
      </c>
    </row>
    <row r="14" spans="1:4" x14ac:dyDescent="0.35">
      <c r="A14">
        <v>12</v>
      </c>
      <c r="B14" t="s">
        <v>187</v>
      </c>
      <c r="C14" t="s">
        <v>250</v>
      </c>
      <c r="D14" t="s">
        <v>237</v>
      </c>
    </row>
    <row r="15" spans="1:4" x14ac:dyDescent="0.35">
      <c r="A15">
        <v>13</v>
      </c>
      <c r="B15" t="s">
        <v>241</v>
      </c>
      <c r="C15" t="s">
        <v>166</v>
      </c>
      <c r="D15" t="s">
        <v>257</v>
      </c>
    </row>
    <row r="16" spans="1:4" x14ac:dyDescent="0.35">
      <c r="A16">
        <v>14</v>
      </c>
      <c r="B16" t="s">
        <v>242</v>
      </c>
      <c r="C16" t="s">
        <v>251</v>
      </c>
      <c r="D16" t="s">
        <v>147</v>
      </c>
    </row>
    <row r="17" spans="1:4" x14ac:dyDescent="0.35">
      <c r="A17">
        <v>15</v>
      </c>
      <c r="B17" t="s">
        <v>243</v>
      </c>
      <c r="C17" t="s">
        <v>186</v>
      </c>
      <c r="D17" t="s">
        <v>78</v>
      </c>
    </row>
    <row r="18" spans="1:4" x14ac:dyDescent="0.35">
      <c r="A18">
        <v>16</v>
      </c>
      <c r="B18" t="s">
        <v>61</v>
      </c>
      <c r="C18" t="s">
        <v>202</v>
      </c>
      <c r="D18" t="s">
        <v>167</v>
      </c>
    </row>
    <row r="19" spans="1:4" x14ac:dyDescent="0.35">
      <c r="A19">
        <v>17</v>
      </c>
      <c r="B19" t="s">
        <v>244</v>
      </c>
      <c r="C19" t="s">
        <v>149</v>
      </c>
      <c r="D19" t="s">
        <v>258</v>
      </c>
    </row>
    <row r="20" spans="1:4" x14ac:dyDescent="0.35">
      <c r="A20">
        <v>18</v>
      </c>
      <c r="B20" t="s">
        <v>245</v>
      </c>
      <c r="C20" t="s">
        <v>242</v>
      </c>
      <c r="D20" t="s">
        <v>259</v>
      </c>
    </row>
    <row r="21" spans="1:4" x14ac:dyDescent="0.35">
      <c r="A21">
        <v>19</v>
      </c>
      <c r="B21" t="s">
        <v>154</v>
      </c>
      <c r="C21" t="s">
        <v>243</v>
      </c>
      <c r="D21" t="s">
        <v>260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21.81640625" bestFit="1" customWidth="1"/>
  </cols>
  <sheetData>
    <row r="1" spans="1:2" x14ac:dyDescent="0.35">
      <c r="A1" s="1"/>
      <c r="B1" s="1" t="s">
        <v>4</v>
      </c>
    </row>
    <row r="2" spans="1:2" x14ac:dyDescent="0.35">
      <c r="A2">
        <v>2002</v>
      </c>
      <c r="B2">
        <v>2.6</v>
      </c>
    </row>
    <row r="3" spans="1:2" x14ac:dyDescent="0.35">
      <c r="A3">
        <v>2003</v>
      </c>
      <c r="B3">
        <v>2.9</v>
      </c>
    </row>
    <row r="4" spans="1:2" x14ac:dyDescent="0.35">
      <c r="A4">
        <v>2004</v>
      </c>
      <c r="B4">
        <v>3</v>
      </c>
    </row>
    <row r="5" spans="1:2" x14ac:dyDescent="0.35">
      <c r="A5">
        <v>2005</v>
      </c>
      <c r="B5">
        <v>3</v>
      </c>
    </row>
    <row r="6" spans="1:2" x14ac:dyDescent="0.35">
      <c r="A6">
        <v>2006</v>
      </c>
      <c r="B6">
        <v>2.6</v>
      </c>
    </row>
    <row r="7" spans="1:2" x14ac:dyDescent="0.35">
      <c r="A7">
        <v>2007</v>
      </c>
      <c r="B7">
        <v>2.6</v>
      </c>
    </row>
    <row r="8" spans="1:2" x14ac:dyDescent="0.35">
      <c r="A8">
        <v>2008</v>
      </c>
      <c r="B8">
        <v>3</v>
      </c>
    </row>
    <row r="9" spans="1:2" x14ac:dyDescent="0.35">
      <c r="A9">
        <v>2009</v>
      </c>
      <c r="B9">
        <v>4.9000000000000004</v>
      </c>
    </row>
    <row r="10" spans="1:2" x14ac:dyDescent="0.35">
      <c r="A10">
        <v>2010</v>
      </c>
      <c r="B10">
        <v>5</v>
      </c>
    </row>
    <row r="11" spans="1:2" x14ac:dyDescent="0.35">
      <c r="A11">
        <v>2011</v>
      </c>
      <c r="B11">
        <v>4.4000000000000004</v>
      </c>
    </row>
    <row r="12" spans="1:2" x14ac:dyDescent="0.35">
      <c r="A12">
        <v>2012</v>
      </c>
      <c r="B12">
        <v>4.8</v>
      </c>
    </row>
    <row r="13" spans="1:2" x14ac:dyDescent="0.35">
      <c r="A13">
        <v>2013</v>
      </c>
      <c r="B13">
        <v>5.2</v>
      </c>
    </row>
    <row r="14" spans="1:2" x14ac:dyDescent="0.35">
      <c r="A14">
        <v>2014</v>
      </c>
      <c r="B14">
        <v>5.9</v>
      </c>
    </row>
    <row r="15" spans="1:2" x14ac:dyDescent="0.35">
      <c r="A15">
        <v>2015</v>
      </c>
      <c r="B15">
        <v>6.5</v>
      </c>
    </row>
    <row r="16" spans="1:2" x14ac:dyDescent="0.35">
      <c r="A16">
        <v>2016</v>
      </c>
      <c r="B16">
        <v>7.3</v>
      </c>
    </row>
    <row r="17" spans="1:2" x14ac:dyDescent="0.35">
      <c r="A17">
        <v>2017</v>
      </c>
      <c r="B17">
        <v>7.4</v>
      </c>
    </row>
    <row r="18" spans="1:2" x14ac:dyDescent="0.35">
      <c r="A18">
        <v>2018</v>
      </c>
      <c r="B18">
        <v>6.9</v>
      </c>
    </row>
    <row r="19" spans="1:2" x14ac:dyDescent="0.35">
      <c r="A19">
        <v>2019</v>
      </c>
      <c r="B19">
        <v>7.3</v>
      </c>
    </row>
    <row r="20" spans="1:2" x14ac:dyDescent="0.35">
      <c r="A20">
        <v>2020</v>
      </c>
      <c r="B20">
        <v>11.4</v>
      </c>
    </row>
    <row r="21" spans="1:2" x14ac:dyDescent="0.35">
      <c r="A21">
        <v>2021</v>
      </c>
      <c r="B21">
        <v>10.8</v>
      </c>
    </row>
    <row r="22" spans="1:2" x14ac:dyDescent="0.35">
      <c r="A22">
        <v>2022</v>
      </c>
      <c r="B22">
        <v>10.3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8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18.26953125" bestFit="1" customWidth="1"/>
    <col min="3" max="3" width="10" bestFit="1" customWidth="1"/>
    <col min="4" max="4" width="16.26953125" bestFit="1" customWidth="1"/>
  </cols>
  <sheetData>
    <row r="1" spans="1:4" x14ac:dyDescent="0.35">
      <c r="A1" s="1" t="s">
        <v>5</v>
      </c>
      <c r="B1" s="1" t="s">
        <v>261</v>
      </c>
      <c r="C1" s="1" t="s">
        <v>262</v>
      </c>
      <c r="D1" s="1" t="s">
        <v>263</v>
      </c>
    </row>
    <row r="2" spans="1:4" x14ac:dyDescent="0.35">
      <c r="A2">
        <v>2005</v>
      </c>
      <c r="B2">
        <v>2.4</v>
      </c>
      <c r="D2">
        <v>4.8</v>
      </c>
    </row>
    <row r="3" spans="1:4" x14ac:dyDescent="0.35">
      <c r="A3">
        <v>2006</v>
      </c>
      <c r="B3">
        <v>4.9000000000000004</v>
      </c>
      <c r="D3">
        <v>7.8</v>
      </c>
    </row>
    <row r="4" spans="1:4" x14ac:dyDescent="0.35">
      <c r="A4">
        <v>2007</v>
      </c>
      <c r="B4">
        <v>1.3</v>
      </c>
      <c r="D4">
        <v>6.9</v>
      </c>
    </row>
    <row r="5" spans="1:4" x14ac:dyDescent="0.35">
      <c r="A5">
        <v>2008</v>
      </c>
      <c r="B5">
        <v>-1</v>
      </c>
      <c r="D5">
        <v>5.2</v>
      </c>
    </row>
    <row r="6" spans="1:4" x14ac:dyDescent="0.35">
      <c r="A6">
        <v>2009</v>
      </c>
      <c r="B6">
        <v>1.6</v>
      </c>
      <c r="D6">
        <v>5.8</v>
      </c>
    </row>
    <row r="7" spans="1:4" x14ac:dyDescent="0.35">
      <c r="A7">
        <v>2010</v>
      </c>
      <c r="B7">
        <v>1.8</v>
      </c>
      <c r="D7">
        <v>6.3</v>
      </c>
    </row>
    <row r="8" spans="1:4" x14ac:dyDescent="0.35">
      <c r="A8">
        <v>2011</v>
      </c>
      <c r="B8">
        <v>1.4</v>
      </c>
      <c r="D8">
        <v>6.4</v>
      </c>
    </row>
    <row r="9" spans="1:4" x14ac:dyDescent="0.35">
      <c r="A9">
        <v>2012</v>
      </c>
      <c r="B9">
        <v>2</v>
      </c>
      <c r="D9">
        <v>6.8</v>
      </c>
    </row>
    <row r="10" spans="1:4" x14ac:dyDescent="0.35">
      <c r="A10">
        <v>2013</v>
      </c>
      <c r="B10">
        <v>1.5</v>
      </c>
      <c r="D10">
        <v>6.8</v>
      </c>
    </row>
    <row r="11" spans="1:4" x14ac:dyDescent="0.35">
      <c r="A11">
        <v>2014</v>
      </c>
      <c r="B11">
        <v>1.5</v>
      </c>
      <c r="C11">
        <v>2</v>
      </c>
      <c r="D11">
        <v>6.9</v>
      </c>
    </row>
    <row r="12" spans="1:4" x14ac:dyDescent="0.35">
      <c r="A12">
        <v>2015</v>
      </c>
      <c r="B12">
        <v>3.2</v>
      </c>
      <c r="C12">
        <v>2</v>
      </c>
      <c r="D12">
        <v>8.1999999999999993</v>
      </c>
    </row>
    <row r="13" spans="1:4" x14ac:dyDescent="0.35">
      <c r="A13">
        <v>2016</v>
      </c>
      <c r="B13">
        <v>4.2</v>
      </c>
      <c r="C13">
        <v>2</v>
      </c>
      <c r="D13">
        <v>10.199999999999999</v>
      </c>
    </row>
    <row r="14" spans="1:4" x14ac:dyDescent="0.35">
      <c r="A14">
        <v>2017</v>
      </c>
      <c r="B14">
        <v>3.9</v>
      </c>
      <c r="C14">
        <v>2</v>
      </c>
      <c r="D14">
        <v>11.4</v>
      </c>
    </row>
    <row r="15" spans="1:4" x14ac:dyDescent="0.35">
      <c r="A15">
        <v>2018</v>
      </c>
      <c r="B15">
        <v>2.8</v>
      </c>
      <c r="C15">
        <v>2</v>
      </c>
      <c r="D15">
        <v>12.2</v>
      </c>
    </row>
    <row r="16" spans="1:4" x14ac:dyDescent="0.35">
      <c r="A16">
        <v>2019</v>
      </c>
      <c r="B16">
        <v>2</v>
      </c>
      <c r="C16">
        <v>2</v>
      </c>
      <c r="D16">
        <v>11.9</v>
      </c>
    </row>
    <row r="17" spans="1:4" x14ac:dyDescent="0.35">
      <c r="A17">
        <v>2020</v>
      </c>
      <c r="B17">
        <v>3.1</v>
      </c>
      <c r="C17">
        <v>2</v>
      </c>
      <c r="D17">
        <v>11.8</v>
      </c>
    </row>
    <row r="18" spans="1:4" x14ac:dyDescent="0.35">
      <c r="A18">
        <v>2021</v>
      </c>
      <c r="B18">
        <v>4.7</v>
      </c>
      <c r="C18">
        <v>2</v>
      </c>
      <c r="D18">
        <v>13.7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4"/>
  <sheetViews>
    <sheetView workbookViewId="0"/>
  </sheetViews>
  <sheetFormatPr baseColWidth="10" defaultColWidth="9.1796875" defaultRowHeight="14.5" x14ac:dyDescent="0.35"/>
  <cols>
    <col min="1" max="1" width="14.1796875" bestFit="1" customWidth="1"/>
    <col min="2" max="2" width="18.26953125" bestFit="1" customWidth="1"/>
  </cols>
  <sheetData>
    <row r="1" spans="1:2" x14ac:dyDescent="0.35">
      <c r="A1" s="1" t="s">
        <v>5</v>
      </c>
      <c r="B1" s="1" t="s">
        <v>264</v>
      </c>
    </row>
    <row r="2" spans="1:2" x14ac:dyDescent="0.35">
      <c r="A2" t="s">
        <v>265</v>
      </c>
      <c r="B2">
        <v>57</v>
      </c>
    </row>
    <row r="3" spans="1:2" x14ac:dyDescent="0.35">
      <c r="A3" t="s">
        <v>266</v>
      </c>
      <c r="B3">
        <v>81</v>
      </c>
    </row>
    <row r="4" spans="1:2" x14ac:dyDescent="0.35">
      <c r="A4" t="s">
        <v>267</v>
      </c>
      <c r="B4">
        <v>79</v>
      </c>
    </row>
    <row r="5" spans="1:2" x14ac:dyDescent="0.35">
      <c r="A5" t="s">
        <v>268</v>
      </c>
      <c r="B5">
        <v>108</v>
      </c>
    </row>
    <row r="6" spans="1:2" x14ac:dyDescent="0.35">
      <c r="A6" t="s">
        <v>269</v>
      </c>
      <c r="B6">
        <v>118</v>
      </c>
    </row>
    <row r="7" spans="1:2" x14ac:dyDescent="0.35">
      <c r="A7" t="s">
        <v>270</v>
      </c>
      <c r="B7">
        <v>88</v>
      </c>
    </row>
    <row r="8" spans="1:2" x14ac:dyDescent="0.35">
      <c r="A8" t="s">
        <v>271</v>
      </c>
      <c r="B8">
        <v>73</v>
      </c>
    </row>
    <row r="9" spans="1:2" x14ac:dyDescent="0.35">
      <c r="A9" t="s">
        <v>14</v>
      </c>
      <c r="B9">
        <v>42</v>
      </c>
    </row>
    <row r="10" spans="1:2" x14ac:dyDescent="0.35">
      <c r="A10" t="s">
        <v>272</v>
      </c>
      <c r="B10">
        <v>44</v>
      </c>
    </row>
    <row r="11" spans="1:2" x14ac:dyDescent="0.35">
      <c r="A11" t="s">
        <v>273</v>
      </c>
      <c r="B11">
        <v>48</v>
      </c>
    </row>
    <row r="12" spans="1:2" x14ac:dyDescent="0.35">
      <c r="A12" t="s">
        <v>274</v>
      </c>
      <c r="B12">
        <v>49</v>
      </c>
    </row>
    <row r="13" spans="1:2" x14ac:dyDescent="0.35">
      <c r="A13" t="s">
        <v>275</v>
      </c>
      <c r="B13">
        <v>51</v>
      </c>
    </row>
    <row r="14" spans="1:2" x14ac:dyDescent="0.35">
      <c r="A14" t="s">
        <v>276</v>
      </c>
      <c r="B14">
        <v>47</v>
      </c>
    </row>
    <row r="15" spans="1:2" x14ac:dyDescent="0.35">
      <c r="A15" t="s">
        <v>277</v>
      </c>
      <c r="B15">
        <v>46</v>
      </c>
    </row>
    <row r="16" spans="1:2" x14ac:dyDescent="0.35">
      <c r="A16" t="s">
        <v>278</v>
      </c>
      <c r="B16">
        <v>54</v>
      </c>
    </row>
    <row r="17" spans="1:2" x14ac:dyDescent="0.35">
      <c r="A17" t="s">
        <v>279</v>
      </c>
      <c r="B17">
        <v>49</v>
      </c>
    </row>
    <row r="18" spans="1:2" x14ac:dyDescent="0.35">
      <c r="A18" t="s">
        <v>280</v>
      </c>
      <c r="B18">
        <v>47</v>
      </c>
    </row>
    <row r="19" spans="1:2" x14ac:dyDescent="0.35">
      <c r="A19" t="s">
        <v>281</v>
      </c>
      <c r="B19">
        <v>28</v>
      </c>
    </row>
    <row r="20" spans="1:2" x14ac:dyDescent="0.35">
      <c r="A20" t="s">
        <v>282</v>
      </c>
      <c r="B20">
        <v>17</v>
      </c>
    </row>
    <row r="21" spans="1:2" x14ac:dyDescent="0.35">
      <c r="A21" t="s">
        <v>283</v>
      </c>
      <c r="B21">
        <v>10</v>
      </c>
    </row>
    <row r="22" spans="1:2" x14ac:dyDescent="0.35">
      <c r="A22" t="s">
        <v>284</v>
      </c>
      <c r="B22">
        <v>12</v>
      </c>
    </row>
    <row r="23" spans="1:2" x14ac:dyDescent="0.35">
      <c r="A23" t="s">
        <v>285</v>
      </c>
      <c r="B23">
        <v>18</v>
      </c>
    </row>
    <row r="24" spans="1:2" x14ac:dyDescent="0.35">
      <c r="A24" t="s">
        <v>286</v>
      </c>
      <c r="B24">
        <v>17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9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14.26953125" bestFit="1" customWidth="1"/>
    <col min="3" max="3" width="13" bestFit="1" customWidth="1"/>
  </cols>
  <sheetData>
    <row r="1" spans="1:3" x14ac:dyDescent="0.35">
      <c r="A1" s="1" t="s">
        <v>5</v>
      </c>
      <c r="B1" s="1" t="s">
        <v>287</v>
      </c>
      <c r="C1" s="1" t="s">
        <v>288</v>
      </c>
    </row>
    <row r="2" spans="1:3" x14ac:dyDescent="0.35">
      <c r="A2">
        <v>2005</v>
      </c>
      <c r="B2">
        <v>-0.7</v>
      </c>
      <c r="C2">
        <v>3.5</v>
      </c>
    </row>
    <row r="3" spans="1:3" x14ac:dyDescent="0.35">
      <c r="A3">
        <v>2006</v>
      </c>
      <c r="B3">
        <v>3.3</v>
      </c>
      <c r="C3">
        <v>5.7</v>
      </c>
    </row>
    <row r="4" spans="1:3" x14ac:dyDescent="0.35">
      <c r="A4">
        <v>2007</v>
      </c>
      <c r="B4">
        <v>5.3</v>
      </c>
      <c r="C4">
        <v>1.1000000000000001</v>
      </c>
    </row>
    <row r="5" spans="1:3" x14ac:dyDescent="0.35">
      <c r="A5">
        <v>2008</v>
      </c>
      <c r="B5">
        <v>4.4000000000000004</v>
      </c>
      <c r="C5">
        <v>2</v>
      </c>
    </row>
    <row r="6" spans="1:3" x14ac:dyDescent="0.35">
      <c r="A6">
        <v>2009</v>
      </c>
      <c r="B6">
        <v>5.7</v>
      </c>
      <c r="C6">
        <v>4.2</v>
      </c>
    </row>
    <row r="7" spans="1:3" x14ac:dyDescent="0.35">
      <c r="A7">
        <v>2010</v>
      </c>
      <c r="B7">
        <v>0.7</v>
      </c>
      <c r="C7">
        <v>2.7</v>
      </c>
    </row>
    <row r="8" spans="1:3" x14ac:dyDescent="0.35">
      <c r="A8">
        <v>2011</v>
      </c>
      <c r="B8">
        <v>1.5</v>
      </c>
      <c r="C8">
        <v>2.1</v>
      </c>
    </row>
    <row r="9" spans="1:3" x14ac:dyDescent="0.35">
      <c r="A9">
        <v>2012</v>
      </c>
      <c r="B9">
        <v>0.4</v>
      </c>
      <c r="C9">
        <v>2.2999999999999998</v>
      </c>
    </row>
    <row r="10" spans="1:3" x14ac:dyDescent="0.35">
      <c r="A10">
        <v>2013</v>
      </c>
      <c r="B10">
        <v>2.4</v>
      </c>
      <c r="C10">
        <v>1.3</v>
      </c>
    </row>
    <row r="11" spans="1:3" x14ac:dyDescent="0.35">
      <c r="A11">
        <v>2014</v>
      </c>
      <c r="B11">
        <v>1.2</v>
      </c>
      <c r="C11">
        <v>1.4</v>
      </c>
    </row>
    <row r="12" spans="1:3" x14ac:dyDescent="0.35">
      <c r="A12">
        <v>2015</v>
      </c>
      <c r="B12">
        <v>2.2000000000000002</v>
      </c>
      <c r="C12">
        <v>3.9</v>
      </c>
    </row>
    <row r="13" spans="1:3" x14ac:dyDescent="0.35">
      <c r="A13">
        <v>2016</v>
      </c>
      <c r="B13">
        <v>2.7</v>
      </c>
      <c r="C13">
        <v>3</v>
      </c>
    </row>
    <row r="14" spans="1:3" x14ac:dyDescent="0.35">
      <c r="A14">
        <v>2017</v>
      </c>
      <c r="B14">
        <v>1.5</v>
      </c>
      <c r="C14">
        <v>2</v>
      </c>
    </row>
    <row r="15" spans="1:3" x14ac:dyDescent="0.35">
      <c r="A15">
        <v>2018</v>
      </c>
      <c r="B15">
        <v>2.7</v>
      </c>
      <c r="C15">
        <v>0.7</v>
      </c>
    </row>
    <row r="16" spans="1:3" x14ac:dyDescent="0.35">
      <c r="A16">
        <v>2019</v>
      </c>
      <c r="B16">
        <v>2.5</v>
      </c>
      <c r="C16">
        <v>1.3</v>
      </c>
    </row>
    <row r="17" spans="1:3" x14ac:dyDescent="0.35">
      <c r="A17">
        <v>2020</v>
      </c>
      <c r="B17">
        <v>0.2</v>
      </c>
      <c r="C17">
        <v>1.4</v>
      </c>
    </row>
    <row r="18" spans="1:3" x14ac:dyDescent="0.35">
      <c r="A18">
        <v>2021</v>
      </c>
      <c r="B18">
        <v>2.5</v>
      </c>
      <c r="C18">
        <v>1.8</v>
      </c>
    </row>
    <row r="19" spans="1:3" x14ac:dyDescent="0.35">
      <c r="A19">
        <v>2022</v>
      </c>
      <c r="B19">
        <v>-0.2</v>
      </c>
      <c r="C19">
        <v>-0.6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9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3" width="14.54296875" bestFit="1" customWidth="1"/>
  </cols>
  <sheetData>
    <row r="1" spans="1:5" x14ac:dyDescent="0.35">
      <c r="A1" s="1" t="s">
        <v>5</v>
      </c>
      <c r="B1" s="1" t="s">
        <v>289</v>
      </c>
      <c r="C1" s="1" t="s">
        <v>290</v>
      </c>
      <c r="D1" s="1" t="s">
        <v>291</v>
      </c>
      <c r="E1" s="1" t="s">
        <v>292</v>
      </c>
    </row>
    <row r="2" spans="1:5" x14ac:dyDescent="0.35">
      <c r="A2">
        <v>2005</v>
      </c>
      <c r="B2">
        <v>19.399999999999999</v>
      </c>
      <c r="C2">
        <v>16.2</v>
      </c>
    </row>
    <row r="3" spans="1:5" x14ac:dyDescent="0.35">
      <c r="A3">
        <v>2006</v>
      </c>
      <c r="B3">
        <v>19.100000000000001</v>
      </c>
      <c r="C3">
        <v>16.100000000000001</v>
      </c>
    </row>
    <row r="4" spans="1:5" x14ac:dyDescent="0.35">
      <c r="A4">
        <v>2007</v>
      </c>
      <c r="B4">
        <v>18.8</v>
      </c>
      <c r="C4">
        <v>16.100000000000001</v>
      </c>
    </row>
    <row r="5" spans="1:5" x14ac:dyDescent="0.35">
      <c r="A5">
        <v>2008</v>
      </c>
      <c r="B5">
        <v>18.600000000000001</v>
      </c>
      <c r="C5">
        <v>16.2</v>
      </c>
    </row>
    <row r="6" spans="1:5" x14ac:dyDescent="0.35">
      <c r="A6">
        <v>2009</v>
      </c>
      <c r="B6">
        <v>19</v>
      </c>
      <c r="C6">
        <v>16.899999999999999</v>
      </c>
    </row>
    <row r="7" spans="1:5" x14ac:dyDescent="0.35">
      <c r="A7">
        <v>2010</v>
      </c>
      <c r="B7">
        <v>19.3</v>
      </c>
      <c r="C7">
        <v>16.7</v>
      </c>
    </row>
    <row r="8" spans="1:5" x14ac:dyDescent="0.35">
      <c r="A8">
        <v>2011</v>
      </c>
      <c r="B8">
        <v>19.5</v>
      </c>
      <c r="C8">
        <v>16.899999999999999</v>
      </c>
    </row>
    <row r="9" spans="1:5" x14ac:dyDescent="0.35">
      <c r="A9">
        <v>2012</v>
      </c>
      <c r="B9">
        <v>19.399999999999999</v>
      </c>
      <c r="C9">
        <v>16.8</v>
      </c>
    </row>
    <row r="10" spans="1:5" x14ac:dyDescent="0.35">
      <c r="A10">
        <v>2013</v>
      </c>
      <c r="B10">
        <v>19.5</v>
      </c>
      <c r="C10">
        <v>16.8</v>
      </c>
    </row>
    <row r="11" spans="1:5" x14ac:dyDescent="0.35">
      <c r="A11">
        <v>2014</v>
      </c>
      <c r="B11">
        <v>19.399999999999999</v>
      </c>
      <c r="C11">
        <v>16.7</v>
      </c>
    </row>
    <row r="12" spans="1:5" x14ac:dyDescent="0.35">
      <c r="A12">
        <v>2015</v>
      </c>
      <c r="B12">
        <v>19.399999999999999</v>
      </c>
      <c r="C12">
        <v>16.8</v>
      </c>
    </row>
    <row r="13" spans="1:5" x14ac:dyDescent="0.35">
      <c r="A13">
        <v>2016</v>
      </c>
      <c r="B13">
        <v>19.5</v>
      </c>
      <c r="C13">
        <v>17.100000000000001</v>
      </c>
    </row>
    <row r="14" spans="1:5" x14ac:dyDescent="0.35">
      <c r="A14">
        <v>2017</v>
      </c>
      <c r="B14">
        <v>19.600000000000001</v>
      </c>
      <c r="C14">
        <v>17.3</v>
      </c>
    </row>
    <row r="15" spans="1:5" x14ac:dyDescent="0.35">
      <c r="A15">
        <v>2018</v>
      </c>
      <c r="B15">
        <v>19.600000000000001</v>
      </c>
      <c r="C15">
        <v>17.3</v>
      </c>
    </row>
    <row r="16" spans="1:5" x14ac:dyDescent="0.35">
      <c r="A16">
        <v>2019</v>
      </c>
      <c r="B16">
        <v>19.5</v>
      </c>
      <c r="C16">
        <v>17.2</v>
      </c>
    </row>
    <row r="17" spans="1:3" x14ac:dyDescent="0.35">
      <c r="A17">
        <v>2020</v>
      </c>
      <c r="B17">
        <v>19.7</v>
      </c>
      <c r="C17">
        <v>17.600000000000001</v>
      </c>
    </row>
    <row r="18" spans="1:3" x14ac:dyDescent="0.35">
      <c r="A18">
        <v>2021</v>
      </c>
      <c r="B18">
        <v>19.7</v>
      </c>
      <c r="C18">
        <v>17.600000000000001</v>
      </c>
    </row>
    <row r="19" spans="1:3" x14ac:dyDescent="0.35">
      <c r="A19">
        <v>2022</v>
      </c>
      <c r="B19">
        <v>19.600000000000001</v>
      </c>
      <c r="C19">
        <v>17.2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9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19" bestFit="1" customWidth="1"/>
    <col min="3" max="3" width="23.7265625" bestFit="1" customWidth="1"/>
  </cols>
  <sheetData>
    <row r="1" spans="1:3" x14ac:dyDescent="0.35">
      <c r="A1" s="1" t="s">
        <v>5</v>
      </c>
      <c r="B1" s="1" t="s">
        <v>293</v>
      </c>
      <c r="C1" s="1" t="s">
        <v>294</v>
      </c>
    </row>
    <row r="2" spans="1:3" x14ac:dyDescent="0.35">
      <c r="A2">
        <v>2005</v>
      </c>
      <c r="B2">
        <v>10.9</v>
      </c>
      <c r="C2">
        <v>-1.4</v>
      </c>
    </row>
    <row r="3" spans="1:3" x14ac:dyDescent="0.35">
      <c r="A3">
        <v>2006</v>
      </c>
      <c r="B3">
        <v>11.4</v>
      </c>
      <c r="C3">
        <v>0.2</v>
      </c>
    </row>
    <row r="4" spans="1:3" x14ac:dyDescent="0.35">
      <c r="A4">
        <v>2007</v>
      </c>
      <c r="B4">
        <v>13</v>
      </c>
      <c r="C4">
        <v>-4</v>
      </c>
    </row>
    <row r="5" spans="1:3" x14ac:dyDescent="0.35">
      <c r="A5">
        <v>2008</v>
      </c>
      <c r="B5">
        <v>13.4</v>
      </c>
      <c r="C5">
        <v>-7.2</v>
      </c>
    </row>
    <row r="6" spans="1:3" x14ac:dyDescent="0.35">
      <c r="A6">
        <v>2009</v>
      </c>
      <c r="B6">
        <v>13.6</v>
      </c>
      <c r="C6">
        <v>-6.4</v>
      </c>
    </row>
    <row r="7" spans="1:3" x14ac:dyDescent="0.35">
      <c r="A7">
        <v>2010</v>
      </c>
      <c r="B7">
        <v>14</v>
      </c>
      <c r="C7">
        <v>-5.7</v>
      </c>
    </row>
    <row r="8" spans="1:3" x14ac:dyDescent="0.35">
      <c r="A8">
        <v>2011</v>
      </c>
      <c r="B8">
        <v>13.3</v>
      </c>
      <c r="C8">
        <v>-4.3</v>
      </c>
    </row>
    <row r="9" spans="1:3" x14ac:dyDescent="0.35">
      <c r="A9">
        <v>2012</v>
      </c>
      <c r="B9">
        <v>12.5</v>
      </c>
      <c r="C9">
        <v>-3.9</v>
      </c>
    </row>
    <row r="10" spans="1:3" x14ac:dyDescent="0.35">
      <c r="A10">
        <v>2013</v>
      </c>
      <c r="B10">
        <v>13</v>
      </c>
      <c r="C10">
        <v>-5</v>
      </c>
    </row>
    <row r="11" spans="1:3" x14ac:dyDescent="0.35">
      <c r="A11">
        <v>2014</v>
      </c>
      <c r="B11">
        <v>13.2</v>
      </c>
      <c r="C11">
        <v>-5.5</v>
      </c>
    </row>
    <row r="12" spans="1:3" x14ac:dyDescent="0.35">
      <c r="A12">
        <v>2015</v>
      </c>
      <c r="B12">
        <v>13.3</v>
      </c>
      <c r="C12">
        <v>-3.1</v>
      </c>
    </row>
    <row r="13" spans="1:3" x14ac:dyDescent="0.35">
      <c r="A13">
        <v>2016</v>
      </c>
      <c r="B13">
        <v>14</v>
      </c>
      <c r="C13">
        <v>-2.6</v>
      </c>
    </row>
    <row r="14" spans="1:3" x14ac:dyDescent="0.35">
      <c r="A14">
        <v>2017</v>
      </c>
      <c r="B14">
        <v>13.2</v>
      </c>
      <c r="C14">
        <v>-2.4</v>
      </c>
    </row>
    <row r="15" spans="1:3" x14ac:dyDescent="0.35">
      <c r="A15">
        <v>2018</v>
      </c>
      <c r="B15">
        <v>14.2</v>
      </c>
      <c r="C15">
        <v>-3.8</v>
      </c>
    </row>
    <row r="16" spans="1:3" x14ac:dyDescent="0.35">
      <c r="A16">
        <v>2019</v>
      </c>
      <c r="B16">
        <v>15.3</v>
      </c>
      <c r="C16">
        <v>-5.8</v>
      </c>
    </row>
    <row r="17" spans="1:3" x14ac:dyDescent="0.35">
      <c r="A17">
        <v>2020</v>
      </c>
      <c r="B17">
        <v>14.5</v>
      </c>
      <c r="C17">
        <v>-4.2</v>
      </c>
    </row>
    <row r="18" spans="1:3" x14ac:dyDescent="0.35">
      <c r="A18">
        <v>2021</v>
      </c>
      <c r="B18">
        <v>13.5</v>
      </c>
      <c r="C18">
        <v>-2.6</v>
      </c>
    </row>
    <row r="19" spans="1:3" x14ac:dyDescent="0.35">
      <c r="A19">
        <v>2022</v>
      </c>
      <c r="B19">
        <v>14.1</v>
      </c>
      <c r="C19">
        <v>-6.3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9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23.7265625" bestFit="1" customWidth="1"/>
    <col min="3" max="3" width="11" bestFit="1" customWidth="1"/>
    <col min="4" max="4" width="31.1796875" bestFit="1" customWidth="1"/>
  </cols>
  <sheetData>
    <row r="1" spans="1:5" x14ac:dyDescent="0.35">
      <c r="A1" s="1" t="s">
        <v>5</v>
      </c>
      <c r="B1" s="1" t="s">
        <v>294</v>
      </c>
      <c r="C1" s="1" t="s">
        <v>295</v>
      </c>
      <c r="D1" s="1" t="s">
        <v>296</v>
      </c>
      <c r="E1" s="1" t="s">
        <v>297</v>
      </c>
    </row>
    <row r="2" spans="1:5" x14ac:dyDescent="0.35">
      <c r="A2">
        <v>2005</v>
      </c>
      <c r="B2">
        <v>-1.4</v>
      </c>
      <c r="C2">
        <v>21</v>
      </c>
      <c r="D2">
        <v>25</v>
      </c>
    </row>
    <row r="3" spans="1:5" x14ac:dyDescent="0.35">
      <c r="A3">
        <v>2006</v>
      </c>
      <c r="B3">
        <v>0.2</v>
      </c>
      <c r="C3">
        <v>15.1</v>
      </c>
      <c r="D3">
        <v>19.5</v>
      </c>
    </row>
    <row r="4" spans="1:5" x14ac:dyDescent="0.35">
      <c r="A4">
        <v>2007</v>
      </c>
      <c r="B4">
        <v>-4</v>
      </c>
      <c r="C4">
        <v>14.6</v>
      </c>
      <c r="D4">
        <v>19.8</v>
      </c>
    </row>
    <row r="5" spans="1:5" x14ac:dyDescent="0.35">
      <c r="A5">
        <v>2008</v>
      </c>
      <c r="B5">
        <v>-7.2</v>
      </c>
      <c r="C5">
        <v>26.7</v>
      </c>
      <c r="D5">
        <v>30.8</v>
      </c>
    </row>
    <row r="6" spans="1:5" x14ac:dyDescent="0.35">
      <c r="A6">
        <v>2009</v>
      </c>
      <c r="B6">
        <v>-6.4</v>
      </c>
      <c r="C6">
        <v>29.1</v>
      </c>
      <c r="D6">
        <v>33.299999999999997</v>
      </c>
    </row>
    <row r="7" spans="1:5" x14ac:dyDescent="0.35">
      <c r="A7">
        <v>2010</v>
      </c>
      <c r="B7">
        <v>-5.7</v>
      </c>
      <c r="C7">
        <v>33</v>
      </c>
      <c r="D7">
        <v>36.9</v>
      </c>
    </row>
    <row r="8" spans="1:5" x14ac:dyDescent="0.35">
      <c r="A8">
        <v>2011</v>
      </c>
      <c r="B8">
        <v>-4.3</v>
      </c>
      <c r="C8">
        <v>36.200000000000003</v>
      </c>
      <c r="D8">
        <v>41.2</v>
      </c>
    </row>
    <row r="9" spans="1:5" x14ac:dyDescent="0.35">
      <c r="A9">
        <v>2012</v>
      </c>
      <c r="B9">
        <v>-3.9</v>
      </c>
      <c r="C9">
        <v>32.700000000000003</v>
      </c>
      <c r="D9">
        <v>39.6</v>
      </c>
    </row>
    <row r="10" spans="1:5" x14ac:dyDescent="0.35">
      <c r="A10">
        <v>2013</v>
      </c>
      <c r="B10">
        <v>-5</v>
      </c>
      <c r="C10">
        <v>33.9</v>
      </c>
      <c r="D10">
        <v>41.7</v>
      </c>
    </row>
    <row r="11" spans="1:5" x14ac:dyDescent="0.35">
      <c r="A11">
        <v>2014</v>
      </c>
      <c r="B11">
        <v>-5.5</v>
      </c>
      <c r="C11">
        <v>37.4</v>
      </c>
      <c r="D11">
        <v>46.1</v>
      </c>
    </row>
    <row r="12" spans="1:5" x14ac:dyDescent="0.35">
      <c r="A12">
        <v>2015</v>
      </c>
      <c r="B12">
        <v>-3.1</v>
      </c>
      <c r="C12">
        <v>34.799999999999997</v>
      </c>
      <c r="D12">
        <v>44.9</v>
      </c>
    </row>
    <row r="13" spans="1:5" x14ac:dyDescent="0.35">
      <c r="A13">
        <v>2016</v>
      </c>
      <c r="B13">
        <v>-2.6</v>
      </c>
      <c r="C13">
        <v>32.9</v>
      </c>
      <c r="D13">
        <v>44.1</v>
      </c>
    </row>
    <row r="14" spans="1:5" x14ac:dyDescent="0.35">
      <c r="A14">
        <v>2017</v>
      </c>
      <c r="B14">
        <v>-2.4</v>
      </c>
      <c r="C14">
        <v>32.299999999999997</v>
      </c>
      <c r="D14">
        <v>43.6</v>
      </c>
    </row>
    <row r="15" spans="1:5" x14ac:dyDescent="0.35">
      <c r="A15">
        <v>2018</v>
      </c>
      <c r="B15">
        <v>-3.8</v>
      </c>
      <c r="C15">
        <v>33</v>
      </c>
      <c r="D15">
        <v>44.3</v>
      </c>
    </row>
    <row r="16" spans="1:5" x14ac:dyDescent="0.35">
      <c r="A16">
        <v>2019</v>
      </c>
      <c r="B16">
        <v>-5.8</v>
      </c>
      <c r="C16">
        <v>35.200000000000003</v>
      </c>
      <c r="D16">
        <v>47.3</v>
      </c>
    </row>
    <row r="17" spans="1:4" x14ac:dyDescent="0.35">
      <c r="A17">
        <v>2020</v>
      </c>
      <c r="B17">
        <v>-4.2</v>
      </c>
      <c r="C17">
        <v>28.7</v>
      </c>
      <c r="D17">
        <v>48</v>
      </c>
    </row>
    <row r="18" spans="1:4" x14ac:dyDescent="0.35">
      <c r="A18">
        <v>2021</v>
      </c>
      <c r="B18">
        <v>-2.6</v>
      </c>
      <c r="C18">
        <v>27.4</v>
      </c>
      <c r="D18">
        <v>47.1</v>
      </c>
    </row>
    <row r="19" spans="1:4" x14ac:dyDescent="0.35">
      <c r="A19">
        <v>2022</v>
      </c>
      <c r="B19">
        <v>-6.3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8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20.81640625" bestFit="1" customWidth="1"/>
    <col min="3" max="3" width="54.54296875" bestFit="1" customWidth="1"/>
  </cols>
  <sheetData>
    <row r="1" spans="1:3" x14ac:dyDescent="0.35">
      <c r="A1" s="1" t="s">
        <v>3</v>
      </c>
      <c r="B1" s="1" t="s">
        <v>298</v>
      </c>
      <c r="C1" s="1" t="s">
        <v>299</v>
      </c>
    </row>
    <row r="2" spans="1:3" x14ac:dyDescent="0.35">
      <c r="A2">
        <v>2015</v>
      </c>
      <c r="B2">
        <v>39.4</v>
      </c>
      <c r="C2">
        <v>404.5</v>
      </c>
    </row>
    <row r="3" spans="1:3" x14ac:dyDescent="0.35">
      <c r="A3">
        <v>2016</v>
      </c>
      <c r="B3">
        <v>49.5</v>
      </c>
      <c r="C3">
        <v>413.7</v>
      </c>
    </row>
    <row r="4" spans="1:3" x14ac:dyDescent="0.35">
      <c r="A4">
        <v>2017</v>
      </c>
      <c r="B4">
        <v>59</v>
      </c>
      <c r="C4">
        <v>417.1</v>
      </c>
    </row>
    <row r="5" spans="1:3" x14ac:dyDescent="0.35">
      <c r="A5">
        <v>2018</v>
      </c>
      <c r="B5">
        <v>66.7</v>
      </c>
      <c r="C5">
        <v>417</v>
      </c>
    </row>
    <row r="6" spans="1:3" x14ac:dyDescent="0.35">
      <c r="A6">
        <v>2019</v>
      </c>
      <c r="B6">
        <v>65.5</v>
      </c>
      <c r="C6">
        <v>420.7</v>
      </c>
    </row>
    <row r="7" spans="1:3" x14ac:dyDescent="0.35">
      <c r="A7">
        <v>2020</v>
      </c>
      <c r="B7">
        <v>75.5</v>
      </c>
      <c r="C7">
        <v>421.2</v>
      </c>
    </row>
    <row r="8" spans="1:3" x14ac:dyDescent="0.35">
      <c r="A8">
        <v>2021</v>
      </c>
      <c r="B8">
        <v>90</v>
      </c>
      <c r="C8">
        <v>437.5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0"/>
  <sheetViews>
    <sheetView workbookViewId="0"/>
  </sheetViews>
  <sheetFormatPr baseColWidth="10" defaultColWidth="9.1796875" defaultRowHeight="14.5" x14ac:dyDescent="0.35"/>
  <cols>
    <col min="1" max="1" width="18.26953125" bestFit="1" customWidth="1"/>
    <col min="2" max="2" width="23.81640625" bestFit="1" customWidth="1"/>
    <col min="3" max="3" width="21.81640625" bestFit="1" customWidth="1"/>
    <col min="4" max="4" width="19.453125" bestFit="1" customWidth="1"/>
  </cols>
  <sheetData>
    <row r="1" spans="1:4" x14ac:dyDescent="0.35">
      <c r="A1" s="1" t="s">
        <v>3</v>
      </c>
      <c r="B1" s="1" t="s">
        <v>300</v>
      </c>
      <c r="C1" s="1" t="s">
        <v>301</v>
      </c>
      <c r="D1" s="1" t="s">
        <v>302</v>
      </c>
    </row>
    <row r="2" spans="1:4" x14ac:dyDescent="0.35">
      <c r="A2" t="s">
        <v>303</v>
      </c>
      <c r="B2">
        <v>0.2</v>
      </c>
      <c r="C2">
        <v>1.5</v>
      </c>
      <c r="D2">
        <v>4.9000000000000004</v>
      </c>
    </row>
    <row r="3" spans="1:4" x14ac:dyDescent="0.35">
      <c r="A3" t="s">
        <v>278</v>
      </c>
      <c r="B3">
        <v>-0.4</v>
      </c>
      <c r="C3">
        <v>1.3</v>
      </c>
      <c r="D3">
        <v>-1.9</v>
      </c>
    </row>
    <row r="4" spans="1:4" x14ac:dyDescent="0.35">
      <c r="A4" t="s">
        <v>279</v>
      </c>
      <c r="B4">
        <v>0.1</v>
      </c>
      <c r="C4">
        <v>3.2</v>
      </c>
      <c r="D4">
        <v>6.9</v>
      </c>
    </row>
    <row r="5" spans="1:4" x14ac:dyDescent="0.35">
      <c r="A5" t="s">
        <v>280</v>
      </c>
      <c r="B5">
        <v>0.3</v>
      </c>
      <c r="C5">
        <v>1.3</v>
      </c>
      <c r="D5">
        <v>5.6</v>
      </c>
    </row>
    <row r="6" spans="1:4" x14ac:dyDescent="0.35">
      <c r="A6" t="s">
        <v>281</v>
      </c>
      <c r="B6">
        <v>0.3</v>
      </c>
      <c r="C6">
        <v>1.3</v>
      </c>
      <c r="D6">
        <v>6</v>
      </c>
    </row>
    <row r="7" spans="1:4" x14ac:dyDescent="0.35">
      <c r="A7" t="s">
        <v>282</v>
      </c>
      <c r="B7">
        <v>0.9</v>
      </c>
      <c r="C7">
        <v>1.3</v>
      </c>
      <c r="D7">
        <v>0.8</v>
      </c>
    </row>
    <row r="8" spans="1:4" x14ac:dyDescent="0.35">
      <c r="A8" t="s">
        <v>283</v>
      </c>
      <c r="B8">
        <v>0.3</v>
      </c>
      <c r="C8">
        <v>0.5</v>
      </c>
      <c r="D8">
        <v>4.8</v>
      </c>
    </row>
    <row r="9" spans="1:4" x14ac:dyDescent="0.35">
      <c r="A9" t="s">
        <v>284</v>
      </c>
      <c r="B9">
        <v>-0.1</v>
      </c>
      <c r="C9">
        <v>2.2000000000000002</v>
      </c>
      <c r="D9">
        <v>3</v>
      </c>
    </row>
    <row r="10" spans="1:4" x14ac:dyDescent="0.35">
      <c r="A10" t="s">
        <v>285</v>
      </c>
      <c r="B10">
        <v>0.2</v>
      </c>
      <c r="C10">
        <v>1.4</v>
      </c>
      <c r="D10">
        <v>13.9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30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12.81640625" bestFit="1" customWidth="1"/>
  </cols>
  <sheetData>
    <row r="1" spans="1:2" x14ac:dyDescent="0.35">
      <c r="A1" s="1" t="s">
        <v>3</v>
      </c>
      <c r="B1" s="1" t="s">
        <v>304</v>
      </c>
    </row>
    <row r="2" spans="1:2" x14ac:dyDescent="0.35">
      <c r="A2">
        <v>1993</v>
      </c>
      <c r="B2">
        <v>7.3</v>
      </c>
    </row>
    <row r="3" spans="1:2" x14ac:dyDescent="0.35">
      <c r="A3">
        <v>1994</v>
      </c>
      <c r="B3">
        <v>8.4</v>
      </c>
    </row>
    <row r="4" spans="1:2" x14ac:dyDescent="0.35">
      <c r="A4">
        <v>1995</v>
      </c>
      <c r="B4">
        <v>10.7</v>
      </c>
    </row>
    <row r="5" spans="1:2" x14ac:dyDescent="0.35">
      <c r="A5">
        <v>1996</v>
      </c>
      <c r="B5">
        <v>11.3</v>
      </c>
    </row>
    <row r="6" spans="1:2" x14ac:dyDescent="0.35">
      <c r="A6">
        <v>1997</v>
      </c>
      <c r="B6">
        <v>12.9</v>
      </c>
    </row>
    <row r="7" spans="1:2" x14ac:dyDescent="0.35">
      <c r="A7">
        <v>1998</v>
      </c>
      <c r="B7">
        <v>17.7</v>
      </c>
    </row>
    <row r="8" spans="1:2" x14ac:dyDescent="0.35">
      <c r="A8">
        <v>1999</v>
      </c>
      <c r="B8">
        <v>19.100000000000001</v>
      </c>
    </row>
    <row r="9" spans="1:2" x14ac:dyDescent="0.35">
      <c r="A9">
        <v>2000</v>
      </c>
      <c r="B9">
        <v>29.3</v>
      </c>
    </row>
    <row r="10" spans="1:2" x14ac:dyDescent="0.35">
      <c r="A10">
        <v>2001</v>
      </c>
      <c r="B10">
        <v>13.2</v>
      </c>
    </row>
    <row r="11" spans="1:2" x14ac:dyDescent="0.35">
      <c r="A11">
        <v>2002</v>
      </c>
      <c r="B11">
        <v>42.5</v>
      </c>
    </row>
    <row r="12" spans="1:2" x14ac:dyDescent="0.35">
      <c r="A12">
        <v>2003</v>
      </c>
      <c r="B12">
        <v>54.5</v>
      </c>
    </row>
    <row r="13" spans="1:2" x14ac:dyDescent="0.35">
      <c r="A13">
        <v>2004</v>
      </c>
      <c r="B13">
        <v>62.6</v>
      </c>
    </row>
    <row r="14" spans="1:2" x14ac:dyDescent="0.35">
      <c r="A14">
        <v>2005</v>
      </c>
      <c r="B14">
        <v>99.3</v>
      </c>
    </row>
    <row r="15" spans="1:2" x14ac:dyDescent="0.35">
      <c r="A15">
        <v>2006</v>
      </c>
      <c r="B15">
        <v>7.4</v>
      </c>
    </row>
    <row r="16" spans="1:2" x14ac:dyDescent="0.35">
      <c r="A16">
        <v>2007</v>
      </c>
      <c r="B16">
        <v>17.2</v>
      </c>
    </row>
    <row r="17" spans="1:2" x14ac:dyDescent="0.35">
      <c r="A17">
        <v>2008</v>
      </c>
      <c r="B17">
        <v>25</v>
      </c>
    </row>
    <row r="18" spans="1:2" x14ac:dyDescent="0.35">
      <c r="A18">
        <v>2009</v>
      </c>
      <c r="B18">
        <v>24.7</v>
      </c>
    </row>
    <row r="19" spans="1:2" x14ac:dyDescent="0.35">
      <c r="A19">
        <v>2010</v>
      </c>
      <c r="B19">
        <v>30.4</v>
      </c>
    </row>
    <row r="20" spans="1:2" x14ac:dyDescent="0.35">
      <c r="A20">
        <v>2011</v>
      </c>
      <c r="B20">
        <v>31.8</v>
      </c>
    </row>
    <row r="21" spans="1:2" x14ac:dyDescent="0.35">
      <c r="A21">
        <v>2012</v>
      </c>
      <c r="B21">
        <v>34.200000000000003</v>
      </c>
    </row>
    <row r="22" spans="1:2" x14ac:dyDescent="0.35">
      <c r="A22">
        <v>2013</v>
      </c>
      <c r="B22">
        <v>37.4</v>
      </c>
    </row>
    <row r="23" spans="1:2" x14ac:dyDescent="0.35">
      <c r="A23">
        <v>2014</v>
      </c>
      <c r="B23">
        <v>42.6</v>
      </c>
    </row>
    <row r="24" spans="1:2" x14ac:dyDescent="0.35">
      <c r="A24">
        <v>2015</v>
      </c>
      <c r="B24">
        <v>83.2</v>
      </c>
    </row>
    <row r="25" spans="1:2" x14ac:dyDescent="0.35">
      <c r="A25">
        <v>2016</v>
      </c>
      <c r="B25">
        <v>59</v>
      </c>
    </row>
    <row r="26" spans="1:2" x14ac:dyDescent="0.35">
      <c r="A26">
        <v>2017</v>
      </c>
      <c r="B26">
        <v>58.3</v>
      </c>
    </row>
    <row r="27" spans="1:2" x14ac:dyDescent="0.35">
      <c r="A27">
        <v>2018</v>
      </c>
      <c r="B27">
        <v>62.4</v>
      </c>
    </row>
    <row r="28" spans="1:2" x14ac:dyDescent="0.35">
      <c r="A28">
        <v>2019</v>
      </c>
      <c r="B28">
        <v>61.7</v>
      </c>
    </row>
    <row r="29" spans="1:2" x14ac:dyDescent="0.35">
      <c r="A29">
        <v>2020</v>
      </c>
      <c r="B29">
        <v>66.8</v>
      </c>
    </row>
    <row r="30" spans="1:2" x14ac:dyDescent="0.35">
      <c r="A30">
        <v>2021</v>
      </c>
      <c r="B30">
        <v>144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9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13.54296875" bestFit="1" customWidth="1"/>
    <col min="3" max="3" width="30.54296875" bestFit="1" customWidth="1"/>
    <col min="4" max="4" width="50" bestFit="1" customWidth="1"/>
  </cols>
  <sheetData>
    <row r="1" spans="1:4" x14ac:dyDescent="0.35">
      <c r="A1" s="1" t="s">
        <v>3</v>
      </c>
      <c r="B1" s="1" t="s">
        <v>305</v>
      </c>
      <c r="C1" s="1" t="s">
        <v>306</v>
      </c>
      <c r="D1" s="1" t="s">
        <v>307</v>
      </c>
    </row>
    <row r="2" spans="1:4" x14ac:dyDescent="0.35">
      <c r="A2">
        <v>2015</v>
      </c>
      <c r="B2">
        <v>404.5</v>
      </c>
      <c r="C2">
        <v>404.5</v>
      </c>
      <c r="D2">
        <v>404.5</v>
      </c>
    </row>
    <row r="3" spans="1:4" x14ac:dyDescent="0.35">
      <c r="A3">
        <v>2016</v>
      </c>
      <c r="B3">
        <v>416.8</v>
      </c>
      <c r="C3">
        <v>415.8</v>
      </c>
      <c r="D3">
        <v>413.7</v>
      </c>
    </row>
    <row r="4" spans="1:4" x14ac:dyDescent="0.35">
      <c r="A4">
        <v>2017</v>
      </c>
      <c r="B4">
        <v>422.6</v>
      </c>
      <c r="C4">
        <v>421.7</v>
      </c>
      <c r="D4">
        <v>417.1</v>
      </c>
    </row>
    <row r="5" spans="1:4" x14ac:dyDescent="0.35">
      <c r="A5">
        <v>2018</v>
      </c>
      <c r="B5">
        <v>422.8</v>
      </c>
      <c r="C5">
        <v>422.3</v>
      </c>
      <c r="D5">
        <v>417</v>
      </c>
    </row>
    <row r="6" spans="1:4" x14ac:dyDescent="0.35">
      <c r="A6">
        <v>2019</v>
      </c>
      <c r="B6">
        <v>427.9</v>
      </c>
      <c r="C6">
        <v>427.1</v>
      </c>
      <c r="D6">
        <v>420.7</v>
      </c>
    </row>
    <row r="7" spans="1:4" x14ac:dyDescent="0.35">
      <c r="A7">
        <v>2020</v>
      </c>
      <c r="B7">
        <v>445</v>
      </c>
      <c r="C7">
        <v>426</v>
      </c>
      <c r="D7">
        <v>421.2</v>
      </c>
    </row>
    <row r="8" spans="1:4" x14ac:dyDescent="0.35">
      <c r="A8">
        <v>2021</v>
      </c>
      <c r="B8">
        <v>463.1</v>
      </c>
      <c r="C8">
        <v>441.8</v>
      </c>
      <c r="D8">
        <v>437.5</v>
      </c>
    </row>
    <row r="9" spans="1:4" x14ac:dyDescent="0.35">
      <c r="A9">
        <v>2022</v>
      </c>
      <c r="B9">
        <v>449</v>
      </c>
      <c r="C9">
        <v>432.9</v>
      </c>
      <c r="D9">
        <v>427.2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14.453125" bestFit="1" customWidth="1"/>
  </cols>
  <sheetData>
    <row r="1" spans="1:2" x14ac:dyDescent="0.35">
      <c r="A1" s="1"/>
      <c r="B1" s="1" t="s">
        <v>2</v>
      </c>
    </row>
    <row r="2" spans="1:2" x14ac:dyDescent="0.35">
      <c r="A2">
        <v>2002</v>
      </c>
      <c r="B2">
        <v>1.2</v>
      </c>
    </row>
    <row r="3" spans="1:2" x14ac:dyDescent="0.35">
      <c r="A3">
        <v>2003</v>
      </c>
      <c r="B3">
        <v>0.3</v>
      </c>
    </row>
    <row r="4" spans="1:2" x14ac:dyDescent="0.35">
      <c r="A4">
        <v>2004</v>
      </c>
      <c r="B4">
        <v>0.1</v>
      </c>
    </row>
    <row r="5" spans="1:2" x14ac:dyDescent="0.35">
      <c r="A5">
        <v>2005</v>
      </c>
      <c r="B5">
        <v>0</v>
      </c>
    </row>
    <row r="6" spans="1:2" x14ac:dyDescent="0.35">
      <c r="A6">
        <v>2006</v>
      </c>
      <c r="B6">
        <v>-0.4</v>
      </c>
    </row>
    <row r="7" spans="1:2" x14ac:dyDescent="0.35">
      <c r="A7">
        <v>2007</v>
      </c>
      <c r="B7">
        <v>0</v>
      </c>
    </row>
    <row r="8" spans="1:2" x14ac:dyDescent="0.35">
      <c r="A8">
        <v>2008</v>
      </c>
      <c r="B8">
        <v>0.4</v>
      </c>
    </row>
    <row r="9" spans="1:2" x14ac:dyDescent="0.35">
      <c r="A9">
        <v>2009</v>
      </c>
      <c r="B9">
        <v>1.9</v>
      </c>
    </row>
    <row r="10" spans="1:2" x14ac:dyDescent="0.35">
      <c r="A10">
        <v>2010</v>
      </c>
      <c r="B10">
        <v>0.1</v>
      </c>
    </row>
    <row r="11" spans="1:2" x14ac:dyDescent="0.35">
      <c r="A11">
        <v>2011</v>
      </c>
      <c r="B11">
        <v>-0.6</v>
      </c>
    </row>
    <row r="12" spans="1:2" x14ac:dyDescent="0.35">
      <c r="A12">
        <v>2012</v>
      </c>
      <c r="B12">
        <v>0.4</v>
      </c>
    </row>
    <row r="13" spans="1:2" x14ac:dyDescent="0.35">
      <c r="A13">
        <v>2013</v>
      </c>
      <c r="B13">
        <v>0.3</v>
      </c>
    </row>
    <row r="14" spans="1:2" x14ac:dyDescent="0.35">
      <c r="A14">
        <v>2014</v>
      </c>
      <c r="B14">
        <v>0.7</v>
      </c>
    </row>
    <row r="15" spans="1:2" x14ac:dyDescent="0.35">
      <c r="A15">
        <v>2015</v>
      </c>
      <c r="B15">
        <v>0.6</v>
      </c>
    </row>
    <row r="16" spans="1:2" x14ac:dyDescent="0.35">
      <c r="A16">
        <v>2016</v>
      </c>
      <c r="B16">
        <v>0.8</v>
      </c>
    </row>
    <row r="17" spans="1:2" x14ac:dyDescent="0.35">
      <c r="A17">
        <v>2017</v>
      </c>
      <c r="B17">
        <v>0.1</v>
      </c>
    </row>
    <row r="18" spans="1:2" x14ac:dyDescent="0.35">
      <c r="A18">
        <v>2018</v>
      </c>
      <c r="B18">
        <v>-0.5</v>
      </c>
    </row>
    <row r="19" spans="1:2" x14ac:dyDescent="0.35">
      <c r="A19">
        <v>2019</v>
      </c>
      <c r="B19">
        <v>0.4</v>
      </c>
    </row>
    <row r="20" spans="1:2" x14ac:dyDescent="0.35">
      <c r="A20">
        <v>2020</v>
      </c>
      <c r="B20">
        <v>4.0999999999999996</v>
      </c>
    </row>
    <row r="21" spans="1:2" x14ac:dyDescent="0.35">
      <c r="A21">
        <v>2021</v>
      </c>
      <c r="B21">
        <v>-0.6</v>
      </c>
    </row>
    <row r="22" spans="1:2" x14ac:dyDescent="0.35">
      <c r="A22">
        <v>2022</v>
      </c>
      <c r="B22">
        <v>-0.5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49"/>
  <sheetViews>
    <sheetView workbookViewId="0"/>
  </sheetViews>
  <sheetFormatPr baseColWidth="10" defaultColWidth="9.1796875" defaultRowHeight="14.5" x14ac:dyDescent="0.35"/>
  <cols>
    <col min="1" max="1" width="10.453125" bestFit="1" customWidth="1"/>
    <col min="2" max="3" width="8.7265625" bestFit="1" customWidth="1"/>
    <col min="4" max="4" width="12.81640625" bestFit="1" customWidth="1"/>
  </cols>
  <sheetData>
    <row r="1" spans="1:4" x14ac:dyDescent="0.35">
      <c r="A1" s="1" t="s">
        <v>3</v>
      </c>
      <c r="B1" s="1" t="s">
        <v>308</v>
      </c>
      <c r="C1" s="1" t="s">
        <v>309</v>
      </c>
      <c r="D1" s="1" t="s">
        <v>310</v>
      </c>
    </row>
    <row r="2" spans="1:4" x14ac:dyDescent="0.35">
      <c r="A2" t="s">
        <v>311</v>
      </c>
      <c r="D2">
        <v>1.5</v>
      </c>
    </row>
    <row r="3" spans="1:4" x14ac:dyDescent="0.35">
      <c r="A3" t="s">
        <v>312</v>
      </c>
      <c r="D3">
        <v>1.5</v>
      </c>
    </row>
    <row r="4" spans="1:4" x14ac:dyDescent="0.35">
      <c r="A4" t="s">
        <v>313</v>
      </c>
      <c r="D4">
        <v>1.5</v>
      </c>
    </row>
    <row r="5" spans="1:4" x14ac:dyDescent="0.35">
      <c r="A5" t="s">
        <v>314</v>
      </c>
      <c r="D5">
        <v>1.45</v>
      </c>
    </row>
    <row r="6" spans="1:4" x14ac:dyDescent="0.35">
      <c r="A6" t="s">
        <v>315</v>
      </c>
      <c r="D6">
        <v>1.25</v>
      </c>
    </row>
    <row r="7" spans="1:4" x14ac:dyDescent="0.35">
      <c r="A7" t="s">
        <v>316</v>
      </c>
      <c r="D7">
        <v>1.22</v>
      </c>
    </row>
    <row r="8" spans="1:4" x14ac:dyDescent="0.35">
      <c r="A8" t="s">
        <v>317</v>
      </c>
      <c r="D8">
        <v>0.98</v>
      </c>
    </row>
    <row r="9" spans="1:4" x14ac:dyDescent="0.35">
      <c r="A9" t="s">
        <v>318</v>
      </c>
      <c r="D9">
        <v>0.75</v>
      </c>
    </row>
    <row r="10" spans="1:4" x14ac:dyDescent="0.35">
      <c r="A10" t="s">
        <v>319</v>
      </c>
      <c r="D10">
        <v>0.71</v>
      </c>
    </row>
    <row r="11" spans="1:4" x14ac:dyDescent="0.35">
      <c r="A11" t="s">
        <v>320</v>
      </c>
      <c r="D11">
        <v>0.5</v>
      </c>
    </row>
    <row r="12" spans="1:4" x14ac:dyDescent="0.35">
      <c r="A12" t="s">
        <v>321</v>
      </c>
      <c r="D12">
        <v>0.5</v>
      </c>
    </row>
    <row r="13" spans="1:4" x14ac:dyDescent="0.35">
      <c r="A13" t="s">
        <v>322</v>
      </c>
      <c r="D13">
        <v>0.5</v>
      </c>
    </row>
    <row r="14" spans="1:4" x14ac:dyDescent="0.35">
      <c r="A14" t="s">
        <v>323</v>
      </c>
      <c r="D14">
        <v>0.5</v>
      </c>
    </row>
    <row r="15" spans="1:4" x14ac:dyDescent="0.35">
      <c r="A15" t="s">
        <v>324</v>
      </c>
      <c r="D15">
        <v>0.5</v>
      </c>
    </row>
    <row r="16" spans="1:4" x14ac:dyDescent="0.35">
      <c r="A16" t="s">
        <v>325</v>
      </c>
      <c r="D16">
        <v>0.5</v>
      </c>
    </row>
    <row r="17" spans="1:4" x14ac:dyDescent="0.35">
      <c r="A17" t="s">
        <v>326</v>
      </c>
      <c r="D17">
        <v>0.5</v>
      </c>
    </row>
    <row r="18" spans="1:4" x14ac:dyDescent="0.35">
      <c r="A18" t="s">
        <v>327</v>
      </c>
      <c r="D18">
        <v>0.5</v>
      </c>
    </row>
    <row r="19" spans="1:4" x14ac:dyDescent="0.35">
      <c r="A19" t="s">
        <v>328</v>
      </c>
      <c r="D19">
        <v>0.5</v>
      </c>
    </row>
    <row r="20" spans="1:4" x14ac:dyDescent="0.35">
      <c r="A20" t="s">
        <v>329</v>
      </c>
      <c r="D20">
        <v>0.53</v>
      </c>
    </row>
    <row r="21" spans="1:4" x14ac:dyDescent="0.35">
      <c r="A21" t="s">
        <v>330</v>
      </c>
      <c r="D21">
        <v>0.75</v>
      </c>
    </row>
    <row r="22" spans="1:4" x14ac:dyDescent="0.35">
      <c r="A22" t="s">
        <v>331</v>
      </c>
      <c r="D22">
        <v>0.78</v>
      </c>
    </row>
    <row r="23" spans="1:4" x14ac:dyDescent="0.35">
      <c r="A23" t="s">
        <v>332</v>
      </c>
      <c r="D23">
        <v>1.02</v>
      </c>
    </row>
    <row r="24" spans="1:4" x14ac:dyDescent="0.35">
      <c r="A24" t="s">
        <v>333</v>
      </c>
      <c r="D24">
        <v>1.28</v>
      </c>
    </row>
    <row r="25" spans="1:4" x14ac:dyDescent="0.35">
      <c r="A25" t="s">
        <v>334</v>
      </c>
      <c r="D25">
        <v>1.5</v>
      </c>
    </row>
    <row r="26" spans="1:4" x14ac:dyDescent="0.35">
      <c r="A26" t="s">
        <v>335</v>
      </c>
      <c r="D26">
        <v>1.32</v>
      </c>
    </row>
    <row r="27" spans="1:4" x14ac:dyDescent="0.35">
      <c r="A27" t="s">
        <v>336</v>
      </c>
      <c r="D27">
        <v>0.1</v>
      </c>
    </row>
    <row r="28" spans="1:4" x14ac:dyDescent="0.35">
      <c r="A28" t="s">
        <v>337</v>
      </c>
      <c r="D28">
        <v>0</v>
      </c>
    </row>
    <row r="29" spans="1:4" x14ac:dyDescent="0.35">
      <c r="A29" t="s">
        <v>338</v>
      </c>
      <c r="D29">
        <v>0</v>
      </c>
    </row>
    <row r="30" spans="1:4" x14ac:dyDescent="0.35">
      <c r="A30" t="s">
        <v>339</v>
      </c>
      <c r="D30">
        <v>0</v>
      </c>
    </row>
    <row r="31" spans="1:4" x14ac:dyDescent="0.35">
      <c r="A31" t="s">
        <v>340</v>
      </c>
      <c r="D31">
        <v>0</v>
      </c>
    </row>
    <row r="32" spans="1:4" x14ac:dyDescent="0.35">
      <c r="A32" t="s">
        <v>341</v>
      </c>
      <c r="D32">
        <v>0.02</v>
      </c>
    </row>
    <row r="33" spans="1:4" x14ac:dyDescent="0.35">
      <c r="A33" t="s">
        <v>342</v>
      </c>
      <c r="B33">
        <v>0.28999999999999998</v>
      </c>
      <c r="C33">
        <v>0.28999999999999998</v>
      </c>
      <c r="D33">
        <v>0.28999999999999998</v>
      </c>
    </row>
    <row r="34" spans="1:4" x14ac:dyDescent="0.35">
      <c r="A34" t="s">
        <v>343</v>
      </c>
      <c r="B34">
        <v>0.51</v>
      </c>
      <c r="C34">
        <v>0.53</v>
      </c>
    </row>
    <row r="35" spans="1:4" x14ac:dyDescent="0.35">
      <c r="A35" t="s">
        <v>344</v>
      </c>
      <c r="B35">
        <v>0.7</v>
      </c>
      <c r="C35">
        <v>0.78</v>
      </c>
    </row>
    <row r="36" spans="1:4" x14ac:dyDescent="0.35">
      <c r="A36" t="s">
        <v>345</v>
      </c>
      <c r="B36">
        <v>0.92</v>
      </c>
      <c r="C36">
        <v>1.05</v>
      </c>
    </row>
    <row r="37" spans="1:4" x14ac:dyDescent="0.35">
      <c r="A37" t="s">
        <v>346</v>
      </c>
      <c r="B37">
        <v>1.1100000000000001</v>
      </c>
      <c r="C37">
        <v>1.32</v>
      </c>
    </row>
    <row r="38" spans="1:4" x14ac:dyDescent="0.35">
      <c r="A38" t="s">
        <v>347</v>
      </c>
      <c r="B38">
        <v>1.28</v>
      </c>
      <c r="C38">
        <v>1.59</v>
      </c>
    </row>
    <row r="39" spans="1:4" x14ac:dyDescent="0.35">
      <c r="A39" t="s">
        <v>348</v>
      </c>
      <c r="B39">
        <v>1.42</v>
      </c>
      <c r="C39">
        <v>1.85</v>
      </c>
    </row>
    <row r="40" spans="1:4" x14ac:dyDescent="0.35">
      <c r="A40" t="s">
        <v>349</v>
      </c>
      <c r="B40">
        <v>1.53</v>
      </c>
      <c r="C40">
        <v>2.1</v>
      </c>
    </row>
    <row r="41" spans="1:4" x14ac:dyDescent="0.35">
      <c r="A41" t="s">
        <v>350</v>
      </c>
      <c r="B41">
        <v>1.62</v>
      </c>
      <c r="C41">
        <v>2.35</v>
      </c>
    </row>
    <row r="42" spans="1:4" x14ac:dyDescent="0.35">
      <c r="A42" t="s">
        <v>351</v>
      </c>
      <c r="B42">
        <v>1.68</v>
      </c>
      <c r="C42">
        <v>2.48</v>
      </c>
    </row>
    <row r="43" spans="1:4" x14ac:dyDescent="0.35">
      <c r="A43" t="s">
        <v>352</v>
      </c>
      <c r="B43">
        <v>1.72</v>
      </c>
      <c r="C43">
        <v>2.5099999999999998</v>
      </c>
    </row>
    <row r="44" spans="1:4" x14ac:dyDescent="0.35">
      <c r="A44" t="s">
        <v>353</v>
      </c>
      <c r="B44">
        <v>1.74</v>
      </c>
      <c r="C44">
        <v>2.52</v>
      </c>
    </row>
    <row r="45" spans="1:4" x14ac:dyDescent="0.35">
      <c r="A45" t="s">
        <v>354</v>
      </c>
      <c r="B45">
        <v>1.75</v>
      </c>
      <c r="C45">
        <v>2.5</v>
      </c>
    </row>
    <row r="46" spans="1:4" x14ac:dyDescent="0.35">
      <c r="A46" t="s">
        <v>355</v>
      </c>
      <c r="C46">
        <v>2.4700000000000002</v>
      </c>
    </row>
    <row r="47" spans="1:4" x14ac:dyDescent="0.35">
      <c r="A47" t="s">
        <v>356</v>
      </c>
      <c r="C47">
        <v>2.4300000000000002</v>
      </c>
    </row>
    <row r="48" spans="1:4" x14ac:dyDescent="0.35">
      <c r="A48" t="s">
        <v>357</v>
      </c>
      <c r="C48">
        <v>2.37</v>
      </c>
    </row>
    <row r="49" spans="1:3" x14ac:dyDescent="0.35">
      <c r="A49" t="s">
        <v>358</v>
      </c>
      <c r="C49">
        <v>2.31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69"/>
  <sheetViews>
    <sheetView workbookViewId="0"/>
  </sheetViews>
  <sheetFormatPr baseColWidth="10" defaultColWidth="9.1796875" defaultRowHeight="14.5" x14ac:dyDescent="0.35"/>
  <cols>
    <col min="1" max="1" width="10.453125" bestFit="1" customWidth="1"/>
    <col min="2" max="2" width="20.26953125" bestFit="1" customWidth="1"/>
    <col min="3" max="3" width="24.54296875" bestFit="1" customWidth="1"/>
    <col min="4" max="4" width="20" bestFit="1" customWidth="1"/>
  </cols>
  <sheetData>
    <row r="1" spans="1:4" x14ac:dyDescent="0.35">
      <c r="A1" s="1" t="s">
        <v>3</v>
      </c>
      <c r="B1" s="1" t="s">
        <v>359</v>
      </c>
      <c r="C1" s="1" t="s">
        <v>360</v>
      </c>
      <c r="D1" s="1" t="s">
        <v>361</v>
      </c>
    </row>
    <row r="2" spans="1:4" x14ac:dyDescent="0.35">
      <c r="A2" t="s">
        <v>362</v>
      </c>
      <c r="B2">
        <v>90.99</v>
      </c>
      <c r="C2">
        <v>6.02</v>
      </c>
      <c r="D2">
        <v>4.38</v>
      </c>
    </row>
    <row r="3" spans="1:4" x14ac:dyDescent="0.35">
      <c r="A3" t="s">
        <v>363</v>
      </c>
      <c r="B3">
        <v>91.62</v>
      </c>
      <c r="C3">
        <v>5.98</v>
      </c>
      <c r="D3">
        <v>4.3899999999999997</v>
      </c>
    </row>
    <row r="4" spans="1:4" x14ac:dyDescent="0.35">
      <c r="A4" t="s">
        <v>364</v>
      </c>
      <c r="B4">
        <v>90.86</v>
      </c>
      <c r="C4">
        <v>6.07</v>
      </c>
      <c r="D4">
        <v>4.55</v>
      </c>
    </row>
    <row r="5" spans="1:4" x14ac:dyDescent="0.35">
      <c r="A5" t="s">
        <v>365</v>
      </c>
      <c r="B5">
        <v>90.34</v>
      </c>
      <c r="C5">
        <v>6.11</v>
      </c>
      <c r="D5">
        <v>4.68</v>
      </c>
    </row>
    <row r="6" spans="1:4" x14ac:dyDescent="0.35">
      <c r="A6" t="s">
        <v>366</v>
      </c>
      <c r="B6">
        <v>90.9</v>
      </c>
      <c r="C6">
        <v>6.32</v>
      </c>
      <c r="D6">
        <v>4.8499999999999996</v>
      </c>
    </row>
    <row r="7" spans="1:4" x14ac:dyDescent="0.35">
      <c r="A7" t="s">
        <v>367</v>
      </c>
      <c r="B7">
        <v>90.19</v>
      </c>
      <c r="C7">
        <v>6.53</v>
      </c>
      <c r="D7">
        <v>5.1100000000000003</v>
      </c>
    </row>
    <row r="8" spans="1:4" x14ac:dyDescent="0.35">
      <c r="A8" t="s">
        <v>368</v>
      </c>
      <c r="B8">
        <v>88.68</v>
      </c>
      <c r="C8">
        <v>6.59</v>
      </c>
      <c r="D8">
        <v>5.26</v>
      </c>
    </row>
    <row r="9" spans="1:4" x14ac:dyDescent="0.35">
      <c r="A9" t="s">
        <v>369</v>
      </c>
      <c r="B9">
        <v>89.64</v>
      </c>
      <c r="C9">
        <v>6.5</v>
      </c>
      <c r="D9">
        <v>5.18</v>
      </c>
    </row>
    <row r="10" spans="1:4" x14ac:dyDescent="0.35">
      <c r="A10" t="s">
        <v>370</v>
      </c>
      <c r="B10">
        <v>90.2</v>
      </c>
      <c r="C10">
        <v>6.88</v>
      </c>
      <c r="D10">
        <v>5.62</v>
      </c>
    </row>
    <row r="11" spans="1:4" x14ac:dyDescent="0.35">
      <c r="A11" t="s">
        <v>371</v>
      </c>
      <c r="B11">
        <v>90.72</v>
      </c>
      <c r="C11">
        <v>6.89</v>
      </c>
      <c r="D11">
        <v>5.66</v>
      </c>
    </row>
    <row r="12" spans="1:4" x14ac:dyDescent="0.35">
      <c r="A12" t="s">
        <v>372</v>
      </c>
      <c r="B12">
        <v>90.63</v>
      </c>
      <c r="C12">
        <v>6.96</v>
      </c>
      <c r="D12">
        <v>5.73</v>
      </c>
    </row>
    <row r="13" spans="1:4" x14ac:dyDescent="0.35">
      <c r="A13" t="s">
        <v>373</v>
      </c>
      <c r="B13">
        <v>92.03</v>
      </c>
      <c r="C13">
        <v>7</v>
      </c>
      <c r="D13">
        <v>5.78</v>
      </c>
    </row>
    <row r="14" spans="1:4" x14ac:dyDescent="0.35">
      <c r="A14" t="s">
        <v>374</v>
      </c>
      <c r="B14">
        <v>92.24</v>
      </c>
      <c r="C14">
        <v>7.34</v>
      </c>
      <c r="D14">
        <v>6.17</v>
      </c>
    </row>
    <row r="15" spans="1:4" x14ac:dyDescent="0.35">
      <c r="A15" t="s">
        <v>375</v>
      </c>
      <c r="B15">
        <v>93.94</v>
      </c>
      <c r="C15">
        <v>7.41</v>
      </c>
      <c r="D15">
        <v>6.24</v>
      </c>
    </row>
    <row r="16" spans="1:4" x14ac:dyDescent="0.35">
      <c r="A16" t="s">
        <v>376</v>
      </c>
      <c r="B16">
        <v>93.74</v>
      </c>
      <c r="C16">
        <v>7.54</v>
      </c>
      <c r="D16">
        <v>6.35</v>
      </c>
    </row>
    <row r="17" spans="1:4" x14ac:dyDescent="0.35">
      <c r="A17" t="s">
        <v>377</v>
      </c>
      <c r="B17">
        <v>95.92</v>
      </c>
      <c r="C17">
        <v>7.49</v>
      </c>
      <c r="D17">
        <v>6.31</v>
      </c>
    </row>
    <row r="18" spans="1:4" x14ac:dyDescent="0.35">
      <c r="A18" t="s">
        <v>378</v>
      </c>
      <c r="B18">
        <v>97.19</v>
      </c>
      <c r="C18">
        <v>7.44</v>
      </c>
      <c r="D18">
        <v>6.22</v>
      </c>
    </row>
    <row r="19" spans="1:4" x14ac:dyDescent="0.35">
      <c r="A19" t="s">
        <v>379</v>
      </c>
      <c r="B19">
        <v>99.08</v>
      </c>
      <c r="C19">
        <v>7.56</v>
      </c>
      <c r="D19">
        <v>6.33</v>
      </c>
    </row>
    <row r="20" spans="1:4" x14ac:dyDescent="0.35">
      <c r="A20" t="s">
        <v>380</v>
      </c>
      <c r="B20">
        <v>99.92</v>
      </c>
      <c r="C20">
        <v>7.63</v>
      </c>
      <c r="D20">
        <v>6.37</v>
      </c>
    </row>
    <row r="21" spans="1:4" x14ac:dyDescent="0.35">
      <c r="A21" t="s">
        <v>381</v>
      </c>
      <c r="B21">
        <v>102.66</v>
      </c>
      <c r="C21">
        <v>7.62</v>
      </c>
      <c r="D21">
        <v>6.31</v>
      </c>
    </row>
    <row r="22" spans="1:4" x14ac:dyDescent="0.35">
      <c r="A22" t="s">
        <v>382</v>
      </c>
      <c r="B22">
        <v>104.06</v>
      </c>
      <c r="C22">
        <v>8.09</v>
      </c>
      <c r="D22">
        <v>6.79</v>
      </c>
    </row>
    <row r="23" spans="1:4" x14ac:dyDescent="0.35">
      <c r="A23" t="s">
        <v>383</v>
      </c>
      <c r="B23">
        <v>107.54</v>
      </c>
      <c r="C23">
        <v>8.16</v>
      </c>
      <c r="D23">
        <v>6.84</v>
      </c>
    </row>
    <row r="24" spans="1:4" x14ac:dyDescent="0.35">
      <c r="A24" t="s">
        <v>384</v>
      </c>
      <c r="B24">
        <v>110.35</v>
      </c>
      <c r="C24">
        <v>8.43</v>
      </c>
      <c r="D24">
        <v>7.08</v>
      </c>
    </row>
    <row r="25" spans="1:4" x14ac:dyDescent="0.35">
      <c r="A25" t="s">
        <v>385</v>
      </c>
      <c r="B25">
        <v>116.74</v>
      </c>
      <c r="C25">
        <v>8.66</v>
      </c>
      <c r="D25">
        <v>7.28</v>
      </c>
    </row>
    <row r="26" spans="1:4" x14ac:dyDescent="0.35">
      <c r="A26" t="s">
        <v>386</v>
      </c>
      <c r="B26">
        <v>118.51</v>
      </c>
      <c r="C26">
        <v>9.34</v>
      </c>
      <c r="D26">
        <v>7.9</v>
      </c>
    </row>
    <row r="27" spans="1:4" x14ac:dyDescent="0.35">
      <c r="A27" t="s">
        <v>387</v>
      </c>
      <c r="B27">
        <v>123.87</v>
      </c>
      <c r="C27">
        <v>9.6199999999999992</v>
      </c>
      <c r="D27">
        <v>8.2799999999999994</v>
      </c>
    </row>
    <row r="28" spans="1:4" x14ac:dyDescent="0.35">
      <c r="A28" t="s">
        <v>388</v>
      </c>
      <c r="B28">
        <v>126.08</v>
      </c>
      <c r="C28">
        <v>10.199999999999999</v>
      </c>
      <c r="D28">
        <v>8.8800000000000008</v>
      </c>
    </row>
    <row r="29" spans="1:4" x14ac:dyDescent="0.35">
      <c r="A29" t="s">
        <v>389</v>
      </c>
      <c r="B29">
        <v>128.88999999999999</v>
      </c>
      <c r="C29">
        <v>10.55</v>
      </c>
      <c r="D29">
        <v>9.31</v>
      </c>
    </row>
    <row r="30" spans="1:4" x14ac:dyDescent="0.35">
      <c r="A30" t="s">
        <v>390</v>
      </c>
      <c r="B30">
        <v>131.52000000000001</v>
      </c>
      <c r="C30">
        <v>11.85</v>
      </c>
      <c r="D30">
        <v>10.71</v>
      </c>
    </row>
    <row r="31" spans="1:4" x14ac:dyDescent="0.35">
      <c r="A31" t="s">
        <v>391</v>
      </c>
      <c r="B31">
        <v>134.62</v>
      </c>
      <c r="C31">
        <v>12.21</v>
      </c>
      <c r="D31">
        <v>11.06</v>
      </c>
    </row>
    <row r="32" spans="1:4" x14ac:dyDescent="0.35">
      <c r="A32" t="s">
        <v>392</v>
      </c>
      <c r="B32">
        <v>138.07</v>
      </c>
      <c r="C32">
        <v>12.62</v>
      </c>
      <c r="D32">
        <v>11.48</v>
      </c>
    </row>
    <row r="33" spans="1:4" x14ac:dyDescent="0.35">
      <c r="A33" t="s">
        <v>393</v>
      </c>
      <c r="B33">
        <v>146.13999999999999</v>
      </c>
      <c r="C33">
        <v>13.07</v>
      </c>
      <c r="D33">
        <v>11.94</v>
      </c>
    </row>
    <row r="34" spans="1:4" x14ac:dyDescent="0.35">
      <c r="A34" t="s">
        <v>394</v>
      </c>
      <c r="B34">
        <v>145.30000000000001</v>
      </c>
      <c r="C34">
        <v>13.42</v>
      </c>
      <c r="D34">
        <v>12.18</v>
      </c>
    </row>
    <row r="35" spans="1:4" x14ac:dyDescent="0.35">
      <c r="A35" t="s">
        <v>395</v>
      </c>
      <c r="B35">
        <v>146.71</v>
      </c>
      <c r="C35">
        <v>13.38</v>
      </c>
      <c r="D35">
        <v>12.13</v>
      </c>
    </row>
    <row r="36" spans="1:4" x14ac:dyDescent="0.35">
      <c r="A36" t="s">
        <v>396</v>
      </c>
      <c r="B36">
        <v>147.16</v>
      </c>
      <c r="C36">
        <v>13.44</v>
      </c>
      <c r="D36">
        <v>12.15</v>
      </c>
    </row>
    <row r="37" spans="1:4" x14ac:dyDescent="0.35">
      <c r="A37" t="s">
        <v>397</v>
      </c>
      <c r="B37">
        <v>150.59</v>
      </c>
      <c r="C37">
        <v>13.52</v>
      </c>
      <c r="D37">
        <v>12.21</v>
      </c>
    </row>
    <row r="38" spans="1:4" x14ac:dyDescent="0.35">
      <c r="A38" t="s">
        <v>398</v>
      </c>
      <c r="B38">
        <v>147.86000000000001</v>
      </c>
      <c r="C38">
        <v>13.78</v>
      </c>
      <c r="D38">
        <v>12.46</v>
      </c>
    </row>
    <row r="39" spans="1:4" x14ac:dyDescent="0.35">
      <c r="A39" t="s">
        <v>399</v>
      </c>
      <c r="B39">
        <v>147.31</v>
      </c>
      <c r="C39">
        <v>13.15</v>
      </c>
      <c r="D39">
        <v>11.74</v>
      </c>
    </row>
    <row r="40" spans="1:4" x14ac:dyDescent="0.35">
      <c r="A40" t="s">
        <v>400</v>
      </c>
      <c r="B40">
        <v>146.79</v>
      </c>
      <c r="C40">
        <v>12.84</v>
      </c>
      <c r="D40">
        <v>11.33</v>
      </c>
    </row>
    <row r="41" spans="1:4" x14ac:dyDescent="0.35">
      <c r="A41" t="s">
        <v>401</v>
      </c>
      <c r="B41">
        <v>149.33000000000001</v>
      </c>
      <c r="C41">
        <v>12.64</v>
      </c>
      <c r="D41">
        <v>11.06</v>
      </c>
    </row>
    <row r="42" spans="1:4" x14ac:dyDescent="0.35">
      <c r="A42" t="s">
        <v>402</v>
      </c>
      <c r="B42">
        <v>147.33000000000001</v>
      </c>
      <c r="C42">
        <v>13.13</v>
      </c>
      <c r="D42">
        <v>11.56</v>
      </c>
    </row>
    <row r="43" spans="1:4" x14ac:dyDescent="0.35">
      <c r="A43" t="s">
        <v>403</v>
      </c>
      <c r="B43">
        <v>147.31</v>
      </c>
      <c r="C43">
        <v>12.97</v>
      </c>
      <c r="D43">
        <v>11.42</v>
      </c>
    </row>
    <row r="44" spans="1:4" x14ac:dyDescent="0.35">
      <c r="A44" t="s">
        <v>404</v>
      </c>
      <c r="B44">
        <v>144.85</v>
      </c>
      <c r="C44">
        <v>12.86</v>
      </c>
      <c r="D44">
        <v>11.32</v>
      </c>
    </row>
    <row r="45" spans="1:4" x14ac:dyDescent="0.35">
      <c r="A45" t="s">
        <v>405</v>
      </c>
      <c r="B45">
        <v>145.5</v>
      </c>
      <c r="C45">
        <v>12.64</v>
      </c>
      <c r="D45">
        <v>11.09</v>
      </c>
    </row>
    <row r="46" spans="1:4" x14ac:dyDescent="0.35">
      <c r="A46" t="s">
        <v>406</v>
      </c>
      <c r="B46">
        <v>142.24</v>
      </c>
      <c r="C46">
        <v>12.67</v>
      </c>
      <c r="D46">
        <v>10.98</v>
      </c>
    </row>
    <row r="47" spans="1:4" x14ac:dyDescent="0.35">
      <c r="A47" t="s">
        <v>407</v>
      </c>
      <c r="B47">
        <v>139.9</v>
      </c>
      <c r="C47">
        <v>12.39</v>
      </c>
      <c r="D47">
        <v>10.7</v>
      </c>
    </row>
    <row r="48" spans="1:4" x14ac:dyDescent="0.35">
      <c r="A48" t="s">
        <v>408</v>
      </c>
      <c r="B48">
        <v>136.53</v>
      </c>
      <c r="C48">
        <v>12.09</v>
      </c>
      <c r="D48">
        <v>10.39</v>
      </c>
    </row>
    <row r="49" spans="1:4" x14ac:dyDescent="0.35">
      <c r="A49" t="s">
        <v>409</v>
      </c>
      <c r="B49">
        <v>135.68</v>
      </c>
      <c r="C49">
        <v>11.8</v>
      </c>
      <c r="D49">
        <v>10.119999999999999</v>
      </c>
    </row>
    <row r="50" spans="1:4" x14ac:dyDescent="0.35">
      <c r="A50" t="s">
        <v>410</v>
      </c>
      <c r="B50">
        <v>132.38</v>
      </c>
      <c r="C50">
        <v>13.12</v>
      </c>
      <c r="D50">
        <v>11.53</v>
      </c>
    </row>
    <row r="51" spans="1:4" x14ac:dyDescent="0.35">
      <c r="A51" t="s">
        <v>411</v>
      </c>
      <c r="B51">
        <v>129.63999999999999</v>
      </c>
      <c r="C51">
        <v>12.67</v>
      </c>
      <c r="D51">
        <v>11.04</v>
      </c>
    </row>
    <row r="52" spans="1:4" x14ac:dyDescent="0.35">
      <c r="A52" t="s">
        <v>412</v>
      </c>
      <c r="B52">
        <v>126.61</v>
      </c>
      <c r="C52">
        <v>12.51</v>
      </c>
      <c r="D52">
        <v>10.94</v>
      </c>
    </row>
    <row r="53" spans="1:4" x14ac:dyDescent="0.35">
      <c r="A53" t="s">
        <v>413</v>
      </c>
      <c r="B53">
        <v>126.49</v>
      </c>
      <c r="C53">
        <v>12.45</v>
      </c>
      <c r="D53">
        <v>10.99</v>
      </c>
    </row>
    <row r="54" spans="1:4" x14ac:dyDescent="0.35">
      <c r="A54" t="s">
        <v>414</v>
      </c>
      <c r="B54">
        <v>122.5</v>
      </c>
      <c r="C54">
        <v>12.26</v>
      </c>
      <c r="D54">
        <v>10.73</v>
      </c>
    </row>
    <row r="55" spans="1:4" x14ac:dyDescent="0.35">
      <c r="A55" t="s">
        <v>415</v>
      </c>
      <c r="B55">
        <v>120.32</v>
      </c>
      <c r="C55">
        <v>11.26</v>
      </c>
      <c r="D55">
        <v>9.52</v>
      </c>
    </row>
    <row r="56" spans="1:4" x14ac:dyDescent="0.35">
      <c r="A56" t="s">
        <v>416</v>
      </c>
      <c r="B56">
        <v>118.04</v>
      </c>
      <c r="C56">
        <v>10.43</v>
      </c>
      <c r="D56">
        <v>8.39</v>
      </c>
    </row>
    <row r="57" spans="1:4" x14ac:dyDescent="0.35">
      <c r="A57" t="s">
        <v>417</v>
      </c>
      <c r="B57">
        <v>117.69</v>
      </c>
      <c r="C57">
        <v>9.7100000000000009</v>
      </c>
      <c r="D57">
        <v>7.42</v>
      </c>
    </row>
    <row r="58" spans="1:4" x14ac:dyDescent="0.35">
      <c r="A58" t="s">
        <v>418</v>
      </c>
      <c r="B58">
        <v>116.04</v>
      </c>
      <c r="C58">
        <v>9.86</v>
      </c>
      <c r="D58">
        <v>7.61</v>
      </c>
    </row>
    <row r="59" spans="1:4" x14ac:dyDescent="0.35">
      <c r="A59" t="s">
        <v>419</v>
      </c>
      <c r="B59">
        <v>115.57</v>
      </c>
      <c r="C59">
        <v>9.51</v>
      </c>
      <c r="D59">
        <v>7.17</v>
      </c>
    </row>
    <row r="60" spans="1:4" x14ac:dyDescent="0.35">
      <c r="A60" t="s">
        <v>420</v>
      </c>
      <c r="B60">
        <v>115.26</v>
      </c>
      <c r="C60">
        <v>9.34</v>
      </c>
      <c r="D60">
        <v>6.94</v>
      </c>
    </row>
    <row r="61" spans="1:4" x14ac:dyDescent="0.35">
      <c r="A61" t="s">
        <v>421</v>
      </c>
      <c r="B61">
        <v>115.74</v>
      </c>
      <c r="C61">
        <v>9.3800000000000008</v>
      </c>
      <c r="D61">
        <v>7</v>
      </c>
    </row>
    <row r="62" spans="1:4" x14ac:dyDescent="0.35">
      <c r="A62" t="s">
        <v>422</v>
      </c>
      <c r="B62">
        <v>113.94</v>
      </c>
      <c r="C62">
        <v>9.3699999999999992</v>
      </c>
      <c r="D62">
        <v>6.98</v>
      </c>
    </row>
    <row r="63" spans="1:4" x14ac:dyDescent="0.35">
      <c r="A63" t="s">
        <v>423</v>
      </c>
      <c r="B63">
        <v>113.8</v>
      </c>
      <c r="C63">
        <v>9.1199999999999992</v>
      </c>
      <c r="D63">
        <v>6.7</v>
      </c>
    </row>
    <row r="64" spans="1:4" x14ac:dyDescent="0.35">
      <c r="A64" t="s">
        <v>424</v>
      </c>
      <c r="B64">
        <v>113.8</v>
      </c>
      <c r="C64">
        <v>9.07</v>
      </c>
      <c r="D64">
        <v>6.62</v>
      </c>
    </row>
    <row r="65" spans="1:4" x14ac:dyDescent="0.35">
      <c r="A65" t="s">
        <v>425</v>
      </c>
      <c r="B65">
        <v>113.6</v>
      </c>
      <c r="C65">
        <v>8.99</v>
      </c>
      <c r="D65">
        <v>6.52</v>
      </c>
    </row>
    <row r="66" spans="1:4" x14ac:dyDescent="0.35">
      <c r="A66" t="s">
        <v>426</v>
      </c>
      <c r="B66">
        <v>113.92</v>
      </c>
      <c r="C66">
        <v>8.9499999999999993</v>
      </c>
      <c r="D66">
        <v>6.42</v>
      </c>
    </row>
    <row r="67" spans="1:4" x14ac:dyDescent="0.35">
      <c r="A67" t="s">
        <v>427</v>
      </c>
      <c r="B67">
        <v>114.08</v>
      </c>
      <c r="C67">
        <v>8.86</v>
      </c>
      <c r="D67">
        <v>6.25</v>
      </c>
    </row>
    <row r="68" spans="1:4" x14ac:dyDescent="0.35">
      <c r="A68" t="s">
        <v>428</v>
      </c>
      <c r="B68">
        <v>114.63</v>
      </c>
      <c r="C68">
        <v>8.77</v>
      </c>
      <c r="D68">
        <v>6.11</v>
      </c>
    </row>
    <row r="69" spans="1:4" x14ac:dyDescent="0.35">
      <c r="A69" t="s">
        <v>429</v>
      </c>
      <c r="B69">
        <v>114.93</v>
      </c>
      <c r="C69">
        <v>8.6999999999999993</v>
      </c>
      <c r="D69">
        <v>5.95</v>
      </c>
    </row>
    <row r="70" spans="1:4" x14ac:dyDescent="0.35">
      <c r="A70" t="s">
        <v>430</v>
      </c>
      <c r="B70">
        <v>114.77</v>
      </c>
      <c r="C70">
        <v>8.3000000000000007</v>
      </c>
      <c r="D70">
        <v>5.22</v>
      </c>
    </row>
    <row r="71" spans="1:4" x14ac:dyDescent="0.35">
      <c r="A71" t="s">
        <v>431</v>
      </c>
      <c r="B71">
        <v>114.99</v>
      </c>
      <c r="C71">
        <v>8.1300000000000008</v>
      </c>
      <c r="D71">
        <v>4.8899999999999997</v>
      </c>
    </row>
    <row r="72" spans="1:4" x14ac:dyDescent="0.35">
      <c r="A72" t="s">
        <v>432</v>
      </c>
      <c r="B72">
        <v>115.66</v>
      </c>
      <c r="C72">
        <v>8.18</v>
      </c>
      <c r="D72">
        <v>4.96</v>
      </c>
    </row>
    <row r="73" spans="1:4" x14ac:dyDescent="0.35">
      <c r="A73" t="s">
        <v>433</v>
      </c>
      <c r="B73">
        <v>116.61</v>
      </c>
      <c r="C73">
        <v>8.2799999999999994</v>
      </c>
      <c r="D73">
        <v>5.07</v>
      </c>
    </row>
    <row r="74" spans="1:4" x14ac:dyDescent="0.35">
      <c r="A74" t="s">
        <v>434</v>
      </c>
      <c r="B74">
        <v>116.82</v>
      </c>
      <c r="C74">
        <v>8.08</v>
      </c>
      <c r="D74">
        <v>4.6100000000000003</v>
      </c>
    </row>
    <row r="75" spans="1:4" x14ac:dyDescent="0.35">
      <c r="A75" t="s">
        <v>435</v>
      </c>
      <c r="B75">
        <v>117.38</v>
      </c>
      <c r="C75">
        <v>8.1199999999999992</v>
      </c>
      <c r="D75">
        <v>4.7</v>
      </c>
    </row>
    <row r="76" spans="1:4" x14ac:dyDescent="0.35">
      <c r="A76" t="s">
        <v>436</v>
      </c>
      <c r="B76">
        <v>116.34</v>
      </c>
      <c r="C76">
        <v>8.81</v>
      </c>
      <c r="D76">
        <v>6</v>
      </c>
    </row>
    <row r="77" spans="1:4" x14ac:dyDescent="0.35">
      <c r="A77" t="s">
        <v>437</v>
      </c>
      <c r="B77">
        <v>114.91</v>
      </c>
      <c r="C77">
        <v>9.43</v>
      </c>
      <c r="D77">
        <v>7.13</v>
      </c>
    </row>
    <row r="78" spans="1:4" x14ac:dyDescent="0.35">
      <c r="A78" t="s">
        <v>438</v>
      </c>
      <c r="B78">
        <v>113.93</v>
      </c>
      <c r="C78">
        <v>9.27</v>
      </c>
      <c r="D78">
        <v>6.93</v>
      </c>
    </row>
    <row r="79" spans="1:4" x14ac:dyDescent="0.35">
      <c r="A79" t="s">
        <v>439</v>
      </c>
      <c r="B79">
        <v>114.57</v>
      </c>
      <c r="C79">
        <v>8.94</v>
      </c>
      <c r="D79">
        <v>6.41</v>
      </c>
    </row>
    <row r="80" spans="1:4" x14ac:dyDescent="0.35">
      <c r="A80" t="s">
        <v>440</v>
      </c>
      <c r="B80">
        <v>116.49</v>
      </c>
      <c r="C80">
        <v>8.81</v>
      </c>
      <c r="D80">
        <v>6.1</v>
      </c>
    </row>
    <row r="81" spans="1:4" x14ac:dyDescent="0.35">
      <c r="A81" t="s">
        <v>441</v>
      </c>
      <c r="B81">
        <v>118.94</v>
      </c>
      <c r="C81">
        <v>8.83</v>
      </c>
      <c r="D81">
        <v>5.96</v>
      </c>
    </row>
    <row r="82" spans="1:4" x14ac:dyDescent="0.35">
      <c r="A82" t="s">
        <v>442</v>
      </c>
      <c r="B82">
        <v>120.4</v>
      </c>
      <c r="C82">
        <v>8.92</v>
      </c>
      <c r="D82">
        <v>5.96</v>
      </c>
    </row>
    <row r="83" spans="1:4" x14ac:dyDescent="0.35">
      <c r="A83" t="s">
        <v>443</v>
      </c>
      <c r="B83">
        <v>123.39</v>
      </c>
      <c r="C83">
        <v>9.08</v>
      </c>
      <c r="D83">
        <v>6.12</v>
      </c>
    </row>
    <row r="84" spans="1:4" x14ac:dyDescent="0.35">
      <c r="A84" t="s">
        <v>444</v>
      </c>
      <c r="B84">
        <v>124.78</v>
      </c>
      <c r="C84">
        <v>9.44</v>
      </c>
      <c r="D84">
        <v>6.59</v>
      </c>
    </row>
    <row r="85" spans="1:4" x14ac:dyDescent="0.35">
      <c r="A85" t="s">
        <v>445</v>
      </c>
      <c r="B85">
        <v>126.37</v>
      </c>
      <c r="C85">
        <v>9.7899999999999991</v>
      </c>
      <c r="D85">
        <v>7.07</v>
      </c>
    </row>
    <row r="86" spans="1:4" x14ac:dyDescent="0.35">
      <c r="A86" t="s">
        <v>446</v>
      </c>
      <c r="B86">
        <v>127.84</v>
      </c>
      <c r="C86">
        <v>9.9600000000000009</v>
      </c>
      <c r="D86">
        <v>7.22</v>
      </c>
    </row>
    <row r="87" spans="1:4" x14ac:dyDescent="0.35">
      <c r="A87" t="s">
        <v>447</v>
      </c>
      <c r="B87">
        <v>130.13</v>
      </c>
      <c r="C87">
        <v>10.050000000000001</v>
      </c>
      <c r="D87">
        <v>7.29</v>
      </c>
    </row>
    <row r="88" spans="1:4" x14ac:dyDescent="0.35">
      <c r="A88" t="s">
        <v>448</v>
      </c>
      <c r="B88">
        <v>132.79</v>
      </c>
      <c r="C88">
        <v>10.28</v>
      </c>
      <c r="D88">
        <v>7.45</v>
      </c>
    </row>
    <row r="89" spans="1:4" x14ac:dyDescent="0.35">
      <c r="A89" t="s">
        <v>449</v>
      </c>
      <c r="B89">
        <v>135.29</v>
      </c>
      <c r="C89">
        <v>10.37</v>
      </c>
      <c r="D89">
        <v>7.45</v>
      </c>
    </row>
    <row r="90" spans="1:4" x14ac:dyDescent="0.35">
      <c r="A90" t="s">
        <v>450</v>
      </c>
      <c r="B90">
        <v>136.63999999999999</v>
      </c>
      <c r="C90">
        <v>10.46</v>
      </c>
      <c r="D90">
        <v>7.43</v>
      </c>
    </row>
    <row r="91" spans="1:4" x14ac:dyDescent="0.35">
      <c r="A91" t="s">
        <v>451</v>
      </c>
      <c r="B91">
        <v>139.19999999999999</v>
      </c>
      <c r="C91">
        <v>10.47</v>
      </c>
      <c r="D91">
        <v>7.37</v>
      </c>
    </row>
    <row r="92" spans="1:4" x14ac:dyDescent="0.35">
      <c r="A92" t="s">
        <v>452</v>
      </c>
      <c r="B92">
        <v>139.82</v>
      </c>
      <c r="C92">
        <v>10.66</v>
      </c>
      <c r="D92">
        <v>7.6</v>
      </c>
    </row>
    <row r="93" spans="1:4" x14ac:dyDescent="0.35">
      <c r="A93" t="s">
        <v>453</v>
      </c>
      <c r="B93">
        <v>140.21</v>
      </c>
      <c r="C93">
        <v>10.83</v>
      </c>
      <c r="D93">
        <v>7.82</v>
      </c>
    </row>
    <row r="94" spans="1:4" x14ac:dyDescent="0.35">
      <c r="A94" t="s">
        <v>454</v>
      </c>
      <c r="B94">
        <v>141</v>
      </c>
      <c r="C94">
        <v>10.79</v>
      </c>
      <c r="D94">
        <v>7.7</v>
      </c>
    </row>
    <row r="95" spans="1:4" x14ac:dyDescent="0.35">
      <c r="A95" t="s">
        <v>455</v>
      </c>
      <c r="B95">
        <v>143.21</v>
      </c>
      <c r="C95">
        <v>10.5</v>
      </c>
      <c r="D95">
        <v>7.06</v>
      </c>
    </row>
    <row r="96" spans="1:4" x14ac:dyDescent="0.35">
      <c r="A96" t="s">
        <v>456</v>
      </c>
      <c r="B96">
        <v>145.53</v>
      </c>
      <c r="C96">
        <v>10.08</v>
      </c>
      <c r="D96">
        <v>6.09</v>
      </c>
    </row>
    <row r="97" spans="1:4" x14ac:dyDescent="0.35">
      <c r="A97" t="s">
        <v>457</v>
      </c>
      <c r="B97">
        <v>147.78</v>
      </c>
      <c r="C97">
        <v>9.75</v>
      </c>
      <c r="D97">
        <v>5.19</v>
      </c>
    </row>
    <row r="98" spans="1:4" x14ac:dyDescent="0.35">
      <c r="A98" t="s">
        <v>458</v>
      </c>
      <c r="B98">
        <v>149.44999999999999</v>
      </c>
      <c r="C98">
        <v>9.77</v>
      </c>
      <c r="D98">
        <v>4.97</v>
      </c>
    </row>
    <row r="99" spans="1:4" x14ac:dyDescent="0.35">
      <c r="A99" t="s">
        <v>459</v>
      </c>
      <c r="B99">
        <v>151.97999999999999</v>
      </c>
      <c r="C99">
        <v>9.76</v>
      </c>
      <c r="D99">
        <v>4.7699999999999996</v>
      </c>
    </row>
    <row r="100" spans="1:4" x14ac:dyDescent="0.35">
      <c r="A100" t="s">
        <v>460</v>
      </c>
      <c r="B100">
        <v>154.61000000000001</v>
      </c>
      <c r="C100">
        <v>9.91</v>
      </c>
      <c r="D100">
        <v>4.71</v>
      </c>
    </row>
    <row r="101" spans="1:4" x14ac:dyDescent="0.35">
      <c r="A101" t="s">
        <v>461</v>
      </c>
      <c r="B101">
        <v>158.06</v>
      </c>
      <c r="C101">
        <v>10.02</v>
      </c>
      <c r="D101">
        <v>4.6900000000000004</v>
      </c>
    </row>
    <row r="102" spans="1:4" x14ac:dyDescent="0.35">
      <c r="A102" t="s">
        <v>462</v>
      </c>
      <c r="B102">
        <v>160.69999999999999</v>
      </c>
      <c r="C102">
        <v>10.16</v>
      </c>
      <c r="D102">
        <v>4.6100000000000003</v>
      </c>
    </row>
    <row r="103" spans="1:4" x14ac:dyDescent="0.35">
      <c r="A103" t="s">
        <v>463</v>
      </c>
      <c r="B103">
        <v>163.77000000000001</v>
      </c>
      <c r="C103">
        <v>10.24</v>
      </c>
      <c r="D103">
        <v>4.62</v>
      </c>
    </row>
    <row r="104" spans="1:4" x14ac:dyDescent="0.35">
      <c r="A104" t="s">
        <v>464</v>
      </c>
      <c r="B104">
        <v>166.54</v>
      </c>
      <c r="C104">
        <v>10.44</v>
      </c>
      <c r="D104">
        <v>4.6900000000000004</v>
      </c>
    </row>
    <row r="105" spans="1:4" x14ac:dyDescent="0.35">
      <c r="A105" t="s">
        <v>465</v>
      </c>
      <c r="B105">
        <v>170.22</v>
      </c>
      <c r="C105">
        <v>10.63</v>
      </c>
      <c r="D105">
        <v>4.82</v>
      </c>
    </row>
    <row r="106" spans="1:4" x14ac:dyDescent="0.35">
      <c r="A106" t="s">
        <v>466</v>
      </c>
      <c r="B106">
        <v>171.87</v>
      </c>
      <c r="C106">
        <v>10.83</v>
      </c>
      <c r="D106">
        <v>4.97</v>
      </c>
    </row>
    <row r="107" spans="1:4" x14ac:dyDescent="0.35">
      <c r="A107" t="s">
        <v>467</v>
      </c>
      <c r="B107">
        <v>176.26</v>
      </c>
      <c r="C107">
        <v>11.08</v>
      </c>
      <c r="D107">
        <v>5.16</v>
      </c>
    </row>
    <row r="108" spans="1:4" x14ac:dyDescent="0.35">
      <c r="A108" t="s">
        <v>468</v>
      </c>
      <c r="B108">
        <v>178.99</v>
      </c>
      <c r="C108">
        <v>11.24</v>
      </c>
      <c r="D108">
        <v>5.2</v>
      </c>
    </row>
    <row r="109" spans="1:4" x14ac:dyDescent="0.35">
      <c r="A109" t="s">
        <v>469</v>
      </c>
      <c r="B109">
        <v>181.86</v>
      </c>
      <c r="C109">
        <v>11.54</v>
      </c>
      <c r="D109">
        <v>5.64</v>
      </c>
    </row>
    <row r="110" spans="1:4" x14ac:dyDescent="0.35">
      <c r="A110" t="s">
        <v>470</v>
      </c>
      <c r="B110">
        <v>182.29</v>
      </c>
      <c r="C110">
        <v>11.93</v>
      </c>
      <c r="D110">
        <v>6.24</v>
      </c>
    </row>
    <row r="111" spans="1:4" x14ac:dyDescent="0.35">
      <c r="A111" t="s">
        <v>471</v>
      </c>
      <c r="B111">
        <v>185.03</v>
      </c>
      <c r="C111">
        <v>12.14</v>
      </c>
      <c r="D111">
        <v>6.66</v>
      </c>
    </row>
    <row r="112" spans="1:4" x14ac:dyDescent="0.35">
      <c r="A112" t="s">
        <v>472</v>
      </c>
      <c r="B112">
        <v>186.86</v>
      </c>
      <c r="C112">
        <v>12.54</v>
      </c>
      <c r="D112">
        <v>7.26</v>
      </c>
    </row>
    <row r="113" spans="1:4" x14ac:dyDescent="0.35">
      <c r="A113" t="s">
        <v>473</v>
      </c>
      <c r="B113">
        <v>189.56</v>
      </c>
      <c r="C113">
        <v>12.94</v>
      </c>
      <c r="D113">
        <v>7.89</v>
      </c>
    </row>
    <row r="114" spans="1:4" x14ac:dyDescent="0.35">
      <c r="A114" t="s">
        <v>474</v>
      </c>
      <c r="B114">
        <v>190.48</v>
      </c>
      <c r="C114">
        <v>13.36</v>
      </c>
      <c r="D114">
        <v>8.4499999999999993</v>
      </c>
    </row>
    <row r="115" spans="1:4" x14ac:dyDescent="0.35">
      <c r="A115" t="s">
        <v>475</v>
      </c>
      <c r="B115">
        <v>191.69</v>
      </c>
      <c r="C115">
        <v>13.54</v>
      </c>
      <c r="D115">
        <v>8.84</v>
      </c>
    </row>
    <row r="116" spans="1:4" x14ac:dyDescent="0.35">
      <c r="A116" t="s">
        <v>476</v>
      </c>
      <c r="B116">
        <v>191.95</v>
      </c>
      <c r="C116">
        <v>13.84</v>
      </c>
      <c r="D116">
        <v>9.2799999999999994</v>
      </c>
    </row>
    <row r="117" spans="1:4" x14ac:dyDescent="0.35">
      <c r="A117" t="s">
        <v>477</v>
      </c>
      <c r="B117">
        <v>191.49</v>
      </c>
      <c r="C117">
        <v>13.67</v>
      </c>
      <c r="D117">
        <v>8.9600000000000009</v>
      </c>
    </row>
    <row r="118" spans="1:4" x14ac:dyDescent="0.35">
      <c r="A118" t="s">
        <v>478</v>
      </c>
      <c r="B118">
        <v>191.65</v>
      </c>
      <c r="C118">
        <v>13.04</v>
      </c>
      <c r="D118">
        <v>7.57</v>
      </c>
    </row>
    <row r="119" spans="1:4" x14ac:dyDescent="0.35">
      <c r="A119" t="s">
        <v>479</v>
      </c>
      <c r="B119">
        <v>192.68</v>
      </c>
      <c r="C119">
        <v>12.43</v>
      </c>
      <c r="D119">
        <v>6.22</v>
      </c>
    </row>
    <row r="120" spans="1:4" x14ac:dyDescent="0.35">
      <c r="A120" t="s">
        <v>480</v>
      </c>
      <c r="B120">
        <v>193.23</v>
      </c>
      <c r="C120">
        <v>12.26</v>
      </c>
      <c r="D120">
        <v>5.66</v>
      </c>
    </row>
    <row r="121" spans="1:4" x14ac:dyDescent="0.35">
      <c r="A121" t="s">
        <v>481</v>
      </c>
      <c r="B121">
        <v>193.29</v>
      </c>
      <c r="C121">
        <v>12.25</v>
      </c>
      <c r="D121">
        <v>5.58</v>
      </c>
    </row>
    <row r="122" spans="1:4" x14ac:dyDescent="0.35">
      <c r="A122" t="s">
        <v>482</v>
      </c>
      <c r="B122">
        <v>192.01</v>
      </c>
      <c r="C122">
        <v>12.17</v>
      </c>
      <c r="D122">
        <v>5.45</v>
      </c>
    </row>
    <row r="123" spans="1:4" x14ac:dyDescent="0.35">
      <c r="A123" t="s">
        <v>483</v>
      </c>
      <c r="B123">
        <v>193.04</v>
      </c>
      <c r="C123">
        <v>12.18</v>
      </c>
      <c r="D123">
        <v>5.56</v>
      </c>
    </row>
    <row r="124" spans="1:4" x14ac:dyDescent="0.35">
      <c r="A124" t="s">
        <v>484</v>
      </c>
      <c r="B124">
        <v>195.57</v>
      </c>
      <c r="C124">
        <v>12.34</v>
      </c>
      <c r="D124">
        <v>5.72</v>
      </c>
    </row>
    <row r="125" spans="1:4" x14ac:dyDescent="0.35">
      <c r="A125" t="s">
        <v>485</v>
      </c>
      <c r="B125">
        <v>197.37</v>
      </c>
      <c r="C125">
        <v>12.48</v>
      </c>
      <c r="D125">
        <v>5.76</v>
      </c>
    </row>
    <row r="126" spans="1:4" x14ac:dyDescent="0.35">
      <c r="A126" t="s">
        <v>486</v>
      </c>
      <c r="B126">
        <v>197.3</v>
      </c>
      <c r="C126">
        <v>12.49</v>
      </c>
      <c r="D126">
        <v>5.67</v>
      </c>
    </row>
    <row r="127" spans="1:4" x14ac:dyDescent="0.35">
      <c r="A127" t="s">
        <v>487</v>
      </c>
      <c r="B127">
        <v>199.11</v>
      </c>
      <c r="C127">
        <v>12.51</v>
      </c>
      <c r="D127">
        <v>5.68</v>
      </c>
    </row>
    <row r="128" spans="1:4" x14ac:dyDescent="0.35">
      <c r="A128" t="s">
        <v>488</v>
      </c>
      <c r="B128">
        <v>200.31</v>
      </c>
      <c r="C128">
        <v>12.7</v>
      </c>
      <c r="D128">
        <v>5.98</v>
      </c>
    </row>
    <row r="129" spans="1:4" x14ac:dyDescent="0.35">
      <c r="A129" t="s">
        <v>489</v>
      </c>
      <c r="B129">
        <v>201.64</v>
      </c>
      <c r="C129">
        <v>12.89</v>
      </c>
      <c r="D129">
        <v>6.26</v>
      </c>
    </row>
    <row r="130" spans="1:4" x14ac:dyDescent="0.35">
      <c r="A130" t="s">
        <v>490</v>
      </c>
      <c r="B130">
        <v>202.95</v>
      </c>
      <c r="C130">
        <v>12.94</v>
      </c>
      <c r="D130">
        <v>6.32</v>
      </c>
    </row>
    <row r="131" spans="1:4" x14ac:dyDescent="0.35">
      <c r="A131" t="s">
        <v>491</v>
      </c>
      <c r="B131">
        <v>204.36</v>
      </c>
      <c r="C131">
        <v>12.98</v>
      </c>
      <c r="D131">
        <v>6.23</v>
      </c>
    </row>
    <row r="132" spans="1:4" x14ac:dyDescent="0.35">
      <c r="A132" t="s">
        <v>492</v>
      </c>
      <c r="B132">
        <v>205.72</v>
      </c>
      <c r="C132">
        <v>13.09</v>
      </c>
      <c r="D132">
        <v>6.25</v>
      </c>
    </row>
    <row r="133" spans="1:4" x14ac:dyDescent="0.35">
      <c r="A133" t="s">
        <v>493</v>
      </c>
      <c r="B133">
        <v>206.71</v>
      </c>
      <c r="C133">
        <v>13.11</v>
      </c>
      <c r="D133">
        <v>6.24</v>
      </c>
    </row>
    <row r="134" spans="1:4" x14ac:dyDescent="0.35">
      <c r="A134" t="s">
        <v>494</v>
      </c>
      <c r="B134">
        <v>207.01</v>
      </c>
      <c r="C134">
        <v>13.12</v>
      </c>
      <c r="D134">
        <v>6.09</v>
      </c>
    </row>
    <row r="135" spans="1:4" x14ac:dyDescent="0.35">
      <c r="A135" t="s">
        <v>495</v>
      </c>
      <c r="B135">
        <v>207.89</v>
      </c>
      <c r="C135">
        <v>13.18</v>
      </c>
      <c r="D135">
        <v>6.3</v>
      </c>
    </row>
    <row r="136" spans="1:4" x14ac:dyDescent="0.35">
      <c r="A136" t="s">
        <v>496</v>
      </c>
      <c r="B136">
        <v>208.46</v>
      </c>
      <c r="C136">
        <v>13.25</v>
      </c>
      <c r="D136">
        <v>6.32</v>
      </c>
    </row>
    <row r="137" spans="1:4" x14ac:dyDescent="0.35">
      <c r="A137" t="s">
        <v>497</v>
      </c>
      <c r="B137">
        <v>209.83</v>
      </c>
      <c r="C137">
        <v>13.31</v>
      </c>
      <c r="D137">
        <v>6.31</v>
      </c>
    </row>
    <row r="138" spans="1:4" x14ac:dyDescent="0.35">
      <c r="A138" t="s">
        <v>311</v>
      </c>
      <c r="B138">
        <v>210.15</v>
      </c>
      <c r="C138">
        <v>13.46</v>
      </c>
      <c r="D138">
        <v>6.42</v>
      </c>
    </row>
    <row r="139" spans="1:4" x14ac:dyDescent="0.35">
      <c r="A139" t="s">
        <v>312</v>
      </c>
      <c r="B139">
        <v>211.72</v>
      </c>
      <c r="C139">
        <v>13.42</v>
      </c>
      <c r="D139">
        <v>6.26</v>
      </c>
    </row>
    <row r="140" spans="1:4" x14ac:dyDescent="0.35">
      <c r="A140" t="s">
        <v>313</v>
      </c>
      <c r="B140">
        <v>212.63</v>
      </c>
      <c r="C140">
        <v>13.46</v>
      </c>
      <c r="D140">
        <v>6.22</v>
      </c>
    </row>
    <row r="141" spans="1:4" x14ac:dyDescent="0.35">
      <c r="A141" t="s">
        <v>314</v>
      </c>
      <c r="B141">
        <v>213.6</v>
      </c>
      <c r="C141">
        <v>13.42</v>
      </c>
      <c r="D141">
        <v>5.99</v>
      </c>
    </row>
    <row r="142" spans="1:4" x14ac:dyDescent="0.35">
      <c r="A142" t="s">
        <v>315</v>
      </c>
      <c r="B142">
        <v>213.27</v>
      </c>
      <c r="C142">
        <v>13.35</v>
      </c>
      <c r="D142">
        <v>5.76</v>
      </c>
    </row>
    <row r="143" spans="1:4" x14ac:dyDescent="0.35">
      <c r="A143" t="s">
        <v>316</v>
      </c>
      <c r="B143">
        <v>209.64</v>
      </c>
      <c r="C143">
        <v>13.06</v>
      </c>
      <c r="D143">
        <v>5.56</v>
      </c>
    </row>
    <row r="144" spans="1:4" x14ac:dyDescent="0.35">
      <c r="A144" t="s">
        <v>317</v>
      </c>
      <c r="B144">
        <v>210.87</v>
      </c>
      <c r="C144">
        <v>13.03</v>
      </c>
      <c r="D144">
        <v>5.27</v>
      </c>
    </row>
    <row r="145" spans="1:4" x14ac:dyDescent="0.35">
      <c r="A145" t="s">
        <v>318</v>
      </c>
      <c r="B145">
        <v>209.87</v>
      </c>
      <c r="C145">
        <v>12.9</v>
      </c>
      <c r="D145">
        <v>4.9400000000000004</v>
      </c>
    </row>
    <row r="146" spans="1:4" x14ac:dyDescent="0.35">
      <c r="A146" t="s">
        <v>319</v>
      </c>
      <c r="B146">
        <v>211.47</v>
      </c>
      <c r="C146">
        <v>13.14</v>
      </c>
      <c r="D146">
        <v>5.13</v>
      </c>
    </row>
    <row r="147" spans="1:4" x14ac:dyDescent="0.35">
      <c r="A147" t="s">
        <v>320</v>
      </c>
      <c r="B147">
        <v>214.64</v>
      </c>
      <c r="C147">
        <v>13.15</v>
      </c>
      <c r="D147">
        <v>4.9800000000000004</v>
      </c>
    </row>
    <row r="148" spans="1:4" x14ac:dyDescent="0.35">
      <c r="A148" t="s">
        <v>321</v>
      </c>
      <c r="B148">
        <v>217.68</v>
      </c>
      <c r="C148">
        <v>13.33</v>
      </c>
      <c r="D148">
        <v>5</v>
      </c>
    </row>
    <row r="149" spans="1:4" x14ac:dyDescent="0.35">
      <c r="A149" t="s">
        <v>322</v>
      </c>
      <c r="B149">
        <v>219.62</v>
      </c>
      <c r="C149">
        <v>13.5</v>
      </c>
      <c r="D149">
        <v>5.07</v>
      </c>
    </row>
    <row r="150" spans="1:4" x14ac:dyDescent="0.35">
      <c r="A150" t="s">
        <v>323</v>
      </c>
      <c r="B150">
        <v>219.98</v>
      </c>
      <c r="C150">
        <v>13.62</v>
      </c>
      <c r="D150">
        <v>5.28</v>
      </c>
    </row>
    <row r="151" spans="1:4" x14ac:dyDescent="0.35">
      <c r="A151" t="s">
        <v>324</v>
      </c>
      <c r="B151">
        <v>222.27</v>
      </c>
      <c r="C151">
        <v>13.68</v>
      </c>
      <c r="D151">
        <v>5.28</v>
      </c>
    </row>
    <row r="152" spans="1:4" x14ac:dyDescent="0.35">
      <c r="A152" t="s">
        <v>325</v>
      </c>
      <c r="B152">
        <v>223.63</v>
      </c>
      <c r="C152">
        <v>13.81</v>
      </c>
      <c r="D152">
        <v>5.33</v>
      </c>
    </row>
    <row r="153" spans="1:4" x14ac:dyDescent="0.35">
      <c r="A153" t="s">
        <v>326</v>
      </c>
      <c r="B153">
        <v>224.53</v>
      </c>
      <c r="C153">
        <v>13.87</v>
      </c>
      <c r="D153">
        <v>5.33</v>
      </c>
    </row>
    <row r="154" spans="1:4" x14ac:dyDescent="0.35">
      <c r="A154" t="s">
        <v>327</v>
      </c>
      <c r="B154">
        <v>225.93</v>
      </c>
      <c r="C154">
        <v>14.03</v>
      </c>
      <c r="D154">
        <v>5.38</v>
      </c>
    </row>
    <row r="155" spans="1:4" x14ac:dyDescent="0.35">
      <c r="A155" t="s">
        <v>328</v>
      </c>
      <c r="B155">
        <v>227.81</v>
      </c>
      <c r="C155">
        <v>14.06</v>
      </c>
      <c r="D155">
        <v>5.42</v>
      </c>
    </row>
    <row r="156" spans="1:4" x14ac:dyDescent="0.35">
      <c r="A156" t="s">
        <v>329</v>
      </c>
      <c r="B156">
        <v>229.88</v>
      </c>
      <c r="C156">
        <v>14.14</v>
      </c>
      <c r="D156">
        <v>5.27</v>
      </c>
    </row>
    <row r="157" spans="1:4" x14ac:dyDescent="0.35">
      <c r="A157" t="s">
        <v>330</v>
      </c>
      <c r="B157">
        <v>229.8</v>
      </c>
      <c r="C157">
        <v>14.23</v>
      </c>
      <c r="D157">
        <v>5.41</v>
      </c>
    </row>
    <row r="158" spans="1:4" x14ac:dyDescent="0.35">
      <c r="A158" t="s">
        <v>331</v>
      </c>
      <c r="B158">
        <v>229.66</v>
      </c>
      <c r="C158">
        <v>14.34</v>
      </c>
      <c r="D158">
        <v>5.61</v>
      </c>
    </row>
    <row r="159" spans="1:4" x14ac:dyDescent="0.35">
      <c r="A159" t="s">
        <v>332</v>
      </c>
      <c r="B159">
        <v>230.75</v>
      </c>
      <c r="C159">
        <v>14.35</v>
      </c>
      <c r="D159">
        <v>5.69</v>
      </c>
    </row>
    <row r="160" spans="1:4" x14ac:dyDescent="0.35">
      <c r="A160" t="s">
        <v>333</v>
      </c>
      <c r="B160">
        <v>230.32</v>
      </c>
      <c r="C160">
        <v>14.49</v>
      </c>
      <c r="D160">
        <v>5.94</v>
      </c>
    </row>
    <row r="161" spans="1:4" x14ac:dyDescent="0.35">
      <c r="A161" t="s">
        <v>334</v>
      </c>
      <c r="B161">
        <v>230.77</v>
      </c>
      <c r="C161">
        <v>14.62</v>
      </c>
      <c r="D161">
        <v>6.19</v>
      </c>
    </row>
    <row r="162" spans="1:4" x14ac:dyDescent="0.35">
      <c r="A162" t="s">
        <v>335</v>
      </c>
      <c r="B162">
        <v>230.91</v>
      </c>
      <c r="C162">
        <v>14.66</v>
      </c>
      <c r="D162">
        <v>6.27</v>
      </c>
    </row>
    <row r="163" spans="1:4" x14ac:dyDescent="0.35">
      <c r="A163" t="s">
        <v>336</v>
      </c>
      <c r="B163">
        <v>231.78</v>
      </c>
      <c r="C163">
        <v>14.27</v>
      </c>
      <c r="D163">
        <v>5.26</v>
      </c>
    </row>
    <row r="164" spans="1:4" x14ac:dyDescent="0.35">
      <c r="A164" t="s">
        <v>337</v>
      </c>
      <c r="B164">
        <v>233.33</v>
      </c>
      <c r="C164">
        <v>14.18</v>
      </c>
      <c r="D164">
        <v>4.7300000000000004</v>
      </c>
    </row>
    <row r="165" spans="1:4" x14ac:dyDescent="0.35">
      <c r="A165" t="s">
        <v>338</v>
      </c>
      <c r="B165">
        <v>233.53</v>
      </c>
      <c r="C165">
        <v>14.18</v>
      </c>
      <c r="D165">
        <v>4.6399999999999997</v>
      </c>
    </row>
    <row r="166" spans="1:4" x14ac:dyDescent="0.35">
      <c r="A166" t="s">
        <v>339</v>
      </c>
      <c r="B166">
        <v>233.05</v>
      </c>
      <c r="C166">
        <v>14.17</v>
      </c>
      <c r="D166">
        <v>4.58</v>
      </c>
    </row>
    <row r="167" spans="1:4" x14ac:dyDescent="0.35">
      <c r="A167" t="s">
        <v>340</v>
      </c>
      <c r="B167">
        <v>234.59</v>
      </c>
      <c r="C167">
        <v>14.11</v>
      </c>
      <c r="D167">
        <v>4.5</v>
      </c>
    </row>
    <row r="168" spans="1:4" x14ac:dyDescent="0.35">
      <c r="A168" t="s">
        <v>341</v>
      </c>
      <c r="B168">
        <v>234.18</v>
      </c>
      <c r="C168">
        <v>14.14</v>
      </c>
      <c r="D168">
        <v>4.45</v>
      </c>
    </row>
    <row r="169" spans="1:4" x14ac:dyDescent="0.35">
      <c r="A169" t="s">
        <v>342</v>
      </c>
      <c r="B169">
        <v>231.32</v>
      </c>
      <c r="C169">
        <v>14.04</v>
      </c>
      <c r="D169">
        <v>4.53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9"/>
  <sheetViews>
    <sheetView workbookViewId="0"/>
  </sheetViews>
  <sheetFormatPr baseColWidth="10" defaultColWidth="9.1796875" defaultRowHeight="14.5" x14ac:dyDescent="0.35"/>
  <cols>
    <col min="1" max="1" width="17.81640625" bestFit="1" customWidth="1"/>
    <col min="2" max="2" width="17.453125" bestFit="1" customWidth="1"/>
    <col min="3" max="3" width="15.54296875" bestFit="1" customWidth="1"/>
  </cols>
  <sheetData>
    <row r="1" spans="1:3" x14ac:dyDescent="0.35">
      <c r="A1" s="1" t="s">
        <v>498</v>
      </c>
      <c r="B1" s="1" t="s">
        <v>499</v>
      </c>
      <c r="C1" s="1" t="s">
        <v>500</v>
      </c>
    </row>
    <row r="2" spans="1:3" x14ac:dyDescent="0.35">
      <c r="A2" t="s">
        <v>44</v>
      </c>
      <c r="B2">
        <v>1.7</v>
      </c>
      <c r="C2">
        <v>2.9</v>
      </c>
    </row>
    <row r="3" spans="1:3" x14ac:dyDescent="0.35">
      <c r="A3" t="s">
        <v>501</v>
      </c>
      <c r="B3">
        <v>2.2000000000000002</v>
      </c>
      <c r="C3">
        <v>3.1</v>
      </c>
    </row>
    <row r="4" spans="1:3" x14ac:dyDescent="0.35">
      <c r="A4" t="s">
        <v>502</v>
      </c>
      <c r="B4">
        <v>72.900000000000006</v>
      </c>
      <c r="C4">
        <v>184.5</v>
      </c>
    </row>
    <row r="5" spans="1:3" x14ac:dyDescent="0.35">
      <c r="A5" t="s">
        <v>503</v>
      </c>
      <c r="B5">
        <v>110.4</v>
      </c>
      <c r="C5">
        <v>162.4</v>
      </c>
    </row>
    <row r="6" spans="1:3" x14ac:dyDescent="0.35">
      <c r="A6" t="s">
        <v>504</v>
      </c>
      <c r="B6">
        <v>126.3</v>
      </c>
      <c r="C6">
        <v>91.3</v>
      </c>
    </row>
    <row r="7" spans="1:3" x14ac:dyDescent="0.35">
      <c r="A7" t="s">
        <v>505</v>
      </c>
      <c r="B7">
        <v>90.6</v>
      </c>
      <c r="C7">
        <v>53.6</v>
      </c>
    </row>
    <row r="8" spans="1:3" x14ac:dyDescent="0.35">
      <c r="A8" t="s">
        <v>506</v>
      </c>
      <c r="B8">
        <v>55.7</v>
      </c>
      <c r="C8">
        <v>52.9</v>
      </c>
    </row>
    <row r="9" spans="1:3" x14ac:dyDescent="0.35">
      <c r="A9" t="s">
        <v>507</v>
      </c>
      <c r="B9">
        <v>53</v>
      </c>
      <c r="C9">
        <v>37</v>
      </c>
    </row>
    <row r="10" spans="1:3" x14ac:dyDescent="0.35">
      <c r="A10" t="s">
        <v>508</v>
      </c>
      <c r="B10">
        <v>39.1</v>
      </c>
      <c r="C10">
        <v>25.6</v>
      </c>
    </row>
    <row r="11" spans="1:3" x14ac:dyDescent="0.35">
      <c r="A11" t="s">
        <v>509</v>
      </c>
      <c r="B11">
        <v>32.9</v>
      </c>
      <c r="C11">
        <v>21.8</v>
      </c>
    </row>
    <row r="12" spans="1:3" x14ac:dyDescent="0.35">
      <c r="A12" t="s">
        <v>510</v>
      </c>
      <c r="B12">
        <v>31.9</v>
      </c>
      <c r="C12">
        <v>29.7</v>
      </c>
    </row>
    <row r="13" spans="1:3" x14ac:dyDescent="0.35">
      <c r="A13" t="s">
        <v>511</v>
      </c>
      <c r="B13">
        <v>31.6</v>
      </c>
      <c r="C13">
        <v>29.5</v>
      </c>
    </row>
    <row r="14" spans="1:3" x14ac:dyDescent="0.35">
      <c r="A14" t="s">
        <v>45</v>
      </c>
      <c r="B14">
        <v>29.2</v>
      </c>
      <c r="C14">
        <v>37.5</v>
      </c>
    </row>
    <row r="15" spans="1:3" x14ac:dyDescent="0.35">
      <c r="A15" t="s">
        <v>512</v>
      </c>
      <c r="B15">
        <v>37.4</v>
      </c>
      <c r="C15">
        <v>36</v>
      </c>
    </row>
    <row r="16" spans="1:3" x14ac:dyDescent="0.35">
      <c r="A16" t="s">
        <v>513</v>
      </c>
      <c r="B16">
        <v>39.299999999999997</v>
      </c>
      <c r="C16">
        <v>40.299999999999997</v>
      </c>
    </row>
    <row r="17" spans="1:3" x14ac:dyDescent="0.35">
      <c r="A17" t="s">
        <v>514</v>
      </c>
      <c r="B17">
        <v>38.299999999999997</v>
      </c>
      <c r="C17">
        <v>39</v>
      </c>
    </row>
    <row r="18" spans="1:3" x14ac:dyDescent="0.35">
      <c r="A18" t="s">
        <v>515</v>
      </c>
      <c r="B18">
        <v>38.799999999999997</v>
      </c>
      <c r="C18">
        <v>26.9</v>
      </c>
    </row>
    <row r="19" spans="1:3" x14ac:dyDescent="0.35">
      <c r="A19" t="s">
        <v>516</v>
      </c>
      <c r="B19">
        <v>32.4</v>
      </c>
      <c r="C19">
        <v>16.600000000000001</v>
      </c>
    </row>
    <row r="20" spans="1:3" x14ac:dyDescent="0.35">
      <c r="A20" t="s">
        <v>517</v>
      </c>
      <c r="B20">
        <v>22.2</v>
      </c>
      <c r="C20">
        <v>17.600000000000001</v>
      </c>
    </row>
    <row r="21" spans="1:3" x14ac:dyDescent="0.35">
      <c r="A21" t="s">
        <v>518</v>
      </c>
      <c r="B21">
        <v>19.899999999999999</v>
      </c>
      <c r="C21">
        <v>11.5</v>
      </c>
    </row>
    <row r="22" spans="1:3" x14ac:dyDescent="0.35">
      <c r="A22" t="s">
        <v>519</v>
      </c>
      <c r="B22">
        <v>16</v>
      </c>
      <c r="C22">
        <v>8.8000000000000007</v>
      </c>
    </row>
    <row r="23" spans="1:3" x14ac:dyDescent="0.35">
      <c r="A23" t="s">
        <v>520</v>
      </c>
      <c r="B23">
        <v>11.2</v>
      </c>
      <c r="C23">
        <v>7.4</v>
      </c>
    </row>
    <row r="24" spans="1:3" x14ac:dyDescent="0.35">
      <c r="A24" t="s">
        <v>521</v>
      </c>
      <c r="B24">
        <v>9.6</v>
      </c>
      <c r="C24">
        <v>6.6</v>
      </c>
    </row>
    <row r="25" spans="1:3" x14ac:dyDescent="0.35">
      <c r="A25" t="s">
        <v>522</v>
      </c>
      <c r="B25">
        <v>9</v>
      </c>
      <c r="C25">
        <v>7.8</v>
      </c>
    </row>
    <row r="26" spans="1:3" x14ac:dyDescent="0.35">
      <c r="A26" t="s">
        <v>46</v>
      </c>
      <c r="B26">
        <v>12.2</v>
      </c>
      <c r="C26">
        <v>14</v>
      </c>
    </row>
    <row r="27" spans="1:3" x14ac:dyDescent="0.35">
      <c r="A27" t="s">
        <v>523</v>
      </c>
      <c r="B27">
        <v>13.2</v>
      </c>
      <c r="C27">
        <v>9.1999999999999993</v>
      </c>
    </row>
    <row r="28" spans="1:3" x14ac:dyDescent="0.35">
      <c r="A28" t="s">
        <v>524</v>
      </c>
      <c r="B28">
        <v>9.8000000000000007</v>
      </c>
      <c r="C28">
        <v>6.9</v>
      </c>
    </row>
    <row r="29" spans="1:3" x14ac:dyDescent="0.35">
      <c r="A29" t="s">
        <v>525</v>
      </c>
      <c r="B29">
        <v>4.0999999999999996</v>
      </c>
      <c r="C29">
        <v>4.2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23"/>
  <sheetViews>
    <sheetView workbookViewId="0"/>
  </sheetViews>
  <sheetFormatPr baseColWidth="10" defaultColWidth="9.1796875" defaultRowHeight="14.5" x14ac:dyDescent="0.35"/>
  <cols>
    <col min="1" max="1" width="17.81640625" bestFit="1" customWidth="1"/>
    <col min="2" max="2" width="63.1796875" bestFit="1" customWidth="1"/>
    <col min="3" max="3" width="32.453125" style="5" bestFit="1" customWidth="1"/>
    <col min="4" max="4" width="31.26953125" bestFit="1" customWidth="1"/>
  </cols>
  <sheetData>
    <row r="1" spans="1:4" x14ac:dyDescent="0.35">
      <c r="A1" s="1" t="s">
        <v>498</v>
      </c>
      <c r="B1" s="1" t="s">
        <v>526</v>
      </c>
      <c r="C1" s="6" t="s">
        <v>527</v>
      </c>
      <c r="D1" s="1" t="s">
        <v>528</v>
      </c>
    </row>
    <row r="2" spans="1:4" x14ac:dyDescent="0.35">
      <c r="A2">
        <v>2001</v>
      </c>
      <c r="B2">
        <v>10.1</v>
      </c>
      <c r="C2" s="5" t="s">
        <v>529</v>
      </c>
    </row>
    <row r="3" spans="1:4" x14ac:dyDescent="0.35">
      <c r="A3">
        <v>2002</v>
      </c>
      <c r="B3">
        <v>9.3000000000000007</v>
      </c>
      <c r="C3" s="5" t="s">
        <v>530</v>
      </c>
    </row>
    <row r="4" spans="1:4" x14ac:dyDescent="0.35">
      <c r="A4">
        <v>2003</v>
      </c>
      <c r="B4">
        <v>13.7</v>
      </c>
      <c r="C4" s="5" t="s">
        <v>531</v>
      </c>
    </row>
    <row r="5" spans="1:4" x14ac:dyDescent="0.35">
      <c r="A5">
        <v>2004</v>
      </c>
      <c r="B5">
        <v>17.100000000000001</v>
      </c>
      <c r="C5" s="5" t="s">
        <v>532</v>
      </c>
    </row>
    <row r="6" spans="1:4" x14ac:dyDescent="0.35">
      <c r="A6">
        <v>2005</v>
      </c>
      <c r="B6">
        <v>14.2</v>
      </c>
      <c r="C6" s="5" t="s">
        <v>533</v>
      </c>
    </row>
    <row r="7" spans="1:4" x14ac:dyDescent="0.35">
      <c r="A7">
        <v>2006</v>
      </c>
      <c r="B7">
        <v>11.7</v>
      </c>
      <c r="C7" s="5" t="s">
        <v>534</v>
      </c>
    </row>
    <row r="8" spans="1:4" x14ac:dyDescent="0.35">
      <c r="A8">
        <v>2007</v>
      </c>
      <c r="B8">
        <v>11.5</v>
      </c>
      <c r="C8" s="5" t="s">
        <v>535</v>
      </c>
    </row>
    <row r="9" spans="1:4" x14ac:dyDescent="0.35">
      <c r="A9">
        <v>2008</v>
      </c>
      <c r="B9">
        <v>11</v>
      </c>
      <c r="C9" s="5" t="s">
        <v>536</v>
      </c>
    </row>
    <row r="10" spans="1:4" x14ac:dyDescent="0.35">
      <c r="A10">
        <v>2009</v>
      </c>
      <c r="B10">
        <v>17</v>
      </c>
      <c r="C10" s="5" t="s">
        <v>537</v>
      </c>
    </row>
    <row r="11" spans="1:4" x14ac:dyDescent="0.35">
      <c r="A11">
        <v>2010</v>
      </c>
      <c r="B11">
        <v>18.2</v>
      </c>
      <c r="C11" s="5" t="s">
        <v>538</v>
      </c>
    </row>
    <row r="12" spans="1:4" x14ac:dyDescent="0.35">
      <c r="A12">
        <v>2011</v>
      </c>
      <c r="B12">
        <v>15.9</v>
      </c>
      <c r="C12" s="5" t="s">
        <v>534</v>
      </c>
    </row>
    <row r="13" spans="1:4" x14ac:dyDescent="0.35">
      <c r="A13">
        <v>2012</v>
      </c>
      <c r="B13">
        <v>16.899999999999999</v>
      </c>
      <c r="C13" s="5" t="s">
        <v>539</v>
      </c>
    </row>
    <row r="14" spans="1:4" x14ac:dyDescent="0.35">
      <c r="A14">
        <v>2013</v>
      </c>
      <c r="B14">
        <v>16</v>
      </c>
      <c r="C14" s="5" t="s">
        <v>534</v>
      </c>
    </row>
    <row r="15" spans="1:4" x14ac:dyDescent="0.35">
      <c r="A15">
        <v>2014</v>
      </c>
      <c r="B15">
        <v>12.6</v>
      </c>
      <c r="C15" s="5" t="s">
        <v>537</v>
      </c>
    </row>
    <row r="16" spans="1:4" x14ac:dyDescent="0.35">
      <c r="A16">
        <v>2015</v>
      </c>
      <c r="B16">
        <v>12.6</v>
      </c>
      <c r="C16" s="5" t="s">
        <v>540</v>
      </c>
    </row>
    <row r="17" spans="1:4" x14ac:dyDescent="0.35">
      <c r="A17">
        <v>2016</v>
      </c>
      <c r="B17">
        <v>17.8</v>
      </c>
      <c r="C17" s="5" t="s">
        <v>541</v>
      </c>
    </row>
    <row r="18" spans="1:4" x14ac:dyDescent="0.35">
      <c r="A18">
        <v>2017</v>
      </c>
      <c r="B18">
        <v>19.5</v>
      </c>
      <c r="C18" s="5" t="s">
        <v>529</v>
      </c>
    </row>
    <row r="19" spans="1:4" x14ac:dyDescent="0.35">
      <c r="A19">
        <v>2018</v>
      </c>
      <c r="B19">
        <v>16.399999999999999</v>
      </c>
      <c r="C19" s="5" t="s">
        <v>542</v>
      </c>
    </row>
    <row r="20" spans="1:4" x14ac:dyDescent="0.35">
      <c r="A20">
        <v>2019</v>
      </c>
      <c r="B20">
        <v>14.3</v>
      </c>
      <c r="C20" s="5" t="s">
        <v>543</v>
      </c>
    </row>
    <row r="21" spans="1:4" x14ac:dyDescent="0.35">
      <c r="A21">
        <v>2020</v>
      </c>
      <c r="B21">
        <v>12.9</v>
      </c>
      <c r="C21" s="5" t="s">
        <v>544</v>
      </c>
    </row>
    <row r="22" spans="1:4" x14ac:dyDescent="0.35">
      <c r="A22">
        <v>2021</v>
      </c>
      <c r="B22">
        <v>16.100000000000001</v>
      </c>
      <c r="C22" s="5" t="s">
        <v>545</v>
      </c>
      <c r="D22">
        <v>3.1</v>
      </c>
    </row>
    <row r="23" spans="1:4" x14ac:dyDescent="0.35">
      <c r="A23">
        <v>2022</v>
      </c>
      <c r="B23">
        <v>13.4</v>
      </c>
      <c r="C23" s="5" t="s">
        <v>546</v>
      </c>
      <c r="D23">
        <v>1.8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22"/>
  <sheetViews>
    <sheetView workbookViewId="0"/>
  </sheetViews>
  <sheetFormatPr baseColWidth="10" defaultColWidth="9.1796875" defaultRowHeight="14.5" x14ac:dyDescent="0.35"/>
  <cols>
    <col min="1" max="1" width="9.26953125" bestFit="1" customWidth="1"/>
    <col min="2" max="2" width="60" bestFit="1" customWidth="1"/>
    <col min="3" max="3" width="25.26953125" bestFit="1" customWidth="1"/>
    <col min="4" max="4" width="39.453125" bestFit="1" customWidth="1"/>
    <col min="5" max="5" width="27.54296875" bestFit="1" customWidth="1"/>
    <col min="6" max="6" width="67.54296875" bestFit="1" customWidth="1"/>
  </cols>
  <sheetData>
    <row r="1" spans="1:6" x14ac:dyDescent="0.35">
      <c r="A1" s="1" t="s">
        <v>547</v>
      </c>
      <c r="B1" s="1" t="s">
        <v>548</v>
      </c>
      <c r="C1" s="1" t="s">
        <v>549</v>
      </c>
      <c r="D1" s="1" t="s">
        <v>550</v>
      </c>
      <c r="E1" s="1" t="s">
        <v>551</v>
      </c>
      <c r="F1" s="1" t="s">
        <v>552</v>
      </c>
    </row>
    <row r="2" spans="1:6" x14ac:dyDescent="0.35">
      <c r="A2">
        <v>2001</v>
      </c>
      <c r="B2">
        <v>8.06</v>
      </c>
      <c r="C2">
        <v>119.092</v>
      </c>
      <c r="D2">
        <v>90.968999999999994</v>
      </c>
      <c r="E2">
        <v>277.13900000000001</v>
      </c>
      <c r="F2">
        <v>16.73</v>
      </c>
    </row>
    <row r="3" spans="1:6" x14ac:dyDescent="0.35">
      <c r="A3">
        <v>2002</v>
      </c>
      <c r="B3">
        <v>9.1839999999999993</v>
      </c>
      <c r="C3">
        <v>124.764</v>
      </c>
      <c r="D3">
        <v>102.86199999999999</v>
      </c>
      <c r="E3">
        <v>283.15300000000002</v>
      </c>
      <c r="F3">
        <v>17.39</v>
      </c>
    </row>
    <row r="4" spans="1:6" x14ac:dyDescent="0.35">
      <c r="A4">
        <v>2003</v>
      </c>
      <c r="B4">
        <v>9.8049999999999997</v>
      </c>
      <c r="C4">
        <v>131.357</v>
      </c>
      <c r="D4">
        <v>116.97</v>
      </c>
      <c r="E4">
        <v>291.49900000000002</v>
      </c>
      <c r="F4">
        <v>18.239999999999998</v>
      </c>
    </row>
    <row r="5" spans="1:6" x14ac:dyDescent="0.35">
      <c r="A5">
        <v>2004</v>
      </c>
      <c r="B5">
        <v>10.186</v>
      </c>
      <c r="C5">
        <v>106.259</v>
      </c>
      <c r="D5">
        <v>124.5</v>
      </c>
      <c r="E5">
        <v>292.06799999999998</v>
      </c>
      <c r="F5">
        <v>17.600000000000001</v>
      </c>
    </row>
    <row r="6" spans="1:6" x14ac:dyDescent="0.35">
      <c r="A6">
        <v>2005</v>
      </c>
      <c r="B6">
        <v>10.382999999999999</v>
      </c>
      <c r="C6">
        <v>113.67400000000001</v>
      </c>
      <c r="D6">
        <v>132.59399999999999</v>
      </c>
      <c r="E6">
        <v>290.44</v>
      </c>
      <c r="F6">
        <v>17.91</v>
      </c>
    </row>
    <row r="7" spans="1:6" x14ac:dyDescent="0.35">
      <c r="A7">
        <v>2006</v>
      </c>
      <c r="B7">
        <v>10.62</v>
      </c>
      <c r="C7">
        <v>112.502</v>
      </c>
      <c r="D7">
        <v>138.83799999999999</v>
      </c>
      <c r="E7">
        <v>286.96100000000001</v>
      </c>
      <c r="F7">
        <v>17.77</v>
      </c>
    </row>
    <row r="8" spans="1:6" x14ac:dyDescent="0.35">
      <c r="A8">
        <v>2007</v>
      </c>
      <c r="B8">
        <v>10.698</v>
      </c>
      <c r="C8">
        <v>113.688</v>
      </c>
      <c r="D8">
        <v>140.95500000000001</v>
      </c>
      <c r="E8">
        <v>284.37700000000001</v>
      </c>
      <c r="F8">
        <v>17.510000000000002</v>
      </c>
    </row>
    <row r="9" spans="1:6" x14ac:dyDescent="0.35">
      <c r="A9">
        <v>2008</v>
      </c>
      <c r="B9">
        <v>10.662000000000001</v>
      </c>
      <c r="C9">
        <v>112.413</v>
      </c>
      <c r="D9">
        <v>143.732</v>
      </c>
      <c r="E9">
        <v>284.70400000000001</v>
      </c>
      <c r="F9">
        <v>17.25</v>
      </c>
    </row>
    <row r="10" spans="1:6" x14ac:dyDescent="0.35">
      <c r="A10">
        <v>2009</v>
      </c>
      <c r="B10">
        <v>10.395</v>
      </c>
      <c r="C10">
        <v>114.48399999999999</v>
      </c>
      <c r="D10">
        <v>158.48599999999999</v>
      </c>
      <c r="E10">
        <v>285.85399999999998</v>
      </c>
      <c r="F10">
        <v>17.559999999999999</v>
      </c>
    </row>
    <row r="11" spans="1:6" x14ac:dyDescent="0.35">
      <c r="A11">
        <v>2010</v>
      </c>
      <c r="B11">
        <v>10.29</v>
      </c>
      <c r="C11">
        <v>113.19</v>
      </c>
      <c r="D11">
        <v>173.23099999999999</v>
      </c>
      <c r="E11">
        <v>290.70999999999998</v>
      </c>
      <c r="F11">
        <v>17.86</v>
      </c>
    </row>
    <row r="12" spans="1:6" x14ac:dyDescent="0.35">
      <c r="A12">
        <v>2011</v>
      </c>
      <c r="B12">
        <v>9.67</v>
      </c>
      <c r="C12">
        <v>107.422</v>
      </c>
      <c r="D12">
        <v>171.64400000000001</v>
      </c>
      <c r="E12">
        <v>296.45</v>
      </c>
      <c r="F12">
        <v>17.55</v>
      </c>
    </row>
    <row r="13" spans="1:6" x14ac:dyDescent="0.35">
      <c r="A13">
        <v>2012</v>
      </c>
      <c r="B13">
        <v>9.6110000000000007</v>
      </c>
      <c r="C13">
        <v>108.53400000000001</v>
      </c>
      <c r="D13">
        <v>166.065</v>
      </c>
      <c r="E13">
        <v>300.04300000000001</v>
      </c>
      <c r="F13">
        <v>17.309999999999999</v>
      </c>
    </row>
    <row r="14" spans="1:6" x14ac:dyDescent="0.35">
      <c r="A14">
        <v>2013</v>
      </c>
      <c r="B14">
        <v>9.5419999999999998</v>
      </c>
      <c r="C14">
        <v>111.309</v>
      </c>
      <c r="D14">
        <v>162.21100000000001</v>
      </c>
      <c r="E14">
        <v>296.31799999999998</v>
      </c>
      <c r="F14">
        <v>17.03</v>
      </c>
    </row>
    <row r="15" spans="1:6" x14ac:dyDescent="0.35">
      <c r="A15">
        <v>2014</v>
      </c>
      <c r="B15">
        <v>9.7220000000000013</v>
      </c>
      <c r="C15">
        <v>115.627</v>
      </c>
      <c r="D15">
        <v>150.21899999999999</v>
      </c>
      <c r="E15">
        <v>302.22699999999998</v>
      </c>
      <c r="F15">
        <v>16.760000000000002</v>
      </c>
    </row>
    <row r="16" spans="1:6" x14ac:dyDescent="0.35">
      <c r="A16">
        <v>2015</v>
      </c>
      <c r="B16">
        <v>9.0419999999999998</v>
      </c>
      <c r="C16">
        <v>118.384</v>
      </c>
      <c r="D16">
        <v>147.59100000000001</v>
      </c>
      <c r="E16">
        <v>305.87900000000002</v>
      </c>
      <c r="F16">
        <v>16.75</v>
      </c>
    </row>
    <row r="17" spans="1:6" x14ac:dyDescent="0.35">
      <c r="A17">
        <v>2016</v>
      </c>
      <c r="B17">
        <v>9.4459999999999997</v>
      </c>
      <c r="C17">
        <v>118.958</v>
      </c>
      <c r="D17">
        <v>145.21</v>
      </c>
      <c r="E17">
        <v>309.10500000000002</v>
      </c>
      <c r="F17">
        <v>16.7</v>
      </c>
    </row>
    <row r="18" spans="1:6" x14ac:dyDescent="0.35">
      <c r="A18">
        <v>2017</v>
      </c>
      <c r="B18">
        <v>9.1379999999999999</v>
      </c>
      <c r="C18">
        <v>112.06699999999999</v>
      </c>
      <c r="D18">
        <v>139.60300000000001</v>
      </c>
      <c r="E18">
        <v>316.99</v>
      </c>
      <c r="F18">
        <v>16.46</v>
      </c>
    </row>
    <row r="19" spans="1:6" x14ac:dyDescent="0.35">
      <c r="A19">
        <v>2018</v>
      </c>
      <c r="B19">
        <v>9.0609999999999999</v>
      </c>
      <c r="C19">
        <v>114.46299999999999</v>
      </c>
      <c r="D19">
        <v>122.956</v>
      </c>
      <c r="E19">
        <v>330.48700000000002</v>
      </c>
      <c r="F19">
        <v>16.32</v>
      </c>
    </row>
    <row r="20" spans="1:6" x14ac:dyDescent="0.35">
      <c r="A20">
        <v>2019</v>
      </c>
      <c r="B20">
        <v>14.901</v>
      </c>
      <c r="C20">
        <v>117.485</v>
      </c>
      <c r="D20">
        <v>113.226</v>
      </c>
      <c r="E20">
        <v>338.97500000000002</v>
      </c>
      <c r="F20">
        <v>16.329999999999998</v>
      </c>
    </row>
    <row r="21" spans="1:6" x14ac:dyDescent="0.35">
      <c r="A21">
        <v>2020</v>
      </c>
      <c r="B21">
        <v>9.907</v>
      </c>
      <c r="C21">
        <v>124.24</v>
      </c>
      <c r="D21">
        <v>123.49</v>
      </c>
      <c r="E21">
        <v>348.233</v>
      </c>
      <c r="F21">
        <v>17.010000000000002</v>
      </c>
    </row>
    <row r="22" spans="1:6" x14ac:dyDescent="0.35">
      <c r="A22">
        <v>2021</v>
      </c>
      <c r="B22">
        <v>9.8470000000000013</v>
      </c>
      <c r="C22">
        <v>112.89400000000001</v>
      </c>
      <c r="D22">
        <v>131.44399999999999</v>
      </c>
      <c r="E22">
        <v>351.61900000000003</v>
      </c>
      <c r="F22">
        <v>16.95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23"/>
  <sheetViews>
    <sheetView workbookViewId="0"/>
  </sheetViews>
  <sheetFormatPr baseColWidth="10" defaultColWidth="9.1796875" defaultRowHeight="14.5" x14ac:dyDescent="0.35"/>
  <cols>
    <col min="1" max="1" width="5" bestFit="1" customWidth="1"/>
    <col min="2" max="2" width="7.81640625" bestFit="1" customWidth="1"/>
    <col min="3" max="3" width="8.81640625" bestFit="1" customWidth="1"/>
  </cols>
  <sheetData>
    <row r="1" spans="1:3" x14ac:dyDescent="0.35">
      <c r="A1" s="1"/>
      <c r="B1" s="1" t="s">
        <v>553</v>
      </c>
      <c r="C1" s="1" t="s">
        <v>554</v>
      </c>
    </row>
    <row r="2" spans="1:3" x14ac:dyDescent="0.35">
      <c r="A2">
        <v>2000</v>
      </c>
      <c r="B2">
        <v>4.5</v>
      </c>
      <c r="C2">
        <v>1.4</v>
      </c>
    </row>
    <row r="3" spans="1:3" x14ac:dyDescent="0.35">
      <c r="A3">
        <v>2001</v>
      </c>
      <c r="B3">
        <v>5.3</v>
      </c>
      <c r="C3">
        <v>2.2000000000000002</v>
      </c>
    </row>
    <row r="4" spans="1:3" x14ac:dyDescent="0.35">
      <c r="A4">
        <v>2002</v>
      </c>
      <c r="B4">
        <v>5.4</v>
      </c>
      <c r="C4">
        <v>4.0999999999999996</v>
      </c>
    </row>
    <row r="5" spans="1:3" x14ac:dyDescent="0.35">
      <c r="A5">
        <v>2003</v>
      </c>
      <c r="B5">
        <v>4.5</v>
      </c>
      <c r="C5">
        <v>2</v>
      </c>
    </row>
    <row r="6" spans="1:3" x14ac:dyDescent="0.35">
      <c r="A6">
        <v>2004</v>
      </c>
      <c r="B6">
        <v>3.5</v>
      </c>
      <c r="C6">
        <v>3</v>
      </c>
    </row>
    <row r="7" spans="1:3" x14ac:dyDescent="0.35">
      <c r="A7">
        <v>2005</v>
      </c>
      <c r="B7">
        <v>3.3</v>
      </c>
      <c r="C7">
        <v>1.7</v>
      </c>
    </row>
    <row r="8" spans="1:3" x14ac:dyDescent="0.35">
      <c r="A8">
        <v>2006</v>
      </c>
      <c r="B8">
        <v>4.0999999999999996</v>
      </c>
      <c r="C8">
        <v>1.8</v>
      </c>
    </row>
    <row r="9" spans="1:3" x14ac:dyDescent="0.35">
      <c r="A9">
        <v>2007</v>
      </c>
      <c r="B9">
        <v>5.4</v>
      </c>
      <c r="C9">
        <v>4.5999999999999996</v>
      </c>
    </row>
    <row r="10" spans="1:3" x14ac:dyDescent="0.35">
      <c r="A10">
        <v>2008</v>
      </c>
      <c r="B10">
        <v>6.3</v>
      </c>
      <c r="C10">
        <v>2.4</v>
      </c>
    </row>
    <row r="11" spans="1:3" x14ac:dyDescent="0.35">
      <c r="A11">
        <v>2009</v>
      </c>
      <c r="B11">
        <v>4.2</v>
      </c>
      <c r="C11">
        <v>2.1</v>
      </c>
    </row>
    <row r="12" spans="1:3" x14ac:dyDescent="0.35">
      <c r="A12">
        <v>2010</v>
      </c>
      <c r="B12">
        <v>3.7</v>
      </c>
      <c r="C12">
        <v>1.2</v>
      </c>
    </row>
    <row r="13" spans="1:3" x14ac:dyDescent="0.35">
      <c r="A13">
        <v>2011</v>
      </c>
      <c r="B13">
        <v>4.2</v>
      </c>
      <c r="C13">
        <v>2.9</v>
      </c>
    </row>
    <row r="14" spans="1:3" x14ac:dyDescent="0.35">
      <c r="A14">
        <v>2012</v>
      </c>
      <c r="B14">
        <v>4</v>
      </c>
      <c r="C14">
        <v>3.2</v>
      </c>
    </row>
    <row r="15" spans="1:3" x14ac:dyDescent="0.35">
      <c r="A15">
        <v>2013</v>
      </c>
      <c r="B15">
        <v>3.9</v>
      </c>
      <c r="C15">
        <v>1.8</v>
      </c>
    </row>
    <row r="16" spans="1:3" x14ac:dyDescent="0.35">
      <c r="A16">
        <v>2014</v>
      </c>
      <c r="B16">
        <v>3.1</v>
      </c>
      <c r="C16">
        <v>1</v>
      </c>
    </row>
    <row r="17" spans="1:3" x14ac:dyDescent="0.35">
      <c r="A17">
        <v>2015</v>
      </c>
      <c r="B17">
        <v>2.8</v>
      </c>
      <c r="C17">
        <v>0.7</v>
      </c>
    </row>
    <row r="18" spans="1:3" x14ac:dyDescent="0.35">
      <c r="A18">
        <v>2016</v>
      </c>
      <c r="B18">
        <v>1.8</v>
      </c>
      <c r="C18">
        <v>-1.8</v>
      </c>
    </row>
    <row r="19" spans="1:3" x14ac:dyDescent="0.35">
      <c r="A19">
        <v>2017</v>
      </c>
      <c r="B19">
        <v>2.2999999999999998</v>
      </c>
      <c r="C19">
        <v>0.4</v>
      </c>
    </row>
    <row r="20" spans="1:3" x14ac:dyDescent="0.35">
      <c r="A20">
        <v>2018</v>
      </c>
      <c r="B20">
        <v>2.8</v>
      </c>
      <c r="C20">
        <v>0.1</v>
      </c>
    </row>
    <row r="21" spans="1:3" x14ac:dyDescent="0.35">
      <c r="A21">
        <v>2019</v>
      </c>
      <c r="B21">
        <v>3.5</v>
      </c>
      <c r="C21">
        <v>1.2</v>
      </c>
    </row>
    <row r="22" spans="1:3" x14ac:dyDescent="0.35">
      <c r="A22">
        <v>2020</v>
      </c>
      <c r="B22">
        <v>3.1</v>
      </c>
      <c r="C22">
        <v>1.8</v>
      </c>
    </row>
    <row r="23" spans="1:3" x14ac:dyDescent="0.35">
      <c r="A23">
        <v>2021</v>
      </c>
      <c r="B23">
        <v>3.5</v>
      </c>
      <c r="C23">
        <v>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1388"/>
  <sheetViews>
    <sheetView workbookViewId="0"/>
  </sheetViews>
  <sheetFormatPr baseColWidth="10" defaultColWidth="9.1796875" defaultRowHeight="14.5" x14ac:dyDescent="0.35"/>
  <cols>
    <col min="1" max="1" width="10.453125" bestFit="1" customWidth="1"/>
    <col min="2" max="2" width="28.453125" bestFit="1" customWidth="1"/>
  </cols>
  <sheetData>
    <row r="1" spans="1:2" x14ac:dyDescent="0.35">
      <c r="A1" s="1" t="s">
        <v>23</v>
      </c>
      <c r="B1" s="1" t="s">
        <v>555</v>
      </c>
    </row>
    <row r="2" spans="1:2" x14ac:dyDescent="0.35">
      <c r="A2" t="s">
        <v>556</v>
      </c>
      <c r="B2">
        <v>82.32</v>
      </c>
    </row>
    <row r="3" spans="1:2" x14ac:dyDescent="0.35">
      <c r="A3" t="s">
        <v>557</v>
      </c>
      <c r="B3">
        <v>83.06</v>
      </c>
    </row>
    <row r="4" spans="1:2" x14ac:dyDescent="0.35">
      <c r="A4" t="s">
        <v>558</v>
      </c>
      <c r="B4">
        <v>88.6</v>
      </c>
    </row>
    <row r="5" spans="1:2" x14ac:dyDescent="0.35">
      <c r="A5" t="s">
        <v>559</v>
      </c>
      <c r="B5">
        <v>86.11</v>
      </c>
    </row>
    <row r="6" spans="1:2" x14ac:dyDescent="0.35">
      <c r="A6" t="s">
        <v>560</v>
      </c>
      <c r="B6">
        <v>87.54</v>
      </c>
    </row>
    <row r="7" spans="1:2" x14ac:dyDescent="0.35">
      <c r="A7" t="s">
        <v>561</v>
      </c>
      <c r="B7">
        <v>79.92</v>
      </c>
    </row>
    <row r="8" spans="1:2" x14ac:dyDescent="0.35">
      <c r="A8" t="s">
        <v>562</v>
      </c>
      <c r="B8">
        <v>79.72</v>
      </c>
    </row>
    <row r="9" spans="1:2" x14ac:dyDescent="0.35">
      <c r="A9" t="s">
        <v>563</v>
      </c>
      <c r="B9">
        <v>79.72</v>
      </c>
    </row>
    <row r="10" spans="1:2" x14ac:dyDescent="0.35">
      <c r="A10" t="s">
        <v>564</v>
      </c>
      <c r="B10">
        <v>79.72</v>
      </c>
    </row>
    <row r="11" spans="1:2" x14ac:dyDescent="0.35">
      <c r="A11" t="s">
        <v>565</v>
      </c>
      <c r="B11">
        <v>77.22</v>
      </c>
    </row>
    <row r="12" spans="1:2" x14ac:dyDescent="0.35">
      <c r="A12" t="s">
        <v>566</v>
      </c>
      <c r="B12">
        <v>78.8</v>
      </c>
    </row>
    <row r="13" spans="1:2" x14ac:dyDescent="0.35">
      <c r="A13" t="s">
        <v>567</v>
      </c>
      <c r="B13">
        <v>77.75</v>
      </c>
    </row>
    <row r="14" spans="1:2" x14ac:dyDescent="0.35">
      <c r="A14" t="s">
        <v>568</v>
      </c>
      <c r="B14">
        <v>79.89</v>
      </c>
    </row>
    <row r="15" spans="1:2" x14ac:dyDescent="0.35">
      <c r="A15" t="s">
        <v>569</v>
      </c>
      <c r="B15">
        <v>79.75</v>
      </c>
    </row>
    <row r="16" spans="1:2" x14ac:dyDescent="0.35">
      <c r="A16" t="s">
        <v>570</v>
      </c>
      <c r="B16">
        <v>76.989999999999995</v>
      </c>
    </row>
    <row r="17" spans="1:2" x14ac:dyDescent="0.35">
      <c r="A17" t="s">
        <v>571</v>
      </c>
      <c r="B17">
        <v>77.849999999999994</v>
      </c>
    </row>
    <row r="18" spans="1:2" x14ac:dyDescent="0.35">
      <c r="A18" t="s">
        <v>572</v>
      </c>
      <c r="B18">
        <v>78.290000000000006</v>
      </c>
    </row>
    <row r="19" spans="1:2" x14ac:dyDescent="0.35">
      <c r="A19" t="s">
        <v>525</v>
      </c>
      <c r="B19">
        <v>78.3</v>
      </c>
    </row>
    <row r="20" spans="1:2" x14ac:dyDescent="0.35">
      <c r="A20" t="s">
        <v>343</v>
      </c>
      <c r="B20">
        <v>76.27</v>
      </c>
    </row>
    <row r="21" spans="1:2" x14ac:dyDescent="0.35">
      <c r="A21" t="s">
        <v>573</v>
      </c>
      <c r="B21">
        <v>78.05</v>
      </c>
    </row>
    <row r="22" spans="1:2" x14ac:dyDescent="0.35">
      <c r="A22" t="s">
        <v>574</v>
      </c>
      <c r="B22">
        <v>81.45</v>
      </c>
    </row>
    <row r="23" spans="1:2" x14ac:dyDescent="0.35">
      <c r="A23" t="s">
        <v>575</v>
      </c>
      <c r="B23">
        <v>80.540000000000006</v>
      </c>
    </row>
    <row r="24" spans="1:2" x14ac:dyDescent="0.35">
      <c r="A24" t="s">
        <v>576</v>
      </c>
      <c r="B24">
        <v>78.31</v>
      </c>
    </row>
    <row r="25" spans="1:2" x14ac:dyDescent="0.35">
      <c r="A25" t="s">
        <v>577</v>
      </c>
      <c r="B25">
        <v>77.94</v>
      </c>
    </row>
    <row r="26" spans="1:2" x14ac:dyDescent="0.35">
      <c r="A26" t="s">
        <v>578</v>
      </c>
      <c r="B26">
        <v>76.25</v>
      </c>
    </row>
    <row r="27" spans="1:2" x14ac:dyDescent="0.35">
      <c r="A27" t="s">
        <v>579</v>
      </c>
      <c r="B27">
        <v>80.290000000000006</v>
      </c>
    </row>
    <row r="28" spans="1:2" x14ac:dyDescent="0.35">
      <c r="A28" t="s">
        <v>580</v>
      </c>
      <c r="B28">
        <v>78.010000000000005</v>
      </c>
    </row>
    <row r="29" spans="1:2" x14ac:dyDescent="0.35">
      <c r="A29" t="s">
        <v>581</v>
      </c>
      <c r="B29">
        <v>78.52</v>
      </c>
    </row>
    <row r="30" spans="1:2" x14ac:dyDescent="0.35">
      <c r="A30" t="s">
        <v>582</v>
      </c>
      <c r="B30">
        <v>79.53</v>
      </c>
    </row>
    <row r="31" spans="1:2" x14ac:dyDescent="0.35">
      <c r="A31" t="s">
        <v>583</v>
      </c>
      <c r="B31">
        <v>77.77</v>
      </c>
    </row>
    <row r="32" spans="1:2" x14ac:dyDescent="0.35">
      <c r="A32" t="s">
        <v>584</v>
      </c>
      <c r="B32">
        <v>77.040000000000006</v>
      </c>
    </row>
    <row r="33" spans="1:2" x14ac:dyDescent="0.35">
      <c r="A33" t="s">
        <v>585</v>
      </c>
      <c r="B33">
        <v>77.89</v>
      </c>
    </row>
    <row r="34" spans="1:2" x14ac:dyDescent="0.35">
      <c r="A34" t="s">
        <v>586</v>
      </c>
      <c r="B34">
        <v>76.39</v>
      </c>
    </row>
    <row r="35" spans="1:2" x14ac:dyDescent="0.35">
      <c r="A35" t="s">
        <v>587</v>
      </c>
      <c r="B35">
        <v>76.03</v>
      </c>
    </row>
    <row r="36" spans="1:2" x14ac:dyDescent="0.35">
      <c r="A36" t="s">
        <v>588</v>
      </c>
      <c r="B36">
        <v>72.78</v>
      </c>
    </row>
    <row r="37" spans="1:2" x14ac:dyDescent="0.35">
      <c r="A37" t="s">
        <v>589</v>
      </c>
      <c r="B37">
        <v>68.12</v>
      </c>
    </row>
    <row r="38" spans="1:2" x14ac:dyDescent="0.35">
      <c r="A38" t="s">
        <v>590</v>
      </c>
      <c r="B38">
        <v>57.93</v>
      </c>
    </row>
    <row r="39" spans="1:2" x14ac:dyDescent="0.35">
      <c r="A39" t="s">
        <v>591</v>
      </c>
      <c r="B39">
        <v>64.790000000000006</v>
      </c>
    </row>
    <row r="40" spans="1:2" x14ac:dyDescent="0.35">
      <c r="A40" t="s">
        <v>592</v>
      </c>
      <c r="B40">
        <v>67.09</v>
      </c>
    </row>
    <row r="41" spans="1:2" x14ac:dyDescent="0.35">
      <c r="A41" t="s">
        <v>593</v>
      </c>
      <c r="B41">
        <v>68.260000000000005</v>
      </c>
    </row>
    <row r="42" spans="1:2" x14ac:dyDescent="0.35">
      <c r="A42" t="s">
        <v>524</v>
      </c>
      <c r="B42">
        <v>68.53</v>
      </c>
    </row>
    <row r="43" spans="1:2" x14ac:dyDescent="0.35">
      <c r="A43" t="s">
        <v>594</v>
      </c>
      <c r="B43">
        <v>81.81</v>
      </c>
    </row>
    <row r="44" spans="1:2" x14ac:dyDescent="0.35">
      <c r="A44" t="s">
        <v>595</v>
      </c>
      <c r="B44">
        <v>87.72</v>
      </c>
    </row>
    <row r="45" spans="1:2" x14ac:dyDescent="0.35">
      <c r="A45" t="s">
        <v>596</v>
      </c>
      <c r="B45">
        <v>86.64</v>
      </c>
    </row>
    <row r="46" spans="1:2" x14ac:dyDescent="0.35">
      <c r="A46" t="s">
        <v>597</v>
      </c>
      <c r="B46">
        <v>94.67</v>
      </c>
    </row>
    <row r="47" spans="1:2" x14ac:dyDescent="0.35">
      <c r="A47" t="s">
        <v>598</v>
      </c>
      <c r="B47">
        <v>89.37</v>
      </c>
    </row>
    <row r="48" spans="1:2" x14ac:dyDescent="0.35">
      <c r="A48" t="s">
        <v>599</v>
      </c>
      <c r="B48">
        <v>89.27</v>
      </c>
    </row>
    <row r="49" spans="1:2" x14ac:dyDescent="0.35">
      <c r="A49" t="s">
        <v>600</v>
      </c>
      <c r="B49">
        <v>89.03</v>
      </c>
    </row>
    <row r="50" spans="1:2" x14ac:dyDescent="0.35">
      <c r="A50" t="s">
        <v>601</v>
      </c>
      <c r="B50">
        <v>85.96</v>
      </c>
    </row>
    <row r="51" spans="1:2" x14ac:dyDescent="0.35">
      <c r="A51" t="s">
        <v>602</v>
      </c>
      <c r="B51">
        <v>89.34</v>
      </c>
    </row>
    <row r="52" spans="1:2" x14ac:dyDescent="0.35">
      <c r="A52" t="s">
        <v>603</v>
      </c>
      <c r="B52">
        <v>90.67</v>
      </c>
    </row>
    <row r="53" spans="1:2" x14ac:dyDescent="0.35">
      <c r="A53" t="s">
        <v>604</v>
      </c>
      <c r="B53">
        <v>91.31</v>
      </c>
    </row>
    <row r="54" spans="1:2" x14ac:dyDescent="0.35">
      <c r="A54" t="s">
        <v>605</v>
      </c>
      <c r="B54">
        <v>92.47</v>
      </c>
    </row>
    <row r="55" spans="1:2" x14ac:dyDescent="0.35">
      <c r="A55" t="s">
        <v>606</v>
      </c>
      <c r="B55">
        <v>90.38</v>
      </c>
    </row>
    <row r="56" spans="1:2" x14ac:dyDescent="0.35">
      <c r="A56" t="s">
        <v>607</v>
      </c>
      <c r="B56">
        <v>90.35</v>
      </c>
    </row>
    <row r="57" spans="1:2" x14ac:dyDescent="0.35">
      <c r="A57" t="s">
        <v>608</v>
      </c>
      <c r="B57">
        <v>96.42</v>
      </c>
    </row>
    <row r="58" spans="1:2" x14ac:dyDescent="0.35">
      <c r="A58" t="s">
        <v>609</v>
      </c>
      <c r="B58">
        <v>96.22</v>
      </c>
    </row>
    <row r="59" spans="1:2" x14ac:dyDescent="0.35">
      <c r="A59" t="s">
        <v>610</v>
      </c>
      <c r="B59">
        <v>95.97</v>
      </c>
    </row>
    <row r="60" spans="1:2" x14ac:dyDescent="0.35">
      <c r="A60" t="s">
        <v>611</v>
      </c>
      <c r="B60">
        <v>94.33</v>
      </c>
    </row>
    <row r="61" spans="1:2" x14ac:dyDescent="0.35">
      <c r="A61" t="s">
        <v>612</v>
      </c>
      <c r="B61">
        <v>93.69</v>
      </c>
    </row>
    <row r="62" spans="1:2" x14ac:dyDescent="0.35">
      <c r="A62" t="s">
        <v>523</v>
      </c>
      <c r="B62">
        <v>89.14</v>
      </c>
    </row>
    <row r="63" spans="1:2" x14ac:dyDescent="0.35">
      <c r="A63" t="s">
        <v>613</v>
      </c>
      <c r="B63">
        <v>88.8</v>
      </c>
    </row>
    <row r="64" spans="1:2" x14ac:dyDescent="0.35">
      <c r="A64" t="s">
        <v>614</v>
      </c>
      <c r="B64">
        <v>88.82</v>
      </c>
    </row>
    <row r="65" spans="1:2" x14ac:dyDescent="0.35">
      <c r="A65" t="s">
        <v>615</v>
      </c>
      <c r="B65">
        <v>89.39</v>
      </c>
    </row>
    <row r="66" spans="1:2" x14ac:dyDescent="0.35">
      <c r="A66" t="s">
        <v>616</v>
      </c>
      <c r="B66">
        <v>88.29</v>
      </c>
    </row>
    <row r="67" spans="1:2" x14ac:dyDescent="0.35">
      <c r="A67" t="s">
        <v>617</v>
      </c>
      <c r="B67">
        <v>87.09</v>
      </c>
    </row>
    <row r="68" spans="1:2" x14ac:dyDescent="0.35">
      <c r="A68" t="s">
        <v>618</v>
      </c>
      <c r="B68">
        <v>83.66</v>
      </c>
    </row>
    <row r="69" spans="1:2" x14ac:dyDescent="0.35">
      <c r="A69" t="s">
        <v>619</v>
      </c>
      <c r="B69">
        <v>84.11</v>
      </c>
    </row>
    <row r="70" spans="1:2" x14ac:dyDescent="0.35">
      <c r="A70" t="s">
        <v>620</v>
      </c>
      <c r="B70">
        <v>85.24</v>
      </c>
    </row>
    <row r="71" spans="1:2" x14ac:dyDescent="0.35">
      <c r="A71" t="s">
        <v>621</v>
      </c>
      <c r="B71">
        <v>81.739999999999995</v>
      </c>
    </row>
    <row r="72" spans="1:2" x14ac:dyDescent="0.35">
      <c r="A72" t="s">
        <v>622</v>
      </c>
      <c r="B72">
        <v>82.31</v>
      </c>
    </row>
    <row r="73" spans="1:2" x14ac:dyDescent="0.35">
      <c r="A73" t="s">
        <v>623</v>
      </c>
      <c r="B73">
        <v>80.23</v>
      </c>
    </row>
    <row r="74" spans="1:2" x14ac:dyDescent="0.35">
      <c r="A74" t="s">
        <v>624</v>
      </c>
      <c r="B74">
        <v>81.73</v>
      </c>
    </row>
    <row r="75" spans="1:2" x14ac:dyDescent="0.35">
      <c r="A75" t="s">
        <v>625</v>
      </c>
      <c r="B75">
        <v>80.22</v>
      </c>
    </row>
    <row r="76" spans="1:2" x14ac:dyDescent="0.35">
      <c r="A76" t="s">
        <v>626</v>
      </c>
      <c r="B76">
        <v>79.69</v>
      </c>
    </row>
    <row r="77" spans="1:2" x14ac:dyDescent="0.35">
      <c r="A77" t="s">
        <v>627</v>
      </c>
      <c r="B77">
        <v>80.97</v>
      </c>
    </row>
    <row r="78" spans="1:2" x14ac:dyDescent="0.35">
      <c r="A78" t="s">
        <v>628</v>
      </c>
      <c r="B78">
        <v>79.739999999999995</v>
      </c>
    </row>
    <row r="79" spans="1:2" x14ac:dyDescent="0.35">
      <c r="A79" t="s">
        <v>629</v>
      </c>
      <c r="B79">
        <v>85.01</v>
      </c>
    </row>
    <row r="80" spans="1:2" x14ac:dyDescent="0.35">
      <c r="A80" t="s">
        <v>630</v>
      </c>
      <c r="B80">
        <v>86.32</v>
      </c>
    </row>
    <row r="81" spans="1:2" x14ac:dyDescent="0.35">
      <c r="A81" t="s">
        <v>631</v>
      </c>
      <c r="B81">
        <v>87.16</v>
      </c>
    </row>
    <row r="82" spans="1:2" x14ac:dyDescent="0.35">
      <c r="A82" t="s">
        <v>632</v>
      </c>
      <c r="B82">
        <v>84.46</v>
      </c>
    </row>
    <row r="83" spans="1:2" x14ac:dyDescent="0.35">
      <c r="A83" t="s">
        <v>633</v>
      </c>
      <c r="B83">
        <v>83.53</v>
      </c>
    </row>
    <row r="84" spans="1:2" x14ac:dyDescent="0.35">
      <c r="A84" t="s">
        <v>342</v>
      </c>
      <c r="B84">
        <v>80.11</v>
      </c>
    </row>
    <row r="85" spans="1:2" x14ac:dyDescent="0.35">
      <c r="A85" t="s">
        <v>634</v>
      </c>
      <c r="B85">
        <v>79.64</v>
      </c>
    </row>
    <row r="86" spans="1:2" x14ac:dyDescent="0.35">
      <c r="A86" t="s">
        <v>635</v>
      </c>
      <c r="B86">
        <v>79.83</v>
      </c>
    </row>
    <row r="87" spans="1:2" x14ac:dyDescent="0.35">
      <c r="A87" t="s">
        <v>636</v>
      </c>
      <c r="B87">
        <v>78.760000000000005</v>
      </c>
    </row>
    <row r="88" spans="1:2" x14ac:dyDescent="0.35">
      <c r="A88" t="s">
        <v>637</v>
      </c>
      <c r="B88">
        <v>76.39</v>
      </c>
    </row>
    <row r="89" spans="1:2" x14ac:dyDescent="0.35">
      <c r="A89" t="s">
        <v>638</v>
      </c>
      <c r="B89">
        <v>75.81</v>
      </c>
    </row>
    <row r="90" spans="1:2" x14ac:dyDescent="0.35">
      <c r="A90" t="s">
        <v>639</v>
      </c>
      <c r="B90">
        <v>73.930000000000007</v>
      </c>
    </row>
    <row r="91" spans="1:2" x14ac:dyDescent="0.35">
      <c r="A91" t="s">
        <v>640</v>
      </c>
      <c r="B91">
        <v>76.290000000000006</v>
      </c>
    </row>
    <row r="92" spans="1:2" x14ac:dyDescent="0.35">
      <c r="A92" t="s">
        <v>641</v>
      </c>
      <c r="B92">
        <v>80.45</v>
      </c>
    </row>
    <row r="93" spans="1:2" x14ac:dyDescent="0.35">
      <c r="A93" t="s">
        <v>642</v>
      </c>
      <c r="B93">
        <v>79.38</v>
      </c>
    </row>
    <row r="94" spans="1:2" x14ac:dyDescent="0.35">
      <c r="A94" t="s">
        <v>643</v>
      </c>
      <c r="B94">
        <v>73.28</v>
      </c>
    </row>
    <row r="95" spans="1:2" x14ac:dyDescent="0.35">
      <c r="A95" t="s">
        <v>644</v>
      </c>
      <c r="B95">
        <v>84.77</v>
      </c>
    </row>
    <row r="96" spans="1:2" x14ac:dyDescent="0.35">
      <c r="A96" t="s">
        <v>645</v>
      </c>
      <c r="B96">
        <v>80.5</v>
      </c>
    </row>
    <row r="97" spans="1:2" x14ac:dyDescent="0.35">
      <c r="A97" t="s">
        <v>646</v>
      </c>
      <c r="B97">
        <v>79.48</v>
      </c>
    </row>
    <row r="98" spans="1:2" x14ac:dyDescent="0.35">
      <c r="A98" t="s">
        <v>647</v>
      </c>
      <c r="B98">
        <v>82.12</v>
      </c>
    </row>
    <row r="99" spans="1:2" x14ac:dyDescent="0.35">
      <c r="A99" t="s">
        <v>648</v>
      </c>
      <c r="B99">
        <v>83.73</v>
      </c>
    </row>
    <row r="100" spans="1:2" x14ac:dyDescent="0.35">
      <c r="A100" t="s">
        <v>649</v>
      </c>
      <c r="B100">
        <v>80.2</v>
      </c>
    </row>
    <row r="101" spans="1:2" x14ac:dyDescent="0.35">
      <c r="A101" t="s">
        <v>650</v>
      </c>
      <c r="B101">
        <v>88.88</v>
      </c>
    </row>
    <row r="102" spans="1:2" x14ac:dyDescent="0.35">
      <c r="A102" t="s">
        <v>651</v>
      </c>
      <c r="B102">
        <v>84.91</v>
      </c>
    </row>
    <row r="103" spans="1:2" x14ac:dyDescent="0.35">
      <c r="A103" t="s">
        <v>652</v>
      </c>
      <c r="B103">
        <v>81.25</v>
      </c>
    </row>
    <row r="104" spans="1:2" x14ac:dyDescent="0.35">
      <c r="A104" t="s">
        <v>653</v>
      </c>
      <c r="B104">
        <v>78.25</v>
      </c>
    </row>
    <row r="105" spans="1:2" x14ac:dyDescent="0.35">
      <c r="A105" t="s">
        <v>654</v>
      </c>
      <c r="B105">
        <v>79.86</v>
      </c>
    </row>
    <row r="106" spans="1:2" x14ac:dyDescent="0.35">
      <c r="A106" t="s">
        <v>522</v>
      </c>
      <c r="B106">
        <v>76.81</v>
      </c>
    </row>
    <row r="107" spans="1:2" x14ac:dyDescent="0.35">
      <c r="A107" t="s">
        <v>655</v>
      </c>
      <c r="B107">
        <v>75.37</v>
      </c>
    </row>
    <row r="108" spans="1:2" x14ac:dyDescent="0.35">
      <c r="A108" t="s">
        <v>656</v>
      </c>
      <c r="B108">
        <v>74.180000000000007</v>
      </c>
    </row>
    <row r="109" spans="1:2" x14ac:dyDescent="0.35">
      <c r="A109" t="s">
        <v>657</v>
      </c>
      <c r="B109">
        <v>72.760000000000005</v>
      </c>
    </row>
    <row r="110" spans="1:2" x14ac:dyDescent="0.35">
      <c r="A110" t="s">
        <v>658</v>
      </c>
      <c r="B110">
        <v>74.44</v>
      </c>
    </row>
    <row r="111" spans="1:2" x14ac:dyDescent="0.35">
      <c r="A111" t="s">
        <v>659</v>
      </c>
      <c r="B111">
        <v>72.900000000000006</v>
      </c>
    </row>
    <row r="112" spans="1:2" x14ac:dyDescent="0.35">
      <c r="A112" t="s">
        <v>660</v>
      </c>
      <c r="B112">
        <v>69.16</v>
      </c>
    </row>
    <row r="113" spans="1:2" x14ac:dyDescent="0.35">
      <c r="A113" t="s">
        <v>661</v>
      </c>
      <c r="B113">
        <v>69.900000000000006</v>
      </c>
    </row>
    <row r="114" spans="1:2" x14ac:dyDescent="0.35">
      <c r="A114" t="s">
        <v>662</v>
      </c>
      <c r="B114">
        <v>69.349999999999994</v>
      </c>
    </row>
    <row r="115" spans="1:2" x14ac:dyDescent="0.35">
      <c r="A115" t="s">
        <v>663</v>
      </c>
      <c r="B115">
        <v>69.09</v>
      </c>
    </row>
    <row r="116" spans="1:2" x14ac:dyDescent="0.35">
      <c r="A116" t="s">
        <v>664</v>
      </c>
      <c r="B116">
        <v>67.150000000000006</v>
      </c>
    </row>
    <row r="117" spans="1:2" x14ac:dyDescent="0.35">
      <c r="A117" t="s">
        <v>665</v>
      </c>
      <c r="B117">
        <v>67.540000000000006</v>
      </c>
    </row>
    <row r="118" spans="1:2" x14ac:dyDescent="0.35">
      <c r="A118" t="s">
        <v>666</v>
      </c>
      <c r="B118">
        <v>65.92</v>
      </c>
    </row>
    <row r="119" spans="1:2" x14ac:dyDescent="0.35">
      <c r="A119" t="s">
        <v>667</v>
      </c>
      <c r="B119">
        <v>63.27</v>
      </c>
    </row>
    <row r="120" spans="1:2" x14ac:dyDescent="0.35">
      <c r="A120" t="s">
        <v>668</v>
      </c>
      <c r="B120">
        <v>63.69</v>
      </c>
    </row>
    <row r="121" spans="1:2" x14ac:dyDescent="0.35">
      <c r="A121" t="s">
        <v>669</v>
      </c>
      <c r="B121">
        <v>63.16</v>
      </c>
    </row>
    <row r="122" spans="1:2" x14ac:dyDescent="0.35">
      <c r="A122" t="s">
        <v>670</v>
      </c>
      <c r="B122">
        <v>60.41</v>
      </c>
    </row>
    <row r="123" spans="1:2" x14ac:dyDescent="0.35">
      <c r="A123" t="s">
        <v>671</v>
      </c>
      <c r="B123">
        <v>60.62</v>
      </c>
    </row>
    <row r="124" spans="1:2" x14ac:dyDescent="0.35">
      <c r="A124" t="s">
        <v>672</v>
      </c>
      <c r="B124">
        <v>59.39</v>
      </c>
    </row>
    <row r="125" spans="1:2" x14ac:dyDescent="0.35">
      <c r="A125" t="s">
        <v>673</v>
      </c>
      <c r="B125">
        <v>59.86</v>
      </c>
    </row>
    <row r="126" spans="1:2" x14ac:dyDescent="0.35">
      <c r="A126" t="s">
        <v>674</v>
      </c>
      <c r="B126">
        <v>59.82</v>
      </c>
    </row>
    <row r="127" spans="1:2" x14ac:dyDescent="0.35">
      <c r="A127" t="s">
        <v>675</v>
      </c>
      <c r="B127">
        <v>59.45</v>
      </c>
    </row>
    <row r="128" spans="1:2" x14ac:dyDescent="0.35">
      <c r="A128" t="s">
        <v>521</v>
      </c>
      <c r="B128">
        <v>56.93</v>
      </c>
    </row>
    <row r="129" spans="1:2" x14ac:dyDescent="0.35">
      <c r="A129" t="s">
        <v>676</v>
      </c>
      <c r="B129">
        <v>58.7</v>
      </c>
    </row>
    <row r="130" spans="1:2" x14ac:dyDescent="0.35">
      <c r="A130" t="s">
        <v>677</v>
      </c>
      <c r="B130">
        <v>58.56</v>
      </c>
    </row>
    <row r="131" spans="1:2" x14ac:dyDescent="0.35">
      <c r="A131" t="s">
        <v>678</v>
      </c>
      <c r="B131">
        <v>59.89</v>
      </c>
    </row>
    <row r="132" spans="1:2" x14ac:dyDescent="0.35">
      <c r="A132" t="s">
        <v>679</v>
      </c>
      <c r="B132">
        <v>59.8</v>
      </c>
    </row>
    <row r="133" spans="1:2" x14ac:dyDescent="0.35">
      <c r="A133" t="s">
        <v>680</v>
      </c>
      <c r="B133">
        <v>58.96</v>
      </c>
    </row>
    <row r="134" spans="1:2" x14ac:dyDescent="0.35">
      <c r="A134" t="s">
        <v>681</v>
      </c>
      <c r="B134">
        <v>58.24</v>
      </c>
    </row>
    <row r="135" spans="1:2" x14ac:dyDescent="0.35">
      <c r="A135" t="s">
        <v>682</v>
      </c>
      <c r="B135">
        <v>57.95</v>
      </c>
    </row>
    <row r="136" spans="1:2" x14ac:dyDescent="0.35">
      <c r="A136" t="s">
        <v>683</v>
      </c>
      <c r="B136">
        <v>57.76</v>
      </c>
    </row>
    <row r="137" spans="1:2" x14ac:dyDescent="0.35">
      <c r="A137" t="s">
        <v>684</v>
      </c>
      <c r="B137">
        <v>54.52</v>
      </c>
    </row>
    <row r="138" spans="1:2" x14ac:dyDescent="0.35">
      <c r="A138" t="s">
        <v>685</v>
      </c>
      <c r="B138">
        <v>58.53</v>
      </c>
    </row>
    <row r="139" spans="1:2" x14ac:dyDescent="0.35">
      <c r="A139" t="s">
        <v>686</v>
      </c>
      <c r="B139">
        <v>59.42</v>
      </c>
    </row>
    <row r="140" spans="1:2" x14ac:dyDescent="0.35">
      <c r="A140" t="s">
        <v>687</v>
      </c>
      <c r="B140">
        <v>61.41</v>
      </c>
    </row>
    <row r="141" spans="1:2" x14ac:dyDescent="0.35">
      <c r="A141" t="s">
        <v>688</v>
      </c>
      <c r="B141">
        <v>59.04</v>
      </c>
    </row>
    <row r="142" spans="1:2" x14ac:dyDescent="0.35">
      <c r="A142" t="s">
        <v>689</v>
      </c>
      <c r="B142">
        <v>58.9</v>
      </c>
    </row>
    <row r="143" spans="1:2" x14ac:dyDescent="0.35">
      <c r="A143" t="s">
        <v>690</v>
      </c>
      <c r="B143">
        <v>59.11</v>
      </c>
    </row>
    <row r="144" spans="1:2" x14ac:dyDescent="0.35">
      <c r="A144" t="s">
        <v>691</v>
      </c>
      <c r="B144">
        <v>58.29</v>
      </c>
    </row>
    <row r="145" spans="1:2" x14ac:dyDescent="0.35">
      <c r="A145" t="s">
        <v>692</v>
      </c>
      <c r="B145">
        <v>60.34</v>
      </c>
    </row>
    <row r="146" spans="1:2" x14ac:dyDescent="0.35">
      <c r="A146" t="s">
        <v>693</v>
      </c>
      <c r="B146">
        <v>59.04</v>
      </c>
    </row>
    <row r="147" spans="1:2" x14ac:dyDescent="0.35">
      <c r="A147" t="s">
        <v>694</v>
      </c>
      <c r="B147">
        <v>64.67</v>
      </c>
    </row>
    <row r="148" spans="1:2" x14ac:dyDescent="0.35">
      <c r="A148" t="s">
        <v>695</v>
      </c>
      <c r="B148">
        <v>63.36</v>
      </c>
    </row>
    <row r="149" spans="1:2" x14ac:dyDescent="0.35">
      <c r="A149" t="s">
        <v>520</v>
      </c>
      <c r="B149">
        <v>61.99</v>
      </c>
    </row>
    <row r="150" spans="1:2" x14ac:dyDescent="0.35">
      <c r="A150" t="s">
        <v>341</v>
      </c>
      <c r="B150">
        <v>61.69</v>
      </c>
    </row>
    <row r="151" spans="1:2" x14ac:dyDescent="0.35">
      <c r="A151" t="s">
        <v>696</v>
      </c>
      <c r="B151">
        <v>62.83</v>
      </c>
    </row>
    <row r="152" spans="1:2" x14ac:dyDescent="0.35">
      <c r="A152" t="s">
        <v>697</v>
      </c>
      <c r="B152">
        <v>61.87</v>
      </c>
    </row>
    <row r="153" spans="1:2" x14ac:dyDescent="0.35">
      <c r="A153" t="s">
        <v>698</v>
      </c>
      <c r="B153">
        <v>64.31</v>
      </c>
    </row>
    <row r="154" spans="1:2" x14ac:dyDescent="0.35">
      <c r="A154" t="s">
        <v>699</v>
      </c>
      <c r="B154">
        <v>62.88</v>
      </c>
    </row>
    <row r="155" spans="1:2" x14ac:dyDescent="0.35">
      <c r="A155" t="s">
        <v>700</v>
      </c>
      <c r="B155">
        <v>60.48</v>
      </c>
    </row>
    <row r="156" spans="1:2" x14ac:dyDescent="0.35">
      <c r="A156" t="s">
        <v>701</v>
      </c>
      <c r="B156">
        <v>60.54</v>
      </c>
    </row>
    <row r="157" spans="1:2" x14ac:dyDescent="0.35">
      <c r="A157" t="s">
        <v>702</v>
      </c>
      <c r="B157">
        <v>60.11</v>
      </c>
    </row>
    <row r="158" spans="1:2" x14ac:dyDescent="0.35">
      <c r="A158" t="s">
        <v>703</v>
      </c>
      <c r="B158">
        <v>60.63</v>
      </c>
    </row>
    <row r="159" spans="1:2" x14ac:dyDescent="0.35">
      <c r="A159" t="s">
        <v>704</v>
      </c>
      <c r="B159">
        <v>59.43</v>
      </c>
    </row>
    <row r="160" spans="1:2" x14ac:dyDescent="0.35">
      <c r="A160" t="s">
        <v>705</v>
      </c>
      <c r="B160">
        <v>59.26</v>
      </c>
    </row>
    <row r="161" spans="1:2" x14ac:dyDescent="0.35">
      <c r="A161" t="s">
        <v>706</v>
      </c>
      <c r="B161">
        <v>59.8</v>
      </c>
    </row>
    <row r="162" spans="1:2" x14ac:dyDescent="0.35">
      <c r="A162" t="s">
        <v>707</v>
      </c>
      <c r="B162">
        <v>59.8</v>
      </c>
    </row>
    <row r="163" spans="1:2" x14ac:dyDescent="0.35">
      <c r="A163" t="s">
        <v>708</v>
      </c>
      <c r="B163">
        <v>61.01</v>
      </c>
    </row>
    <row r="164" spans="1:2" x14ac:dyDescent="0.35">
      <c r="A164" t="s">
        <v>709</v>
      </c>
      <c r="B164">
        <v>60.86</v>
      </c>
    </row>
    <row r="165" spans="1:2" x14ac:dyDescent="0.35">
      <c r="A165" t="s">
        <v>710</v>
      </c>
      <c r="B165">
        <v>62.69</v>
      </c>
    </row>
    <row r="166" spans="1:2" x14ac:dyDescent="0.35">
      <c r="A166" t="s">
        <v>711</v>
      </c>
      <c r="B166">
        <v>62.41</v>
      </c>
    </row>
    <row r="167" spans="1:2" x14ac:dyDescent="0.35">
      <c r="A167" t="s">
        <v>712</v>
      </c>
      <c r="B167">
        <v>61.95</v>
      </c>
    </row>
    <row r="168" spans="1:2" x14ac:dyDescent="0.35">
      <c r="A168" t="s">
        <v>713</v>
      </c>
      <c r="B168">
        <v>62.27</v>
      </c>
    </row>
    <row r="169" spans="1:2" x14ac:dyDescent="0.35">
      <c r="A169" t="s">
        <v>714</v>
      </c>
      <c r="B169">
        <v>61.28</v>
      </c>
    </row>
    <row r="170" spans="1:2" x14ac:dyDescent="0.35">
      <c r="A170" t="s">
        <v>715</v>
      </c>
      <c r="B170">
        <v>61.48</v>
      </c>
    </row>
    <row r="171" spans="1:2" x14ac:dyDescent="0.35">
      <c r="A171" t="s">
        <v>519</v>
      </c>
      <c r="B171">
        <v>60.07</v>
      </c>
    </row>
    <row r="172" spans="1:2" x14ac:dyDescent="0.35">
      <c r="A172" t="s">
        <v>716</v>
      </c>
      <c r="B172">
        <v>60.72</v>
      </c>
    </row>
    <row r="173" spans="1:2" x14ac:dyDescent="0.35">
      <c r="A173" t="s">
        <v>717</v>
      </c>
      <c r="B173">
        <v>60.72</v>
      </c>
    </row>
    <row r="174" spans="1:2" x14ac:dyDescent="0.35">
      <c r="A174" t="s">
        <v>718</v>
      </c>
      <c r="B174">
        <v>58.96</v>
      </c>
    </row>
    <row r="175" spans="1:2" x14ac:dyDescent="0.35">
      <c r="A175" t="s">
        <v>719</v>
      </c>
      <c r="B175">
        <v>56.82</v>
      </c>
    </row>
    <row r="176" spans="1:2" x14ac:dyDescent="0.35">
      <c r="A176" t="s">
        <v>720</v>
      </c>
      <c r="B176">
        <v>56.5</v>
      </c>
    </row>
    <row r="177" spans="1:2" x14ac:dyDescent="0.35">
      <c r="A177" t="s">
        <v>721</v>
      </c>
      <c r="B177">
        <v>56.6</v>
      </c>
    </row>
    <row r="178" spans="1:2" x14ac:dyDescent="0.35">
      <c r="A178" t="s">
        <v>722</v>
      </c>
      <c r="B178">
        <v>55.29</v>
      </c>
    </row>
    <row r="179" spans="1:2" x14ac:dyDescent="0.35">
      <c r="A179" t="s">
        <v>723</v>
      </c>
      <c r="B179">
        <v>54.32</v>
      </c>
    </row>
    <row r="180" spans="1:2" x14ac:dyDescent="0.35">
      <c r="A180" t="s">
        <v>724</v>
      </c>
      <c r="B180">
        <v>53.44</v>
      </c>
    </row>
    <row r="181" spans="1:2" x14ac:dyDescent="0.35">
      <c r="A181" t="s">
        <v>725</v>
      </c>
      <c r="B181">
        <v>57.07</v>
      </c>
    </row>
    <row r="182" spans="1:2" x14ac:dyDescent="0.35">
      <c r="A182" t="s">
        <v>726</v>
      </c>
      <c r="B182">
        <v>57.17</v>
      </c>
    </row>
    <row r="183" spans="1:2" x14ac:dyDescent="0.35">
      <c r="A183" t="s">
        <v>727</v>
      </c>
      <c r="B183">
        <v>58.09</v>
      </c>
    </row>
    <row r="184" spans="1:2" x14ac:dyDescent="0.35">
      <c r="A184" t="s">
        <v>728</v>
      </c>
      <c r="B184">
        <v>55.31</v>
      </c>
    </row>
    <row r="185" spans="1:2" x14ac:dyDescent="0.35">
      <c r="A185" t="s">
        <v>729</v>
      </c>
      <c r="B185">
        <v>56.19</v>
      </c>
    </row>
    <row r="186" spans="1:2" x14ac:dyDescent="0.35">
      <c r="A186" t="s">
        <v>730</v>
      </c>
      <c r="B186">
        <v>57.71</v>
      </c>
    </row>
    <row r="187" spans="1:2" x14ac:dyDescent="0.35">
      <c r="A187" t="s">
        <v>731</v>
      </c>
      <c r="B187">
        <v>57.34</v>
      </c>
    </row>
    <row r="188" spans="1:2" x14ac:dyDescent="0.35">
      <c r="A188" t="s">
        <v>732</v>
      </c>
      <c r="B188">
        <v>56.55</v>
      </c>
    </row>
    <row r="189" spans="1:2" x14ac:dyDescent="0.35">
      <c r="A189" t="s">
        <v>733</v>
      </c>
      <c r="B189">
        <v>56.6</v>
      </c>
    </row>
    <row r="190" spans="1:2" x14ac:dyDescent="0.35">
      <c r="A190" t="s">
        <v>734</v>
      </c>
      <c r="B190">
        <v>55.92</v>
      </c>
    </row>
    <row r="191" spans="1:2" x14ac:dyDescent="0.35">
      <c r="A191" t="s">
        <v>735</v>
      </c>
      <c r="B191">
        <v>55.4</v>
      </c>
    </row>
    <row r="192" spans="1:2" x14ac:dyDescent="0.35">
      <c r="A192" t="s">
        <v>736</v>
      </c>
      <c r="B192">
        <v>54.13</v>
      </c>
    </row>
    <row r="193" spans="1:2" x14ac:dyDescent="0.35">
      <c r="A193" t="s">
        <v>737</v>
      </c>
      <c r="B193">
        <v>54.37</v>
      </c>
    </row>
    <row r="194" spans="1:2" x14ac:dyDescent="0.35">
      <c r="A194" t="s">
        <v>738</v>
      </c>
      <c r="B194">
        <v>53.27</v>
      </c>
    </row>
    <row r="195" spans="1:2" x14ac:dyDescent="0.35">
      <c r="A195" t="s">
        <v>739</v>
      </c>
      <c r="B195">
        <v>54</v>
      </c>
    </row>
    <row r="196" spans="1:2" x14ac:dyDescent="0.35">
      <c r="A196" t="s">
        <v>740</v>
      </c>
      <c r="B196">
        <v>53.78</v>
      </c>
    </row>
    <row r="197" spans="1:2" x14ac:dyDescent="0.35">
      <c r="A197" t="s">
        <v>741</v>
      </c>
      <c r="B197">
        <v>52.85</v>
      </c>
    </row>
    <row r="198" spans="1:2" x14ac:dyDescent="0.35">
      <c r="A198" t="s">
        <v>742</v>
      </c>
      <c r="B198">
        <v>53.12</v>
      </c>
    </row>
    <row r="199" spans="1:2" x14ac:dyDescent="0.35">
      <c r="A199" t="s">
        <v>743</v>
      </c>
      <c r="B199">
        <v>50.82</v>
      </c>
    </row>
    <row r="200" spans="1:2" x14ac:dyDescent="0.35">
      <c r="A200" t="s">
        <v>744</v>
      </c>
      <c r="B200">
        <v>50.72</v>
      </c>
    </row>
    <row r="201" spans="1:2" x14ac:dyDescent="0.35">
      <c r="A201" t="s">
        <v>745</v>
      </c>
      <c r="B201">
        <v>52.06</v>
      </c>
    </row>
    <row r="202" spans="1:2" x14ac:dyDescent="0.35">
      <c r="A202" t="s">
        <v>746</v>
      </c>
      <c r="B202">
        <v>51.13</v>
      </c>
    </row>
    <row r="203" spans="1:2" x14ac:dyDescent="0.35">
      <c r="A203" t="s">
        <v>747</v>
      </c>
      <c r="B203">
        <v>52.32</v>
      </c>
    </row>
    <row r="204" spans="1:2" x14ac:dyDescent="0.35">
      <c r="A204" t="s">
        <v>748</v>
      </c>
      <c r="B204">
        <v>52.79</v>
      </c>
    </row>
    <row r="205" spans="1:2" x14ac:dyDescent="0.35">
      <c r="A205" t="s">
        <v>749</v>
      </c>
      <c r="B205">
        <v>52.89</v>
      </c>
    </row>
    <row r="206" spans="1:2" x14ac:dyDescent="0.35">
      <c r="A206" t="s">
        <v>750</v>
      </c>
      <c r="B206">
        <v>53.28</v>
      </c>
    </row>
    <row r="207" spans="1:2" x14ac:dyDescent="0.35">
      <c r="A207" t="s">
        <v>751</v>
      </c>
      <c r="B207">
        <v>52.76</v>
      </c>
    </row>
    <row r="208" spans="1:2" x14ac:dyDescent="0.35">
      <c r="A208" t="s">
        <v>752</v>
      </c>
      <c r="B208">
        <v>51.62</v>
      </c>
    </row>
    <row r="209" spans="1:2" x14ac:dyDescent="0.35">
      <c r="A209" t="s">
        <v>753</v>
      </c>
      <c r="B209">
        <v>54.17</v>
      </c>
    </row>
    <row r="210" spans="1:2" x14ac:dyDescent="0.35">
      <c r="A210" t="s">
        <v>754</v>
      </c>
      <c r="B210">
        <v>52.26</v>
      </c>
    </row>
    <row r="211" spans="1:2" x14ac:dyDescent="0.35">
      <c r="A211" t="s">
        <v>755</v>
      </c>
      <c r="B211">
        <v>52.52</v>
      </c>
    </row>
    <row r="212" spans="1:2" x14ac:dyDescent="0.35">
      <c r="A212" t="s">
        <v>756</v>
      </c>
      <c r="B212">
        <v>53.92</v>
      </c>
    </row>
    <row r="213" spans="1:2" x14ac:dyDescent="0.35">
      <c r="A213" t="s">
        <v>757</v>
      </c>
      <c r="B213">
        <v>57.77</v>
      </c>
    </row>
    <row r="214" spans="1:2" x14ac:dyDescent="0.35">
      <c r="A214" t="s">
        <v>758</v>
      </c>
      <c r="B214">
        <v>57.25</v>
      </c>
    </row>
    <row r="215" spans="1:2" x14ac:dyDescent="0.35">
      <c r="A215" t="s">
        <v>517</v>
      </c>
      <c r="B215">
        <v>57.53</v>
      </c>
    </row>
    <row r="216" spans="1:2" x14ac:dyDescent="0.35">
      <c r="A216" t="s">
        <v>340</v>
      </c>
      <c r="B216">
        <v>56.26</v>
      </c>
    </row>
    <row r="217" spans="1:2" x14ac:dyDescent="0.35">
      <c r="A217" t="s">
        <v>759</v>
      </c>
      <c r="B217">
        <v>55.54</v>
      </c>
    </row>
    <row r="218" spans="1:2" x14ac:dyDescent="0.35">
      <c r="A218" t="s">
        <v>760</v>
      </c>
      <c r="B218">
        <v>55.4</v>
      </c>
    </row>
    <row r="219" spans="1:2" x14ac:dyDescent="0.35">
      <c r="A219" t="s">
        <v>761</v>
      </c>
      <c r="B219">
        <v>54.95</v>
      </c>
    </row>
    <row r="220" spans="1:2" x14ac:dyDescent="0.35">
      <c r="A220" t="s">
        <v>762</v>
      </c>
      <c r="B220">
        <v>54.99</v>
      </c>
    </row>
    <row r="221" spans="1:2" x14ac:dyDescent="0.35">
      <c r="A221" t="s">
        <v>763</v>
      </c>
      <c r="B221">
        <v>54.57</v>
      </c>
    </row>
    <row r="222" spans="1:2" x14ac:dyDescent="0.35">
      <c r="A222" t="s">
        <v>764</v>
      </c>
      <c r="B222">
        <v>53.31</v>
      </c>
    </row>
    <row r="223" spans="1:2" x14ac:dyDescent="0.35">
      <c r="A223" t="s">
        <v>765</v>
      </c>
      <c r="B223">
        <v>52.33</v>
      </c>
    </row>
    <row r="224" spans="1:2" x14ac:dyDescent="0.35">
      <c r="A224" t="s">
        <v>766</v>
      </c>
      <c r="B224">
        <v>51.81</v>
      </c>
    </row>
    <row r="225" spans="1:2" x14ac:dyDescent="0.35">
      <c r="A225" t="s">
        <v>767</v>
      </c>
      <c r="B225">
        <v>50.82</v>
      </c>
    </row>
    <row r="226" spans="1:2" x14ac:dyDescent="0.35">
      <c r="A226" t="s">
        <v>768</v>
      </c>
      <c r="B226">
        <v>51.25</v>
      </c>
    </row>
    <row r="227" spans="1:2" x14ac:dyDescent="0.35">
      <c r="A227" t="s">
        <v>769</v>
      </c>
      <c r="B227">
        <v>51.31</v>
      </c>
    </row>
    <row r="228" spans="1:2" x14ac:dyDescent="0.35">
      <c r="A228" t="s">
        <v>770</v>
      </c>
      <c r="B228">
        <v>52.81</v>
      </c>
    </row>
    <row r="229" spans="1:2" x14ac:dyDescent="0.35">
      <c r="A229" t="s">
        <v>771</v>
      </c>
      <c r="B229">
        <v>52.59</v>
      </c>
    </row>
    <row r="230" spans="1:2" x14ac:dyDescent="0.35">
      <c r="A230" t="s">
        <v>772</v>
      </c>
      <c r="B230">
        <v>53.7</v>
      </c>
    </row>
    <row r="231" spans="1:2" x14ac:dyDescent="0.35">
      <c r="A231" t="s">
        <v>773</v>
      </c>
      <c r="B231">
        <v>53.43</v>
      </c>
    </row>
    <row r="232" spans="1:2" x14ac:dyDescent="0.35">
      <c r="A232" t="s">
        <v>774</v>
      </c>
      <c r="B232">
        <v>52.09</v>
      </c>
    </row>
    <row r="233" spans="1:2" x14ac:dyDescent="0.35">
      <c r="A233" t="s">
        <v>775</v>
      </c>
      <c r="B233">
        <v>51.39</v>
      </c>
    </row>
    <row r="234" spans="1:2" x14ac:dyDescent="0.35">
      <c r="A234" t="s">
        <v>776</v>
      </c>
      <c r="B234">
        <v>49.9</v>
      </c>
    </row>
    <row r="235" spans="1:2" x14ac:dyDescent="0.35">
      <c r="A235" t="s">
        <v>777</v>
      </c>
      <c r="B235">
        <v>50.17</v>
      </c>
    </row>
    <row r="236" spans="1:2" x14ac:dyDescent="0.35">
      <c r="A236" t="s">
        <v>778</v>
      </c>
      <c r="B236">
        <v>51.32</v>
      </c>
    </row>
    <row r="237" spans="1:2" x14ac:dyDescent="0.35">
      <c r="A237" t="s">
        <v>516</v>
      </c>
      <c r="B237">
        <v>52.32</v>
      </c>
    </row>
    <row r="238" spans="1:2" x14ac:dyDescent="0.35">
      <c r="A238" t="s">
        <v>779</v>
      </c>
      <c r="B238">
        <v>51.62</v>
      </c>
    </row>
    <row r="239" spans="1:2" x14ac:dyDescent="0.35">
      <c r="A239" t="s">
        <v>780</v>
      </c>
      <c r="B239">
        <v>50.95</v>
      </c>
    </row>
    <row r="240" spans="1:2" x14ac:dyDescent="0.35">
      <c r="A240" t="s">
        <v>781</v>
      </c>
      <c r="B240">
        <v>51.76</v>
      </c>
    </row>
    <row r="241" spans="1:2" x14ac:dyDescent="0.35">
      <c r="A241" t="s">
        <v>782</v>
      </c>
      <c r="B241">
        <v>53.59</v>
      </c>
    </row>
    <row r="242" spans="1:2" x14ac:dyDescent="0.35">
      <c r="A242" t="s">
        <v>783</v>
      </c>
      <c r="B242">
        <v>53.24</v>
      </c>
    </row>
    <row r="243" spans="1:2" x14ac:dyDescent="0.35">
      <c r="A243" t="s">
        <v>784</v>
      </c>
      <c r="B243">
        <v>52.68</v>
      </c>
    </row>
    <row r="244" spans="1:2" x14ac:dyDescent="0.35">
      <c r="A244" t="s">
        <v>785</v>
      </c>
      <c r="B244">
        <v>51.65</v>
      </c>
    </row>
    <row r="245" spans="1:2" x14ac:dyDescent="0.35">
      <c r="A245" t="s">
        <v>786</v>
      </c>
      <c r="B245">
        <v>52.58</v>
      </c>
    </row>
    <row r="246" spans="1:2" x14ac:dyDescent="0.35">
      <c r="A246" t="s">
        <v>787</v>
      </c>
      <c r="B246">
        <v>49.56</v>
      </c>
    </row>
    <row r="247" spans="1:2" x14ac:dyDescent="0.35">
      <c r="A247" t="s">
        <v>788</v>
      </c>
      <c r="B247">
        <v>52.91</v>
      </c>
    </row>
    <row r="248" spans="1:2" x14ac:dyDescent="0.35">
      <c r="A248" t="s">
        <v>789</v>
      </c>
      <c r="B248">
        <v>56.16</v>
      </c>
    </row>
    <row r="249" spans="1:2" x14ac:dyDescent="0.35">
      <c r="A249" t="s">
        <v>790</v>
      </c>
      <c r="B249">
        <v>56.49</v>
      </c>
    </row>
    <row r="250" spans="1:2" x14ac:dyDescent="0.35">
      <c r="A250" t="s">
        <v>791</v>
      </c>
      <c r="B250">
        <v>54.34</v>
      </c>
    </row>
    <row r="251" spans="1:2" x14ac:dyDescent="0.35">
      <c r="A251" t="s">
        <v>792</v>
      </c>
      <c r="B251">
        <v>55.16</v>
      </c>
    </row>
    <row r="252" spans="1:2" x14ac:dyDescent="0.35">
      <c r="A252" t="s">
        <v>793</v>
      </c>
      <c r="B252">
        <v>52.91</v>
      </c>
    </row>
    <row r="253" spans="1:2" x14ac:dyDescent="0.35">
      <c r="A253" t="s">
        <v>794</v>
      </c>
      <c r="B253">
        <v>52.1</v>
      </c>
    </row>
    <row r="254" spans="1:2" x14ac:dyDescent="0.35">
      <c r="A254" t="s">
        <v>795</v>
      </c>
      <c r="B254">
        <v>50.33</v>
      </c>
    </row>
    <row r="255" spans="1:2" x14ac:dyDescent="0.35">
      <c r="A255" t="s">
        <v>796</v>
      </c>
      <c r="B255">
        <v>49.82</v>
      </c>
    </row>
    <row r="256" spans="1:2" x14ac:dyDescent="0.35">
      <c r="A256" t="s">
        <v>797</v>
      </c>
      <c r="B256">
        <v>49.33</v>
      </c>
    </row>
    <row r="257" spans="1:2" x14ac:dyDescent="0.35">
      <c r="A257" t="s">
        <v>798</v>
      </c>
      <c r="B257">
        <v>48.5</v>
      </c>
    </row>
    <row r="258" spans="1:2" x14ac:dyDescent="0.35">
      <c r="A258" t="s">
        <v>799</v>
      </c>
      <c r="B258">
        <v>49.31</v>
      </c>
    </row>
    <row r="259" spans="1:2" x14ac:dyDescent="0.35">
      <c r="A259" t="s">
        <v>800</v>
      </c>
      <c r="B259">
        <v>48.74</v>
      </c>
    </row>
    <row r="260" spans="1:2" x14ac:dyDescent="0.35">
      <c r="A260" t="s">
        <v>801</v>
      </c>
      <c r="B260">
        <v>47.92</v>
      </c>
    </row>
    <row r="261" spans="1:2" x14ac:dyDescent="0.35">
      <c r="A261" t="s">
        <v>802</v>
      </c>
      <c r="B261">
        <v>47.69</v>
      </c>
    </row>
    <row r="262" spans="1:2" x14ac:dyDescent="0.35">
      <c r="A262" t="s">
        <v>803</v>
      </c>
      <c r="B262">
        <v>47.2</v>
      </c>
    </row>
    <row r="263" spans="1:2" x14ac:dyDescent="0.35">
      <c r="A263" t="s">
        <v>804</v>
      </c>
      <c r="B263">
        <v>47.11</v>
      </c>
    </row>
    <row r="264" spans="1:2" x14ac:dyDescent="0.35">
      <c r="A264" t="s">
        <v>805</v>
      </c>
      <c r="B264">
        <v>46.86</v>
      </c>
    </row>
    <row r="265" spans="1:2" x14ac:dyDescent="0.35">
      <c r="A265" t="s">
        <v>806</v>
      </c>
      <c r="B265">
        <v>47</v>
      </c>
    </row>
    <row r="266" spans="1:2" x14ac:dyDescent="0.35">
      <c r="A266" t="s">
        <v>807</v>
      </c>
      <c r="B266">
        <v>45.81</v>
      </c>
    </row>
    <row r="267" spans="1:2" x14ac:dyDescent="0.35">
      <c r="A267" t="s">
        <v>808</v>
      </c>
      <c r="B267">
        <v>44.8</v>
      </c>
    </row>
    <row r="268" spans="1:2" x14ac:dyDescent="0.35">
      <c r="A268" t="s">
        <v>809</v>
      </c>
      <c r="B268">
        <v>44.26</v>
      </c>
    </row>
    <row r="269" spans="1:2" x14ac:dyDescent="0.35">
      <c r="A269" t="s">
        <v>810</v>
      </c>
      <c r="B269">
        <v>44.33</v>
      </c>
    </row>
    <row r="270" spans="1:2" x14ac:dyDescent="0.35">
      <c r="A270" t="s">
        <v>811</v>
      </c>
      <c r="B270">
        <v>44.08</v>
      </c>
    </row>
    <row r="271" spans="1:2" x14ac:dyDescent="0.35">
      <c r="A271" t="s">
        <v>812</v>
      </c>
      <c r="B271">
        <v>43.73</v>
      </c>
    </row>
    <row r="272" spans="1:2" x14ac:dyDescent="0.35">
      <c r="A272" t="s">
        <v>813</v>
      </c>
      <c r="B272">
        <v>43.76</v>
      </c>
    </row>
    <row r="273" spans="1:2" x14ac:dyDescent="0.35">
      <c r="A273" t="s">
        <v>814</v>
      </c>
      <c r="B273">
        <v>44.39</v>
      </c>
    </row>
    <row r="274" spans="1:2" x14ac:dyDescent="0.35">
      <c r="A274" t="s">
        <v>815</v>
      </c>
      <c r="B274">
        <v>43.56</v>
      </c>
    </row>
    <row r="275" spans="1:2" x14ac:dyDescent="0.35">
      <c r="A275" t="s">
        <v>816</v>
      </c>
      <c r="B275">
        <v>43.38</v>
      </c>
    </row>
    <row r="276" spans="1:2" x14ac:dyDescent="0.35">
      <c r="A276" t="s">
        <v>817</v>
      </c>
      <c r="B276">
        <v>43.76</v>
      </c>
    </row>
    <row r="277" spans="1:2" x14ac:dyDescent="0.35">
      <c r="A277" t="s">
        <v>818</v>
      </c>
      <c r="B277">
        <v>44.14</v>
      </c>
    </row>
    <row r="278" spans="1:2" x14ac:dyDescent="0.35">
      <c r="A278" t="s">
        <v>819</v>
      </c>
      <c r="B278">
        <v>42.37</v>
      </c>
    </row>
    <row r="279" spans="1:2" x14ac:dyDescent="0.35">
      <c r="A279" t="s">
        <v>820</v>
      </c>
      <c r="B279">
        <v>42.37</v>
      </c>
    </row>
    <row r="280" spans="1:2" x14ac:dyDescent="0.35">
      <c r="A280" t="s">
        <v>514</v>
      </c>
      <c r="B280">
        <v>42.37</v>
      </c>
    </row>
    <row r="281" spans="1:2" x14ac:dyDescent="0.35">
      <c r="A281" t="s">
        <v>339</v>
      </c>
      <c r="B281">
        <v>42.45</v>
      </c>
    </row>
    <row r="282" spans="1:2" x14ac:dyDescent="0.35">
      <c r="A282" t="s">
        <v>821</v>
      </c>
      <c r="B282">
        <v>41.95</v>
      </c>
    </row>
    <row r="283" spans="1:2" x14ac:dyDescent="0.35">
      <c r="A283" t="s">
        <v>822</v>
      </c>
      <c r="B283">
        <v>41.75</v>
      </c>
    </row>
    <row r="284" spans="1:2" x14ac:dyDescent="0.35">
      <c r="A284" t="s">
        <v>823</v>
      </c>
      <c r="B284">
        <v>41.63</v>
      </c>
    </row>
    <row r="285" spans="1:2" x14ac:dyDescent="0.35">
      <c r="A285" t="s">
        <v>824</v>
      </c>
      <c r="B285">
        <v>40.26</v>
      </c>
    </row>
    <row r="286" spans="1:2" x14ac:dyDescent="0.35">
      <c r="A286" t="s">
        <v>825</v>
      </c>
      <c r="B286">
        <v>41.49</v>
      </c>
    </row>
    <row r="287" spans="1:2" x14ac:dyDescent="0.35">
      <c r="A287" t="s">
        <v>826</v>
      </c>
      <c r="B287">
        <v>41.32</v>
      </c>
    </row>
    <row r="288" spans="1:2" x14ac:dyDescent="0.35">
      <c r="A288" t="s">
        <v>827</v>
      </c>
      <c r="B288">
        <v>42.72</v>
      </c>
    </row>
    <row r="289" spans="1:2" x14ac:dyDescent="0.35">
      <c r="A289" t="s">
        <v>828</v>
      </c>
      <c r="B289">
        <v>41.84</v>
      </c>
    </row>
    <row r="290" spans="1:2" x14ac:dyDescent="0.35">
      <c r="A290" t="s">
        <v>829</v>
      </c>
      <c r="B290">
        <v>42.28</v>
      </c>
    </row>
    <row r="291" spans="1:2" x14ac:dyDescent="0.35">
      <c r="A291" t="s">
        <v>830</v>
      </c>
      <c r="B291">
        <v>42.86</v>
      </c>
    </row>
    <row r="292" spans="1:2" x14ac:dyDescent="0.35">
      <c r="A292" t="s">
        <v>831</v>
      </c>
      <c r="B292">
        <v>41.47</v>
      </c>
    </row>
    <row r="293" spans="1:2" x14ac:dyDescent="0.35">
      <c r="A293" t="s">
        <v>832</v>
      </c>
      <c r="B293">
        <v>42.29</v>
      </c>
    </row>
    <row r="294" spans="1:2" x14ac:dyDescent="0.35">
      <c r="A294" t="s">
        <v>833</v>
      </c>
      <c r="B294">
        <v>42.77</v>
      </c>
    </row>
    <row r="295" spans="1:2" x14ac:dyDescent="0.35">
      <c r="A295" t="s">
        <v>834</v>
      </c>
      <c r="B295">
        <v>41.85</v>
      </c>
    </row>
    <row r="296" spans="1:2" x14ac:dyDescent="0.35">
      <c r="A296" t="s">
        <v>835</v>
      </c>
      <c r="B296">
        <v>41.47</v>
      </c>
    </row>
    <row r="297" spans="1:2" x14ac:dyDescent="0.35">
      <c r="A297" t="s">
        <v>836</v>
      </c>
      <c r="B297">
        <v>40.58</v>
      </c>
    </row>
    <row r="298" spans="1:2" x14ac:dyDescent="0.35">
      <c r="A298" t="s">
        <v>837</v>
      </c>
      <c r="B298">
        <v>39.07</v>
      </c>
    </row>
    <row r="299" spans="1:2" x14ac:dyDescent="0.35">
      <c r="A299" t="s">
        <v>838</v>
      </c>
      <c r="B299">
        <v>38.96</v>
      </c>
    </row>
    <row r="300" spans="1:2" x14ac:dyDescent="0.35">
      <c r="A300" t="s">
        <v>839</v>
      </c>
      <c r="B300">
        <v>38.1</v>
      </c>
    </row>
    <row r="301" spans="1:2" x14ac:dyDescent="0.35">
      <c r="A301" t="s">
        <v>840</v>
      </c>
      <c r="B301">
        <v>37.409999999999997</v>
      </c>
    </row>
    <row r="302" spans="1:2" x14ac:dyDescent="0.35">
      <c r="A302" t="s">
        <v>841</v>
      </c>
      <c r="B302">
        <v>38.29</v>
      </c>
    </row>
    <row r="303" spans="1:2" x14ac:dyDescent="0.35">
      <c r="A303" t="s">
        <v>513</v>
      </c>
      <c r="B303">
        <v>37.07</v>
      </c>
    </row>
    <row r="304" spans="1:2" x14ac:dyDescent="0.35">
      <c r="A304" t="s">
        <v>842</v>
      </c>
      <c r="B304">
        <v>37.229999999999997</v>
      </c>
    </row>
    <row r="305" spans="1:2" x14ac:dyDescent="0.35">
      <c r="A305" t="s">
        <v>843</v>
      </c>
      <c r="B305">
        <v>38.200000000000003</v>
      </c>
    </row>
    <row r="306" spans="1:2" x14ac:dyDescent="0.35">
      <c r="A306" t="s">
        <v>844</v>
      </c>
      <c r="B306">
        <v>39.090000000000003</v>
      </c>
    </row>
    <row r="307" spans="1:2" x14ac:dyDescent="0.35">
      <c r="A307" t="s">
        <v>845</v>
      </c>
      <c r="B307">
        <v>38.61</v>
      </c>
    </row>
    <row r="308" spans="1:2" x14ac:dyDescent="0.35">
      <c r="A308" t="s">
        <v>846</v>
      </c>
      <c r="B308">
        <v>37.92</v>
      </c>
    </row>
    <row r="309" spans="1:2" x14ac:dyDescent="0.35">
      <c r="A309" t="s">
        <v>847</v>
      </c>
      <c r="B309">
        <v>37.369999999999997</v>
      </c>
    </row>
    <row r="310" spans="1:2" x14ac:dyDescent="0.35">
      <c r="A310" t="s">
        <v>848</v>
      </c>
      <c r="B310">
        <v>38.28</v>
      </c>
    </row>
    <row r="311" spans="1:2" x14ac:dyDescent="0.35">
      <c r="A311" t="s">
        <v>849</v>
      </c>
      <c r="B311">
        <v>38.049999999999997</v>
      </c>
    </row>
    <row r="312" spans="1:2" x14ac:dyDescent="0.35">
      <c r="A312" t="s">
        <v>850</v>
      </c>
      <c r="B312">
        <v>38.82</v>
      </c>
    </row>
    <row r="313" spans="1:2" x14ac:dyDescent="0.35">
      <c r="A313" t="s">
        <v>851</v>
      </c>
      <c r="B313">
        <v>39.47</v>
      </c>
    </row>
    <row r="314" spans="1:2" x14ac:dyDescent="0.35">
      <c r="A314" t="s">
        <v>852</v>
      </c>
      <c r="B314">
        <v>39.97</v>
      </c>
    </row>
    <row r="315" spans="1:2" x14ac:dyDescent="0.35">
      <c r="A315" t="s">
        <v>853</v>
      </c>
      <c r="B315">
        <v>38.71</v>
      </c>
    </row>
    <row r="316" spans="1:2" x14ac:dyDescent="0.35">
      <c r="A316" t="s">
        <v>854</v>
      </c>
      <c r="B316">
        <v>39.28</v>
      </c>
    </row>
    <row r="317" spans="1:2" x14ac:dyDescent="0.35">
      <c r="A317" t="s">
        <v>855</v>
      </c>
      <c r="B317">
        <v>38.21</v>
      </c>
    </row>
    <row r="318" spans="1:2" x14ac:dyDescent="0.35">
      <c r="A318" t="s">
        <v>856</v>
      </c>
      <c r="B318">
        <v>38.56</v>
      </c>
    </row>
    <row r="319" spans="1:2" x14ac:dyDescent="0.35">
      <c r="A319" t="s">
        <v>857</v>
      </c>
      <c r="B319">
        <v>38.15</v>
      </c>
    </row>
    <row r="320" spans="1:2" x14ac:dyDescent="0.35">
      <c r="A320" t="s">
        <v>858</v>
      </c>
      <c r="B320">
        <v>37.22</v>
      </c>
    </row>
    <row r="321" spans="1:2" x14ac:dyDescent="0.35">
      <c r="A321" t="s">
        <v>859</v>
      </c>
      <c r="B321">
        <v>37.380000000000003</v>
      </c>
    </row>
    <row r="322" spans="1:2" x14ac:dyDescent="0.35">
      <c r="A322" t="s">
        <v>860</v>
      </c>
      <c r="B322">
        <v>34.93</v>
      </c>
    </row>
    <row r="323" spans="1:2" x14ac:dyDescent="0.35">
      <c r="A323" t="s">
        <v>512</v>
      </c>
      <c r="B323">
        <v>32.81</v>
      </c>
    </row>
    <row r="324" spans="1:2" x14ac:dyDescent="0.35">
      <c r="A324" t="s">
        <v>861</v>
      </c>
      <c r="B324">
        <v>32.880000000000003</v>
      </c>
    </row>
    <row r="325" spans="1:2" x14ac:dyDescent="0.35">
      <c r="A325" t="s">
        <v>862</v>
      </c>
      <c r="B325">
        <v>33.880000000000003</v>
      </c>
    </row>
    <row r="326" spans="1:2" x14ac:dyDescent="0.35">
      <c r="A326" t="s">
        <v>863</v>
      </c>
      <c r="B326">
        <v>33.21</v>
      </c>
    </row>
    <row r="327" spans="1:2" x14ac:dyDescent="0.35">
      <c r="A327" t="s">
        <v>864</v>
      </c>
      <c r="B327">
        <v>33.28</v>
      </c>
    </row>
    <row r="328" spans="1:2" x14ac:dyDescent="0.35">
      <c r="A328" t="s">
        <v>865</v>
      </c>
      <c r="B328">
        <v>33.08</v>
      </c>
    </row>
    <row r="329" spans="1:2" x14ac:dyDescent="0.35">
      <c r="A329" t="s">
        <v>866</v>
      </c>
      <c r="B329">
        <v>34.15</v>
      </c>
    </row>
    <row r="330" spans="1:2" x14ac:dyDescent="0.35">
      <c r="A330" t="s">
        <v>867</v>
      </c>
      <c r="B330">
        <v>34.020000000000003</v>
      </c>
    </row>
    <row r="331" spans="1:2" x14ac:dyDescent="0.35">
      <c r="A331" t="s">
        <v>868</v>
      </c>
      <c r="B331">
        <v>32.82</v>
      </c>
    </row>
    <row r="332" spans="1:2" x14ac:dyDescent="0.35">
      <c r="A332" t="s">
        <v>869</v>
      </c>
      <c r="B332">
        <v>32.99</v>
      </c>
    </row>
    <row r="333" spans="1:2" x14ac:dyDescent="0.35">
      <c r="A333" t="s">
        <v>870</v>
      </c>
      <c r="B333">
        <v>31.53</v>
      </c>
    </row>
    <row r="334" spans="1:2" x14ac:dyDescent="0.35">
      <c r="A334" t="s">
        <v>871</v>
      </c>
      <c r="B334">
        <v>31.64</v>
      </c>
    </row>
    <row r="335" spans="1:2" x14ac:dyDescent="0.35">
      <c r="A335" t="s">
        <v>872</v>
      </c>
      <c r="B335">
        <v>33.42</v>
      </c>
    </row>
    <row r="336" spans="1:2" x14ac:dyDescent="0.35">
      <c r="A336" t="s">
        <v>873</v>
      </c>
      <c r="B336">
        <v>33.54</v>
      </c>
    </row>
    <row r="337" spans="1:2" x14ac:dyDescent="0.35">
      <c r="A337" t="s">
        <v>874</v>
      </c>
      <c r="B337">
        <v>34.54</v>
      </c>
    </row>
    <row r="338" spans="1:2" x14ac:dyDescent="0.35">
      <c r="A338" t="s">
        <v>875</v>
      </c>
      <c r="B338">
        <v>34.42</v>
      </c>
    </row>
    <row r="339" spans="1:2" x14ac:dyDescent="0.35">
      <c r="A339" t="s">
        <v>876</v>
      </c>
      <c r="B339">
        <v>34.799999999999997</v>
      </c>
    </row>
    <row r="340" spans="1:2" x14ac:dyDescent="0.35">
      <c r="A340" t="s">
        <v>877</v>
      </c>
      <c r="B340">
        <v>34.64</v>
      </c>
    </row>
    <row r="341" spans="1:2" x14ac:dyDescent="0.35">
      <c r="A341" t="s">
        <v>878</v>
      </c>
      <c r="B341">
        <v>33.51</v>
      </c>
    </row>
    <row r="342" spans="1:2" x14ac:dyDescent="0.35">
      <c r="A342" t="s">
        <v>879</v>
      </c>
      <c r="B342">
        <v>32.840000000000003</v>
      </c>
    </row>
    <row r="343" spans="1:2" x14ac:dyDescent="0.35">
      <c r="A343" t="s">
        <v>880</v>
      </c>
      <c r="B343">
        <v>33.56</v>
      </c>
    </row>
    <row r="344" spans="1:2" x14ac:dyDescent="0.35">
      <c r="A344" t="s">
        <v>45</v>
      </c>
      <c r="B344">
        <v>32.57</v>
      </c>
    </row>
    <row r="345" spans="1:2" x14ac:dyDescent="0.35">
      <c r="A345" t="s">
        <v>338</v>
      </c>
      <c r="B345">
        <v>32.57</v>
      </c>
    </row>
    <row r="346" spans="1:2" x14ac:dyDescent="0.35">
      <c r="A346" t="s">
        <v>881</v>
      </c>
      <c r="B346">
        <v>32.049999999999997</v>
      </c>
    </row>
    <row r="347" spans="1:2" x14ac:dyDescent="0.35">
      <c r="A347" t="s">
        <v>882</v>
      </c>
      <c r="B347">
        <v>32.869999999999997</v>
      </c>
    </row>
    <row r="348" spans="1:2" x14ac:dyDescent="0.35">
      <c r="A348" t="s">
        <v>883</v>
      </c>
      <c r="B348">
        <v>33.29</v>
      </c>
    </row>
    <row r="349" spans="1:2" x14ac:dyDescent="0.35">
      <c r="A349" t="s">
        <v>884</v>
      </c>
      <c r="B349">
        <v>32.04</v>
      </c>
    </row>
    <row r="350" spans="1:2" x14ac:dyDescent="0.35">
      <c r="A350" t="s">
        <v>885</v>
      </c>
      <c r="B350">
        <v>32.04</v>
      </c>
    </row>
    <row r="351" spans="1:2" x14ac:dyDescent="0.35">
      <c r="A351" t="s">
        <v>886</v>
      </c>
      <c r="B351">
        <v>31.77</v>
      </c>
    </row>
    <row r="352" spans="1:2" x14ac:dyDescent="0.35">
      <c r="A352" t="s">
        <v>887</v>
      </c>
      <c r="B352">
        <v>31.01</v>
      </c>
    </row>
    <row r="353" spans="1:2" x14ac:dyDescent="0.35">
      <c r="A353" t="s">
        <v>888</v>
      </c>
      <c r="B353">
        <v>30.76</v>
      </c>
    </row>
    <row r="354" spans="1:2" x14ac:dyDescent="0.35">
      <c r="A354" t="s">
        <v>889</v>
      </c>
      <c r="B354">
        <v>30.95</v>
      </c>
    </row>
    <row r="355" spans="1:2" x14ac:dyDescent="0.35">
      <c r="A355" t="s">
        <v>890</v>
      </c>
      <c r="B355">
        <v>31.81</v>
      </c>
    </row>
    <row r="356" spans="1:2" x14ac:dyDescent="0.35">
      <c r="A356" t="s">
        <v>891</v>
      </c>
      <c r="B356">
        <v>31.63</v>
      </c>
    </row>
    <row r="357" spans="1:2" x14ac:dyDescent="0.35">
      <c r="A357" t="s">
        <v>892</v>
      </c>
      <c r="B357">
        <v>32.020000000000003</v>
      </c>
    </row>
    <row r="358" spans="1:2" x14ac:dyDescent="0.35">
      <c r="A358" t="s">
        <v>893</v>
      </c>
      <c r="B358">
        <v>30.81</v>
      </c>
    </row>
    <row r="359" spans="1:2" x14ac:dyDescent="0.35">
      <c r="A359" t="s">
        <v>894</v>
      </c>
      <c r="B359">
        <v>30.52</v>
      </c>
    </row>
    <row r="360" spans="1:2" x14ac:dyDescent="0.35">
      <c r="A360" t="s">
        <v>895</v>
      </c>
      <c r="B360">
        <v>30.9</v>
      </c>
    </row>
    <row r="361" spans="1:2" x14ac:dyDescent="0.35">
      <c r="A361" t="s">
        <v>896</v>
      </c>
      <c r="B361">
        <v>29.7</v>
      </c>
    </row>
    <row r="362" spans="1:2" x14ac:dyDescent="0.35">
      <c r="A362" t="s">
        <v>897</v>
      </c>
      <c r="B362">
        <v>29.57</v>
      </c>
    </row>
    <row r="363" spans="1:2" x14ac:dyDescent="0.35">
      <c r="A363" t="s">
        <v>898</v>
      </c>
      <c r="B363">
        <v>29.62</v>
      </c>
    </row>
    <row r="364" spans="1:2" x14ac:dyDescent="0.35">
      <c r="A364" t="s">
        <v>899</v>
      </c>
      <c r="B364">
        <v>30.11</v>
      </c>
    </row>
    <row r="365" spans="1:2" x14ac:dyDescent="0.35">
      <c r="A365" t="s">
        <v>900</v>
      </c>
      <c r="B365">
        <v>29</v>
      </c>
    </row>
    <row r="366" spans="1:2" x14ac:dyDescent="0.35">
      <c r="A366" t="s">
        <v>901</v>
      </c>
      <c r="B366">
        <v>29.55</v>
      </c>
    </row>
    <row r="367" spans="1:2" x14ac:dyDescent="0.35">
      <c r="A367" t="s">
        <v>511</v>
      </c>
      <c r="B367">
        <v>28.86</v>
      </c>
    </row>
    <row r="368" spans="1:2" x14ac:dyDescent="0.35">
      <c r="A368" t="s">
        <v>902</v>
      </c>
      <c r="B368">
        <v>29.13</v>
      </c>
    </row>
    <row r="369" spans="1:2" x14ac:dyDescent="0.35">
      <c r="A369" t="s">
        <v>903</v>
      </c>
      <c r="B369">
        <v>28.13</v>
      </c>
    </row>
    <row r="370" spans="1:2" x14ac:dyDescent="0.35">
      <c r="A370" t="s">
        <v>904</v>
      </c>
      <c r="B370">
        <v>28.1</v>
      </c>
    </row>
    <row r="371" spans="1:2" x14ac:dyDescent="0.35">
      <c r="A371" t="s">
        <v>905</v>
      </c>
      <c r="B371">
        <v>27.62</v>
      </c>
    </row>
    <row r="372" spans="1:2" x14ac:dyDescent="0.35">
      <c r="A372" t="s">
        <v>906</v>
      </c>
      <c r="B372">
        <v>27.63</v>
      </c>
    </row>
    <row r="373" spans="1:2" x14ac:dyDescent="0.35">
      <c r="A373" t="s">
        <v>907</v>
      </c>
      <c r="B373">
        <v>27.25</v>
      </c>
    </row>
    <row r="374" spans="1:2" x14ac:dyDescent="0.35">
      <c r="A374" t="s">
        <v>908</v>
      </c>
      <c r="B374">
        <v>26.74</v>
      </c>
    </row>
    <row r="375" spans="1:2" x14ac:dyDescent="0.35">
      <c r="A375" t="s">
        <v>909</v>
      </c>
      <c r="B375">
        <v>26.35</v>
      </c>
    </row>
    <row r="376" spans="1:2" x14ac:dyDescent="0.35">
      <c r="A376" t="s">
        <v>910</v>
      </c>
      <c r="B376">
        <v>27.19</v>
      </c>
    </row>
    <row r="377" spans="1:2" x14ac:dyDescent="0.35">
      <c r="A377" t="s">
        <v>911</v>
      </c>
      <c r="B377">
        <v>26.64</v>
      </c>
    </row>
    <row r="378" spans="1:2" x14ac:dyDescent="0.35">
      <c r="A378" t="s">
        <v>912</v>
      </c>
      <c r="B378">
        <v>27.39</v>
      </c>
    </row>
    <row r="379" spans="1:2" x14ac:dyDescent="0.35">
      <c r="A379" t="s">
        <v>913</v>
      </c>
      <c r="B379">
        <v>26.28</v>
      </c>
    </row>
    <row r="380" spans="1:2" x14ac:dyDescent="0.35">
      <c r="A380" t="s">
        <v>914</v>
      </c>
      <c r="B380">
        <v>25.92</v>
      </c>
    </row>
    <row r="381" spans="1:2" x14ac:dyDescent="0.35">
      <c r="A381" t="s">
        <v>915</v>
      </c>
      <c r="B381">
        <v>26.13</v>
      </c>
    </row>
    <row r="382" spans="1:2" x14ac:dyDescent="0.35">
      <c r="A382" t="s">
        <v>916</v>
      </c>
      <c r="B382">
        <v>26.23</v>
      </c>
    </row>
    <row r="383" spans="1:2" x14ac:dyDescent="0.35">
      <c r="A383" t="s">
        <v>917</v>
      </c>
      <c r="B383">
        <v>26.55</v>
      </c>
    </row>
    <row r="384" spans="1:2" x14ac:dyDescent="0.35">
      <c r="A384" t="s">
        <v>918</v>
      </c>
      <c r="B384">
        <v>25.42</v>
      </c>
    </row>
    <row r="385" spans="1:2" x14ac:dyDescent="0.35">
      <c r="A385" t="s">
        <v>919</v>
      </c>
      <c r="B385">
        <v>25.98</v>
      </c>
    </row>
    <row r="386" spans="1:2" x14ac:dyDescent="0.35">
      <c r="A386" t="s">
        <v>920</v>
      </c>
      <c r="B386">
        <v>25.11</v>
      </c>
    </row>
    <row r="387" spans="1:2" x14ac:dyDescent="0.35">
      <c r="A387" t="s">
        <v>921</v>
      </c>
      <c r="B387">
        <v>24.38</v>
      </c>
    </row>
    <row r="388" spans="1:2" x14ac:dyDescent="0.35">
      <c r="A388" t="s">
        <v>922</v>
      </c>
      <c r="B388">
        <v>23.67</v>
      </c>
    </row>
    <row r="389" spans="1:2" x14ac:dyDescent="0.35">
      <c r="A389" t="s">
        <v>923</v>
      </c>
      <c r="B389">
        <v>23.7</v>
      </c>
    </row>
    <row r="390" spans="1:2" x14ac:dyDescent="0.35">
      <c r="A390" t="s">
        <v>924</v>
      </c>
      <c r="B390">
        <v>23.66</v>
      </c>
    </row>
    <row r="391" spans="1:2" x14ac:dyDescent="0.35">
      <c r="A391" t="s">
        <v>925</v>
      </c>
      <c r="B391">
        <v>23.03</v>
      </c>
    </row>
    <row r="392" spans="1:2" x14ac:dyDescent="0.35">
      <c r="A392" t="s">
        <v>926</v>
      </c>
      <c r="B392">
        <v>24.06</v>
      </c>
    </row>
    <row r="393" spans="1:2" x14ac:dyDescent="0.35">
      <c r="A393" t="s">
        <v>927</v>
      </c>
      <c r="B393">
        <v>23.85</v>
      </c>
    </row>
    <row r="394" spans="1:2" x14ac:dyDescent="0.35">
      <c r="A394" t="s">
        <v>928</v>
      </c>
      <c r="B394">
        <v>25.49</v>
      </c>
    </row>
    <row r="395" spans="1:2" x14ac:dyDescent="0.35">
      <c r="A395" t="s">
        <v>929</v>
      </c>
      <c r="B395">
        <v>24.18</v>
      </c>
    </row>
    <row r="396" spans="1:2" x14ac:dyDescent="0.35">
      <c r="A396" t="s">
        <v>930</v>
      </c>
      <c r="B396">
        <v>23.57</v>
      </c>
    </row>
    <row r="397" spans="1:2" x14ac:dyDescent="0.35">
      <c r="A397" t="s">
        <v>931</v>
      </c>
      <c r="B397">
        <v>24.41</v>
      </c>
    </row>
    <row r="398" spans="1:2" x14ac:dyDescent="0.35">
      <c r="A398" t="s">
        <v>932</v>
      </c>
      <c r="B398">
        <v>24.98</v>
      </c>
    </row>
    <row r="399" spans="1:2" x14ac:dyDescent="0.35">
      <c r="A399" t="s">
        <v>933</v>
      </c>
      <c r="B399">
        <v>24.89</v>
      </c>
    </row>
    <row r="400" spans="1:2" x14ac:dyDescent="0.35">
      <c r="A400" t="s">
        <v>934</v>
      </c>
      <c r="B400">
        <v>24.96</v>
      </c>
    </row>
    <row r="401" spans="1:2" x14ac:dyDescent="0.35">
      <c r="A401" t="s">
        <v>935</v>
      </c>
      <c r="B401">
        <v>25.75</v>
      </c>
    </row>
    <row r="402" spans="1:2" x14ac:dyDescent="0.35">
      <c r="A402" t="s">
        <v>936</v>
      </c>
      <c r="B402">
        <v>25.21</v>
      </c>
    </row>
    <row r="403" spans="1:2" x14ac:dyDescent="0.35">
      <c r="A403" t="s">
        <v>937</v>
      </c>
      <c r="B403">
        <v>25.87</v>
      </c>
    </row>
    <row r="404" spans="1:2" x14ac:dyDescent="0.35">
      <c r="A404" t="s">
        <v>938</v>
      </c>
      <c r="B404">
        <v>25.71</v>
      </c>
    </row>
    <row r="405" spans="1:2" x14ac:dyDescent="0.35">
      <c r="A405" t="s">
        <v>939</v>
      </c>
      <c r="B405">
        <v>26.33</v>
      </c>
    </row>
    <row r="406" spans="1:2" x14ac:dyDescent="0.35">
      <c r="A406" t="s">
        <v>940</v>
      </c>
      <c r="B406">
        <v>26.89</v>
      </c>
    </row>
    <row r="407" spans="1:2" x14ac:dyDescent="0.35">
      <c r="A407" t="s">
        <v>941</v>
      </c>
      <c r="B407">
        <v>26.78</v>
      </c>
    </row>
    <row r="408" spans="1:2" x14ac:dyDescent="0.35">
      <c r="A408" t="s">
        <v>942</v>
      </c>
      <c r="B408">
        <v>26.92</v>
      </c>
    </row>
    <row r="409" spans="1:2" x14ac:dyDescent="0.35">
      <c r="A409" t="s">
        <v>943</v>
      </c>
      <c r="B409">
        <v>27.01</v>
      </c>
    </row>
    <row r="410" spans="1:2" x14ac:dyDescent="0.35">
      <c r="A410" t="s">
        <v>509</v>
      </c>
      <c r="B410">
        <v>26.49</v>
      </c>
    </row>
    <row r="411" spans="1:2" x14ac:dyDescent="0.35">
      <c r="A411" t="s">
        <v>337</v>
      </c>
      <c r="B411">
        <v>26.91</v>
      </c>
    </row>
    <row r="412" spans="1:2" x14ac:dyDescent="0.35">
      <c r="A412" t="s">
        <v>944</v>
      </c>
      <c r="B412">
        <v>26.76</v>
      </c>
    </row>
    <row r="413" spans="1:2" x14ac:dyDescent="0.35">
      <c r="A413" t="s">
        <v>945</v>
      </c>
      <c r="B413">
        <v>27.69</v>
      </c>
    </row>
    <row r="414" spans="1:2" x14ac:dyDescent="0.35">
      <c r="A414" t="s">
        <v>946</v>
      </c>
      <c r="B414">
        <v>26.15</v>
      </c>
    </row>
    <row r="415" spans="1:2" x14ac:dyDescent="0.35">
      <c r="A415" t="s">
        <v>947</v>
      </c>
      <c r="B415">
        <v>26.77</v>
      </c>
    </row>
    <row r="416" spans="1:2" x14ac:dyDescent="0.35">
      <c r="A416" t="s">
        <v>948</v>
      </c>
      <c r="B416">
        <v>26.48</v>
      </c>
    </row>
    <row r="417" spans="1:2" x14ac:dyDescent="0.35">
      <c r="A417" t="s">
        <v>949</v>
      </c>
      <c r="B417">
        <v>27.83</v>
      </c>
    </row>
    <row r="418" spans="1:2" x14ac:dyDescent="0.35">
      <c r="A418" t="s">
        <v>950</v>
      </c>
      <c r="B418">
        <v>26.38</v>
      </c>
    </row>
    <row r="419" spans="1:2" x14ac:dyDescent="0.35">
      <c r="A419" t="s">
        <v>951</v>
      </c>
      <c r="B419">
        <v>27.97</v>
      </c>
    </row>
    <row r="420" spans="1:2" x14ac:dyDescent="0.35">
      <c r="A420" t="s">
        <v>952</v>
      </c>
      <c r="B420">
        <v>28.41</v>
      </c>
    </row>
    <row r="421" spans="1:2" x14ac:dyDescent="0.35">
      <c r="A421" t="s">
        <v>953</v>
      </c>
      <c r="B421">
        <v>29.96</v>
      </c>
    </row>
    <row r="422" spans="1:2" x14ac:dyDescent="0.35">
      <c r="A422" t="s">
        <v>954</v>
      </c>
      <c r="B422">
        <v>29.76</v>
      </c>
    </row>
    <row r="423" spans="1:2" x14ac:dyDescent="0.35">
      <c r="A423" t="s">
        <v>955</v>
      </c>
      <c r="B423">
        <v>30.44</v>
      </c>
    </row>
    <row r="424" spans="1:2" x14ac:dyDescent="0.35">
      <c r="A424" t="s">
        <v>956</v>
      </c>
      <c r="B424">
        <v>28.24</v>
      </c>
    </row>
    <row r="425" spans="1:2" x14ac:dyDescent="0.35">
      <c r="A425" t="s">
        <v>957</v>
      </c>
      <c r="B425">
        <v>28.4</v>
      </c>
    </row>
    <row r="426" spans="1:2" x14ac:dyDescent="0.35">
      <c r="A426" t="s">
        <v>958</v>
      </c>
      <c r="B426">
        <v>27.19</v>
      </c>
    </row>
    <row r="427" spans="1:2" x14ac:dyDescent="0.35">
      <c r="A427" t="s">
        <v>959</v>
      </c>
      <c r="B427">
        <v>26.78</v>
      </c>
    </row>
    <row r="428" spans="1:2" x14ac:dyDescent="0.35">
      <c r="A428" t="s">
        <v>960</v>
      </c>
      <c r="B428">
        <v>27.04</v>
      </c>
    </row>
    <row r="429" spans="1:2" x14ac:dyDescent="0.35">
      <c r="A429" t="s">
        <v>961</v>
      </c>
      <c r="B429">
        <v>27.34</v>
      </c>
    </row>
    <row r="430" spans="1:2" x14ac:dyDescent="0.35">
      <c r="A430" t="s">
        <v>962</v>
      </c>
      <c r="B430">
        <v>28.72</v>
      </c>
    </row>
    <row r="431" spans="1:2" x14ac:dyDescent="0.35">
      <c r="A431" t="s">
        <v>963</v>
      </c>
      <c r="B431">
        <v>28.21</v>
      </c>
    </row>
    <row r="432" spans="1:2" x14ac:dyDescent="0.35">
      <c r="A432" t="s">
        <v>508</v>
      </c>
      <c r="B432">
        <v>27.72</v>
      </c>
    </row>
    <row r="433" spans="1:2" x14ac:dyDescent="0.35">
      <c r="A433" t="s">
        <v>964</v>
      </c>
      <c r="B433">
        <v>28.64</v>
      </c>
    </row>
    <row r="434" spans="1:2" x14ac:dyDescent="0.35">
      <c r="A434" t="s">
        <v>965</v>
      </c>
      <c r="B434">
        <v>29.5</v>
      </c>
    </row>
    <row r="435" spans="1:2" x14ac:dyDescent="0.35">
      <c r="A435" t="s">
        <v>966</v>
      </c>
      <c r="B435">
        <v>28.35</v>
      </c>
    </row>
    <row r="436" spans="1:2" x14ac:dyDescent="0.35">
      <c r="A436" t="s">
        <v>967</v>
      </c>
      <c r="B436">
        <v>28.6</v>
      </c>
    </row>
    <row r="437" spans="1:2" x14ac:dyDescent="0.35">
      <c r="A437" t="s">
        <v>968</v>
      </c>
      <c r="B437">
        <v>28.59</v>
      </c>
    </row>
    <row r="438" spans="1:2" x14ac:dyDescent="0.35">
      <c r="A438" t="s">
        <v>969</v>
      </c>
      <c r="B438">
        <v>27.45</v>
      </c>
    </row>
    <row r="439" spans="1:2" x14ac:dyDescent="0.35">
      <c r="A439" t="s">
        <v>970</v>
      </c>
      <c r="B439">
        <v>25.62</v>
      </c>
    </row>
    <row r="440" spans="1:2" x14ac:dyDescent="0.35">
      <c r="A440" t="s">
        <v>971</v>
      </c>
      <c r="B440">
        <v>25.88</v>
      </c>
    </row>
    <row r="441" spans="1:2" x14ac:dyDescent="0.35">
      <c r="A441" t="s">
        <v>972</v>
      </c>
      <c r="B441">
        <v>26.2</v>
      </c>
    </row>
    <row r="442" spans="1:2" x14ac:dyDescent="0.35">
      <c r="A442" t="s">
        <v>973</v>
      </c>
      <c r="B442">
        <v>26.51</v>
      </c>
    </row>
    <row r="443" spans="1:2" x14ac:dyDescent="0.35">
      <c r="A443" t="s">
        <v>974</v>
      </c>
      <c r="B443">
        <v>26.26</v>
      </c>
    </row>
    <row r="444" spans="1:2" x14ac:dyDescent="0.35">
      <c r="A444" t="s">
        <v>975</v>
      </c>
      <c r="B444">
        <v>25.42</v>
      </c>
    </row>
    <row r="445" spans="1:2" x14ac:dyDescent="0.35">
      <c r="A445" t="s">
        <v>976</v>
      </c>
      <c r="B445">
        <v>25.38</v>
      </c>
    </row>
    <row r="446" spans="1:2" x14ac:dyDescent="0.35">
      <c r="A446" t="s">
        <v>977</v>
      </c>
      <c r="B446">
        <v>25.92</v>
      </c>
    </row>
    <row r="447" spans="1:2" x14ac:dyDescent="0.35">
      <c r="A447" t="s">
        <v>978</v>
      </c>
      <c r="B447">
        <v>26.14</v>
      </c>
    </row>
    <row r="448" spans="1:2" x14ac:dyDescent="0.35">
      <c r="A448" t="s">
        <v>979</v>
      </c>
      <c r="B448">
        <v>26.66</v>
      </c>
    </row>
    <row r="449" spans="1:2" x14ac:dyDescent="0.35">
      <c r="A449" t="s">
        <v>980</v>
      </c>
      <c r="B449">
        <v>26.36</v>
      </c>
    </row>
    <row r="450" spans="1:2" x14ac:dyDescent="0.35">
      <c r="A450" t="s">
        <v>981</v>
      </c>
      <c r="B450">
        <v>26.33</v>
      </c>
    </row>
    <row r="451" spans="1:2" x14ac:dyDescent="0.35">
      <c r="A451" t="s">
        <v>982</v>
      </c>
      <c r="B451">
        <v>26.71</v>
      </c>
    </row>
    <row r="452" spans="1:2" x14ac:dyDescent="0.35">
      <c r="A452" t="s">
        <v>983</v>
      </c>
      <c r="B452">
        <v>26.77</v>
      </c>
    </row>
    <row r="453" spans="1:2" x14ac:dyDescent="0.35">
      <c r="A453" t="s">
        <v>984</v>
      </c>
      <c r="B453">
        <v>26.06</v>
      </c>
    </row>
    <row r="454" spans="1:2" x14ac:dyDescent="0.35">
      <c r="A454" t="s">
        <v>985</v>
      </c>
      <c r="B454">
        <v>26.22</v>
      </c>
    </row>
    <row r="455" spans="1:2" x14ac:dyDescent="0.35">
      <c r="A455" t="s">
        <v>986</v>
      </c>
      <c r="B455">
        <v>25.49</v>
      </c>
    </row>
    <row r="456" spans="1:2" x14ac:dyDescent="0.35">
      <c r="A456" t="s">
        <v>987</v>
      </c>
      <c r="B456">
        <v>26.13</v>
      </c>
    </row>
    <row r="457" spans="1:2" x14ac:dyDescent="0.35">
      <c r="A457" t="s">
        <v>988</v>
      </c>
      <c r="B457">
        <v>25.67</v>
      </c>
    </row>
    <row r="458" spans="1:2" x14ac:dyDescent="0.35">
      <c r="A458" t="s">
        <v>989</v>
      </c>
      <c r="B458">
        <v>24.93</v>
      </c>
    </row>
    <row r="459" spans="1:2" x14ac:dyDescent="0.35">
      <c r="A459" t="s">
        <v>990</v>
      </c>
      <c r="B459">
        <v>26.29</v>
      </c>
    </row>
    <row r="460" spans="1:2" x14ac:dyDescent="0.35">
      <c r="A460" t="s">
        <v>991</v>
      </c>
      <c r="B460">
        <v>27.25</v>
      </c>
    </row>
    <row r="461" spans="1:2" x14ac:dyDescent="0.35">
      <c r="A461" t="s">
        <v>992</v>
      </c>
      <c r="B461">
        <v>26.55</v>
      </c>
    </row>
    <row r="462" spans="1:2" x14ac:dyDescent="0.35">
      <c r="A462" t="s">
        <v>993</v>
      </c>
      <c r="B462">
        <v>26.54</v>
      </c>
    </row>
    <row r="463" spans="1:2" x14ac:dyDescent="0.35">
      <c r="A463" t="s">
        <v>994</v>
      </c>
      <c r="B463">
        <v>26.09</v>
      </c>
    </row>
    <row r="464" spans="1:2" x14ac:dyDescent="0.35">
      <c r="A464" t="s">
        <v>995</v>
      </c>
      <c r="B464">
        <v>27.74</v>
      </c>
    </row>
    <row r="465" spans="1:2" x14ac:dyDescent="0.35">
      <c r="A465" t="s">
        <v>996</v>
      </c>
      <c r="B465">
        <v>26.52</v>
      </c>
    </row>
    <row r="466" spans="1:2" x14ac:dyDescent="0.35">
      <c r="A466" t="s">
        <v>997</v>
      </c>
      <c r="B466">
        <v>28.75</v>
      </c>
    </row>
    <row r="467" spans="1:2" x14ac:dyDescent="0.35">
      <c r="A467" t="s">
        <v>998</v>
      </c>
      <c r="B467">
        <v>29.56</v>
      </c>
    </row>
    <row r="468" spans="1:2" x14ac:dyDescent="0.35">
      <c r="A468" t="s">
        <v>999</v>
      </c>
      <c r="B468">
        <v>29.27</v>
      </c>
    </row>
    <row r="469" spans="1:2" x14ac:dyDescent="0.35">
      <c r="A469" t="s">
        <v>1000</v>
      </c>
      <c r="B469">
        <v>28.96</v>
      </c>
    </row>
    <row r="470" spans="1:2" x14ac:dyDescent="0.35">
      <c r="A470" t="s">
        <v>1001</v>
      </c>
      <c r="B470">
        <v>28.54</v>
      </c>
    </row>
    <row r="471" spans="1:2" x14ac:dyDescent="0.35">
      <c r="A471" t="s">
        <v>1002</v>
      </c>
      <c r="B471">
        <v>29.25</v>
      </c>
    </row>
    <row r="472" spans="1:2" x14ac:dyDescent="0.35">
      <c r="A472" t="s">
        <v>1003</v>
      </c>
      <c r="B472">
        <v>29.32</v>
      </c>
    </row>
    <row r="473" spans="1:2" x14ac:dyDescent="0.35">
      <c r="A473" t="s">
        <v>1004</v>
      </c>
      <c r="B473">
        <v>29.64</v>
      </c>
    </row>
    <row r="474" spans="1:2" x14ac:dyDescent="0.35">
      <c r="A474" t="s">
        <v>1005</v>
      </c>
      <c r="B474">
        <v>27.85</v>
      </c>
    </row>
    <row r="475" spans="1:2" x14ac:dyDescent="0.35">
      <c r="A475" t="s">
        <v>1006</v>
      </c>
      <c r="B475">
        <v>27.31</v>
      </c>
    </row>
    <row r="476" spans="1:2" x14ac:dyDescent="0.35">
      <c r="A476" t="s">
        <v>506</v>
      </c>
      <c r="B476">
        <v>27.65</v>
      </c>
    </row>
    <row r="477" spans="1:2" x14ac:dyDescent="0.35">
      <c r="A477" t="s">
        <v>336</v>
      </c>
      <c r="B477">
        <v>26.91</v>
      </c>
    </row>
    <row r="478" spans="1:2" x14ac:dyDescent="0.35">
      <c r="A478" t="s">
        <v>1007</v>
      </c>
      <c r="B478">
        <v>26.55</v>
      </c>
    </row>
    <row r="479" spans="1:2" x14ac:dyDescent="0.35">
      <c r="A479" t="s">
        <v>1008</v>
      </c>
      <c r="B479">
        <v>24.66</v>
      </c>
    </row>
    <row r="480" spans="1:2" x14ac:dyDescent="0.35">
      <c r="A480" t="s">
        <v>1009</v>
      </c>
      <c r="B480">
        <v>25.11</v>
      </c>
    </row>
    <row r="481" spans="1:2" x14ac:dyDescent="0.35">
      <c r="A481" t="s">
        <v>1010</v>
      </c>
      <c r="B481">
        <v>25.33</v>
      </c>
    </row>
    <row r="482" spans="1:2" x14ac:dyDescent="0.35">
      <c r="A482" t="s">
        <v>1011</v>
      </c>
      <c r="B482">
        <v>25.35</v>
      </c>
    </row>
    <row r="483" spans="1:2" x14ac:dyDescent="0.35">
      <c r="A483" t="s">
        <v>1012</v>
      </c>
      <c r="B483">
        <v>24.46</v>
      </c>
    </row>
    <row r="484" spans="1:2" x14ac:dyDescent="0.35">
      <c r="A484" t="s">
        <v>1013</v>
      </c>
      <c r="B484">
        <v>24.09</v>
      </c>
    </row>
    <row r="485" spans="1:2" x14ac:dyDescent="0.35">
      <c r="A485" t="s">
        <v>1014</v>
      </c>
      <c r="B485">
        <v>24.4</v>
      </c>
    </row>
    <row r="486" spans="1:2" x14ac:dyDescent="0.35">
      <c r="A486" t="s">
        <v>1015</v>
      </c>
      <c r="B486">
        <v>22.69</v>
      </c>
    </row>
    <row r="487" spans="1:2" x14ac:dyDescent="0.35">
      <c r="A487" t="s">
        <v>1016</v>
      </c>
      <c r="B487">
        <v>22.72</v>
      </c>
    </row>
    <row r="488" spans="1:2" x14ac:dyDescent="0.35">
      <c r="A488" t="s">
        <v>1017</v>
      </c>
      <c r="B488">
        <v>22.1</v>
      </c>
    </row>
    <row r="489" spans="1:2" x14ac:dyDescent="0.35">
      <c r="A489" t="s">
        <v>1018</v>
      </c>
      <c r="B489">
        <v>21.93</v>
      </c>
    </row>
    <row r="490" spans="1:2" x14ac:dyDescent="0.35">
      <c r="A490" t="s">
        <v>1019</v>
      </c>
      <c r="B490">
        <v>22.21</v>
      </c>
    </row>
    <row r="491" spans="1:2" x14ac:dyDescent="0.35">
      <c r="A491" t="s">
        <v>1020</v>
      </c>
      <c r="B491">
        <v>22.85</v>
      </c>
    </row>
    <row r="492" spans="1:2" x14ac:dyDescent="0.35">
      <c r="A492" t="s">
        <v>1021</v>
      </c>
      <c r="B492">
        <v>22.42</v>
      </c>
    </row>
    <row r="493" spans="1:2" x14ac:dyDescent="0.35">
      <c r="A493" t="s">
        <v>1022</v>
      </c>
      <c r="B493">
        <v>22.65</v>
      </c>
    </row>
    <row r="494" spans="1:2" x14ac:dyDescent="0.35">
      <c r="A494" t="s">
        <v>1023</v>
      </c>
      <c r="B494">
        <v>23.17</v>
      </c>
    </row>
    <row r="495" spans="1:2" x14ac:dyDescent="0.35">
      <c r="A495" t="s">
        <v>1024</v>
      </c>
      <c r="B495">
        <v>22.14</v>
      </c>
    </row>
    <row r="496" spans="1:2" x14ac:dyDescent="0.35">
      <c r="A496" t="s">
        <v>1025</v>
      </c>
      <c r="B496">
        <v>22.01</v>
      </c>
    </row>
    <row r="497" spans="1:2" x14ac:dyDescent="0.35">
      <c r="A497" t="s">
        <v>1026</v>
      </c>
      <c r="B497">
        <v>22</v>
      </c>
    </row>
    <row r="498" spans="1:2" x14ac:dyDescent="0.35">
      <c r="A498" t="s">
        <v>505</v>
      </c>
      <c r="B498">
        <v>20.9</v>
      </c>
    </row>
    <row r="499" spans="1:2" x14ac:dyDescent="0.35">
      <c r="A499" t="s">
        <v>1027</v>
      </c>
      <c r="B499">
        <v>21.33</v>
      </c>
    </row>
    <row r="500" spans="1:2" x14ac:dyDescent="0.35">
      <c r="A500" t="s">
        <v>1028</v>
      </c>
      <c r="B500">
        <v>21.19</v>
      </c>
    </row>
    <row r="501" spans="1:2" x14ac:dyDescent="0.35">
      <c r="A501" t="s">
        <v>1029</v>
      </c>
      <c r="B501">
        <v>21.26</v>
      </c>
    </row>
    <row r="502" spans="1:2" x14ac:dyDescent="0.35">
      <c r="A502" t="s">
        <v>1030</v>
      </c>
      <c r="B502">
        <v>21.53</v>
      </c>
    </row>
    <row r="503" spans="1:2" x14ac:dyDescent="0.35">
      <c r="A503" t="s">
        <v>1031</v>
      </c>
      <c r="B503">
        <v>21.54</v>
      </c>
    </row>
    <row r="504" spans="1:2" x14ac:dyDescent="0.35">
      <c r="A504" t="s">
        <v>1032</v>
      </c>
      <c r="B504">
        <v>21.33</v>
      </c>
    </row>
    <row r="505" spans="1:2" x14ac:dyDescent="0.35">
      <c r="A505" t="s">
        <v>1033</v>
      </c>
      <c r="B505">
        <v>21.12</v>
      </c>
    </row>
    <row r="506" spans="1:2" x14ac:dyDescent="0.35">
      <c r="A506" t="s">
        <v>1034</v>
      </c>
      <c r="B506">
        <v>21.19</v>
      </c>
    </row>
    <row r="507" spans="1:2" x14ac:dyDescent="0.35">
      <c r="A507" t="s">
        <v>1035</v>
      </c>
      <c r="B507">
        <v>19.899999999999999</v>
      </c>
    </row>
    <row r="508" spans="1:2" x14ac:dyDescent="0.35">
      <c r="A508" t="s">
        <v>1036</v>
      </c>
      <c r="B508">
        <v>20.260000000000002</v>
      </c>
    </row>
    <row r="509" spans="1:2" x14ac:dyDescent="0.35">
      <c r="A509" t="s">
        <v>1037</v>
      </c>
      <c r="B509">
        <v>19.09</v>
      </c>
    </row>
    <row r="510" spans="1:2" x14ac:dyDescent="0.35">
      <c r="A510" t="s">
        <v>1038</v>
      </c>
      <c r="B510">
        <v>18.760000000000002</v>
      </c>
    </row>
    <row r="511" spans="1:2" x14ac:dyDescent="0.35">
      <c r="A511" t="s">
        <v>1039</v>
      </c>
      <c r="B511">
        <v>18.59</v>
      </c>
    </row>
    <row r="512" spans="1:2" x14ac:dyDescent="0.35">
      <c r="A512" t="s">
        <v>1040</v>
      </c>
      <c r="B512">
        <v>18.45</v>
      </c>
    </row>
    <row r="513" spans="1:2" x14ac:dyDescent="0.35">
      <c r="A513" t="s">
        <v>1041</v>
      </c>
      <c r="B513">
        <v>18.989999999999998</v>
      </c>
    </row>
    <row r="514" spans="1:2" x14ac:dyDescent="0.35">
      <c r="A514" t="s">
        <v>1042</v>
      </c>
      <c r="B514">
        <v>19.28</v>
      </c>
    </row>
    <row r="515" spans="1:2" x14ac:dyDescent="0.35">
      <c r="A515" t="s">
        <v>1043</v>
      </c>
      <c r="B515">
        <v>19.47</v>
      </c>
    </row>
    <row r="516" spans="1:2" x14ac:dyDescent="0.35">
      <c r="A516" t="s">
        <v>1044</v>
      </c>
      <c r="B516">
        <v>18.93</v>
      </c>
    </row>
    <row r="517" spans="1:2" x14ac:dyDescent="0.35">
      <c r="A517" t="s">
        <v>1045</v>
      </c>
      <c r="B517">
        <v>19.02</v>
      </c>
    </row>
    <row r="518" spans="1:2" x14ac:dyDescent="0.35">
      <c r="A518" t="s">
        <v>1046</v>
      </c>
      <c r="B518">
        <v>19.28</v>
      </c>
    </row>
    <row r="519" spans="1:2" x14ac:dyDescent="0.35">
      <c r="A519" t="s">
        <v>504</v>
      </c>
      <c r="B519">
        <v>18.899999999999999</v>
      </c>
    </row>
    <row r="520" spans="1:2" x14ac:dyDescent="0.35">
      <c r="A520" t="s">
        <v>1047</v>
      </c>
      <c r="B520">
        <v>19.5</v>
      </c>
    </row>
    <row r="521" spans="1:2" x14ac:dyDescent="0.35">
      <c r="A521" t="s">
        <v>1048</v>
      </c>
      <c r="B521">
        <v>20.12</v>
      </c>
    </row>
    <row r="522" spans="1:2" x14ac:dyDescent="0.35">
      <c r="A522" t="s">
        <v>1049</v>
      </c>
      <c r="B522">
        <v>20.14</v>
      </c>
    </row>
    <row r="523" spans="1:2" x14ac:dyDescent="0.35">
      <c r="A523" t="s">
        <v>1050</v>
      </c>
      <c r="B523">
        <v>20.2</v>
      </c>
    </row>
    <row r="524" spans="1:2" x14ac:dyDescent="0.35">
      <c r="A524" t="s">
        <v>1051</v>
      </c>
      <c r="B524">
        <v>20.66</v>
      </c>
    </row>
    <row r="525" spans="1:2" x14ac:dyDescent="0.35">
      <c r="A525" t="s">
        <v>1052</v>
      </c>
      <c r="B525">
        <v>20.94</v>
      </c>
    </row>
    <row r="526" spans="1:2" x14ac:dyDescent="0.35">
      <c r="A526" t="s">
        <v>1053</v>
      </c>
      <c r="B526">
        <v>20.57</v>
      </c>
    </row>
    <row r="527" spans="1:2" x14ac:dyDescent="0.35">
      <c r="A527" t="s">
        <v>1054</v>
      </c>
      <c r="B527">
        <v>19.77</v>
      </c>
    </row>
    <row r="528" spans="1:2" x14ac:dyDescent="0.35">
      <c r="A528" t="s">
        <v>1055</v>
      </c>
      <c r="B528">
        <v>21.29</v>
      </c>
    </row>
    <row r="529" spans="1:2" x14ac:dyDescent="0.35">
      <c r="A529" t="s">
        <v>1056</v>
      </c>
      <c r="B529">
        <v>21.61</v>
      </c>
    </row>
    <row r="530" spans="1:2" x14ac:dyDescent="0.35">
      <c r="A530" t="s">
        <v>1057</v>
      </c>
      <c r="B530">
        <v>20.85</v>
      </c>
    </row>
    <row r="531" spans="1:2" x14ac:dyDescent="0.35">
      <c r="A531" t="s">
        <v>1058</v>
      </c>
      <c r="B531">
        <v>19.170000000000002</v>
      </c>
    </row>
    <row r="532" spans="1:2" x14ac:dyDescent="0.35">
      <c r="A532" t="s">
        <v>1059</v>
      </c>
      <c r="B532">
        <v>19.73</v>
      </c>
    </row>
    <row r="533" spans="1:2" x14ac:dyDescent="0.35">
      <c r="A533" t="s">
        <v>1060</v>
      </c>
      <c r="B533">
        <v>20.98</v>
      </c>
    </row>
    <row r="534" spans="1:2" x14ac:dyDescent="0.35">
      <c r="A534" t="s">
        <v>1061</v>
      </c>
      <c r="B534">
        <v>20.98</v>
      </c>
    </row>
    <row r="535" spans="1:2" x14ac:dyDescent="0.35">
      <c r="A535" t="s">
        <v>1062</v>
      </c>
      <c r="B535">
        <v>20.98</v>
      </c>
    </row>
    <row r="536" spans="1:2" x14ac:dyDescent="0.35">
      <c r="A536" t="s">
        <v>1063</v>
      </c>
      <c r="B536">
        <v>21.04</v>
      </c>
    </row>
    <row r="537" spans="1:2" x14ac:dyDescent="0.35">
      <c r="A537" t="s">
        <v>1064</v>
      </c>
      <c r="B537">
        <v>20.41</v>
      </c>
    </row>
    <row r="538" spans="1:2" x14ac:dyDescent="0.35">
      <c r="A538" t="s">
        <v>1065</v>
      </c>
      <c r="B538">
        <v>20.3</v>
      </c>
    </row>
    <row r="539" spans="1:2" x14ac:dyDescent="0.35">
      <c r="A539" t="s">
        <v>1066</v>
      </c>
      <c r="B539">
        <v>17.86</v>
      </c>
    </row>
    <row r="540" spans="1:2" x14ac:dyDescent="0.35">
      <c r="A540" t="s">
        <v>1067</v>
      </c>
      <c r="B540">
        <v>17.95</v>
      </c>
    </row>
    <row r="541" spans="1:2" x14ac:dyDescent="0.35">
      <c r="A541" t="s">
        <v>503</v>
      </c>
      <c r="B541">
        <v>16.96</v>
      </c>
    </row>
    <row r="542" spans="1:2" x14ac:dyDescent="0.35">
      <c r="A542" t="s">
        <v>335</v>
      </c>
      <c r="B542">
        <v>17.559999999999999</v>
      </c>
    </row>
    <row r="543" spans="1:2" x14ac:dyDescent="0.35">
      <c r="A543" t="s">
        <v>1068</v>
      </c>
      <c r="B543">
        <v>16.93</v>
      </c>
    </row>
    <row r="544" spans="1:2" x14ac:dyDescent="0.35">
      <c r="A544" t="s">
        <v>1069</v>
      </c>
      <c r="B544">
        <v>16.260000000000002</v>
      </c>
    </row>
    <row r="545" spans="1:2" x14ac:dyDescent="0.35">
      <c r="A545" t="s">
        <v>1070</v>
      </c>
      <c r="B545">
        <v>17.22</v>
      </c>
    </row>
    <row r="546" spans="1:2" x14ac:dyDescent="0.35">
      <c r="A546" t="s">
        <v>1071</v>
      </c>
      <c r="B546">
        <v>17.41</v>
      </c>
    </row>
    <row r="547" spans="1:2" x14ac:dyDescent="0.35">
      <c r="A547" t="s">
        <v>1072</v>
      </c>
      <c r="B547">
        <v>16.7</v>
      </c>
    </row>
    <row r="548" spans="1:2" x14ac:dyDescent="0.35">
      <c r="A548" t="s">
        <v>1073</v>
      </c>
      <c r="B548">
        <v>15.45</v>
      </c>
    </row>
    <row r="549" spans="1:2" x14ac:dyDescent="0.35">
      <c r="A549" t="s">
        <v>1074</v>
      </c>
      <c r="B549">
        <v>16.04</v>
      </c>
    </row>
    <row r="550" spans="1:2" x14ac:dyDescent="0.35">
      <c r="A550" t="s">
        <v>1075</v>
      </c>
      <c r="B550">
        <v>16.309999999999999</v>
      </c>
    </row>
    <row r="551" spans="1:2" x14ac:dyDescent="0.35">
      <c r="A551" t="s">
        <v>1076</v>
      </c>
      <c r="B551">
        <v>15.24</v>
      </c>
    </row>
    <row r="552" spans="1:2" x14ac:dyDescent="0.35">
      <c r="A552" t="s">
        <v>1077</v>
      </c>
      <c r="B552">
        <v>18.25</v>
      </c>
    </row>
    <row r="553" spans="1:2" x14ac:dyDescent="0.35">
      <c r="A553" t="s">
        <v>1078</v>
      </c>
      <c r="B553">
        <v>19.41</v>
      </c>
    </row>
    <row r="554" spans="1:2" x14ac:dyDescent="0.35">
      <c r="A554" t="s">
        <v>1079</v>
      </c>
      <c r="B554">
        <v>21.89</v>
      </c>
    </row>
    <row r="555" spans="1:2" x14ac:dyDescent="0.35">
      <c r="A555" t="s">
        <v>1080</v>
      </c>
      <c r="B555">
        <v>22.49</v>
      </c>
    </row>
    <row r="556" spans="1:2" x14ac:dyDescent="0.35">
      <c r="A556" t="s">
        <v>1081</v>
      </c>
      <c r="B556">
        <v>23.89</v>
      </c>
    </row>
    <row r="557" spans="1:2" x14ac:dyDescent="0.35">
      <c r="A557" t="s">
        <v>1082</v>
      </c>
      <c r="B557">
        <v>24.07</v>
      </c>
    </row>
    <row r="558" spans="1:2" x14ac:dyDescent="0.35">
      <c r="A558" t="s">
        <v>1083</v>
      </c>
      <c r="B558">
        <v>23.25</v>
      </c>
    </row>
    <row r="559" spans="1:2" x14ac:dyDescent="0.35">
      <c r="A559" t="s">
        <v>1084</v>
      </c>
      <c r="B559">
        <v>23.39</v>
      </c>
    </row>
    <row r="560" spans="1:2" x14ac:dyDescent="0.35">
      <c r="A560" t="s">
        <v>1085</v>
      </c>
      <c r="B560">
        <v>23.77</v>
      </c>
    </row>
    <row r="561" spans="1:2" x14ac:dyDescent="0.35">
      <c r="A561" t="s">
        <v>1086</v>
      </c>
      <c r="B561">
        <v>23.8</v>
      </c>
    </row>
    <row r="562" spans="1:2" x14ac:dyDescent="0.35">
      <c r="A562" t="s">
        <v>1087</v>
      </c>
      <c r="B562">
        <v>23.33</v>
      </c>
    </row>
    <row r="563" spans="1:2" x14ac:dyDescent="0.35">
      <c r="A563" t="s">
        <v>1088</v>
      </c>
      <c r="B563">
        <v>23.49</v>
      </c>
    </row>
    <row r="564" spans="1:2" x14ac:dyDescent="0.35">
      <c r="A564" t="s">
        <v>1089</v>
      </c>
      <c r="B564">
        <v>23.57</v>
      </c>
    </row>
    <row r="565" spans="1:2" x14ac:dyDescent="0.35">
      <c r="A565" t="s">
        <v>1090</v>
      </c>
      <c r="B565">
        <v>23.56</v>
      </c>
    </row>
    <row r="566" spans="1:2" x14ac:dyDescent="0.35">
      <c r="A566" t="s">
        <v>1091</v>
      </c>
      <c r="B566">
        <v>24.22</v>
      </c>
    </row>
    <row r="567" spans="1:2" x14ac:dyDescent="0.35">
      <c r="A567" t="s">
        <v>1092</v>
      </c>
      <c r="B567">
        <v>24.14</v>
      </c>
    </row>
    <row r="568" spans="1:2" x14ac:dyDescent="0.35">
      <c r="A568" t="s">
        <v>1093</v>
      </c>
      <c r="B568">
        <v>24.53</v>
      </c>
    </row>
    <row r="569" spans="1:2" x14ac:dyDescent="0.35">
      <c r="A569" t="s">
        <v>1094</v>
      </c>
      <c r="B569">
        <v>25.56</v>
      </c>
    </row>
    <row r="570" spans="1:2" x14ac:dyDescent="0.35">
      <c r="A570" t="s">
        <v>1095</v>
      </c>
      <c r="B570">
        <v>25.59</v>
      </c>
    </row>
    <row r="571" spans="1:2" x14ac:dyDescent="0.35">
      <c r="A571" t="s">
        <v>1096</v>
      </c>
      <c r="B571">
        <v>25.66</v>
      </c>
    </row>
    <row r="572" spans="1:2" x14ac:dyDescent="0.35">
      <c r="A572" t="s">
        <v>1097</v>
      </c>
      <c r="B572">
        <v>25.09</v>
      </c>
    </row>
    <row r="573" spans="1:2" x14ac:dyDescent="0.35">
      <c r="A573" t="s">
        <v>1098</v>
      </c>
      <c r="B573">
        <v>25</v>
      </c>
    </row>
    <row r="574" spans="1:2" x14ac:dyDescent="0.35">
      <c r="A574" t="s">
        <v>1099</v>
      </c>
      <c r="B574">
        <v>24.24</v>
      </c>
    </row>
    <row r="575" spans="1:2" x14ac:dyDescent="0.35">
      <c r="A575" t="s">
        <v>1100</v>
      </c>
      <c r="B575">
        <v>24.35</v>
      </c>
    </row>
    <row r="576" spans="1:2" x14ac:dyDescent="0.35">
      <c r="A576" t="s">
        <v>1101</v>
      </c>
      <c r="B576">
        <v>23.83</v>
      </c>
    </row>
    <row r="577" spans="1:2" x14ac:dyDescent="0.35">
      <c r="A577" t="s">
        <v>1102</v>
      </c>
      <c r="B577">
        <v>23.25</v>
      </c>
    </row>
    <row r="578" spans="1:2" x14ac:dyDescent="0.35">
      <c r="A578" t="s">
        <v>1103</v>
      </c>
      <c r="B578">
        <v>23.11</v>
      </c>
    </row>
    <row r="579" spans="1:2" x14ac:dyDescent="0.35">
      <c r="A579" t="s">
        <v>1104</v>
      </c>
      <c r="B579">
        <v>23.26</v>
      </c>
    </row>
    <row r="580" spans="1:2" x14ac:dyDescent="0.35">
      <c r="A580" t="s">
        <v>1105</v>
      </c>
      <c r="B580">
        <v>23.5</v>
      </c>
    </row>
    <row r="581" spans="1:2" x14ac:dyDescent="0.35">
      <c r="A581" t="s">
        <v>1106</v>
      </c>
      <c r="B581">
        <v>23.71</v>
      </c>
    </row>
    <row r="582" spans="1:2" x14ac:dyDescent="0.35">
      <c r="A582" t="s">
        <v>1107</v>
      </c>
      <c r="B582">
        <v>23.3</v>
      </c>
    </row>
    <row r="583" spans="1:2" x14ac:dyDescent="0.35">
      <c r="A583" t="s">
        <v>1108</v>
      </c>
      <c r="B583">
        <v>23.15</v>
      </c>
    </row>
    <row r="584" spans="1:2" x14ac:dyDescent="0.35">
      <c r="A584" t="s">
        <v>1109</v>
      </c>
      <c r="B584">
        <v>23.81</v>
      </c>
    </row>
    <row r="585" spans="1:2" x14ac:dyDescent="0.35">
      <c r="A585" t="s">
        <v>1110</v>
      </c>
      <c r="B585">
        <v>23.65</v>
      </c>
    </row>
    <row r="586" spans="1:2" x14ac:dyDescent="0.35">
      <c r="A586" t="s">
        <v>1111</v>
      </c>
      <c r="B586">
        <v>23.92</v>
      </c>
    </row>
    <row r="587" spans="1:2" x14ac:dyDescent="0.35">
      <c r="A587" t="s">
        <v>1112</v>
      </c>
      <c r="B587">
        <v>24.58</v>
      </c>
    </row>
    <row r="588" spans="1:2" x14ac:dyDescent="0.35">
      <c r="A588" t="s">
        <v>1113</v>
      </c>
      <c r="B588">
        <v>24.51</v>
      </c>
    </row>
    <row r="589" spans="1:2" x14ac:dyDescent="0.35">
      <c r="A589" t="s">
        <v>1114</v>
      </c>
      <c r="B589">
        <v>24.31</v>
      </c>
    </row>
    <row r="590" spans="1:2" x14ac:dyDescent="0.35">
      <c r="A590" t="s">
        <v>1115</v>
      </c>
      <c r="B590">
        <v>24.63</v>
      </c>
    </row>
    <row r="591" spans="1:2" x14ac:dyDescent="0.35">
      <c r="A591" t="s">
        <v>1116</v>
      </c>
      <c r="B591">
        <v>24.94</v>
      </c>
    </row>
    <row r="592" spans="1:2" x14ac:dyDescent="0.35">
      <c r="A592" t="s">
        <v>1117</v>
      </c>
      <c r="B592">
        <v>24.85</v>
      </c>
    </row>
    <row r="593" spans="1:2" x14ac:dyDescent="0.35">
      <c r="A593" t="s">
        <v>1118</v>
      </c>
      <c r="B593">
        <v>25.08</v>
      </c>
    </row>
    <row r="594" spans="1:2" x14ac:dyDescent="0.35">
      <c r="A594" t="s">
        <v>1119</v>
      </c>
      <c r="B594">
        <v>25.36</v>
      </c>
    </row>
    <row r="595" spans="1:2" x14ac:dyDescent="0.35">
      <c r="A595" t="s">
        <v>1120</v>
      </c>
      <c r="B595">
        <v>24.77</v>
      </c>
    </row>
    <row r="596" spans="1:2" x14ac:dyDescent="0.35">
      <c r="A596" t="s">
        <v>1121</v>
      </c>
      <c r="B596">
        <v>24.43</v>
      </c>
    </row>
    <row r="597" spans="1:2" x14ac:dyDescent="0.35">
      <c r="A597" t="s">
        <v>1122</v>
      </c>
      <c r="B597">
        <v>23.77</v>
      </c>
    </row>
    <row r="598" spans="1:2" x14ac:dyDescent="0.35">
      <c r="A598" t="s">
        <v>1123</v>
      </c>
      <c r="B598">
        <v>24.06</v>
      </c>
    </row>
    <row r="599" spans="1:2" x14ac:dyDescent="0.35">
      <c r="A599" t="s">
        <v>1124</v>
      </c>
      <c r="B599">
        <v>24.12</v>
      </c>
    </row>
    <row r="600" spans="1:2" x14ac:dyDescent="0.35">
      <c r="A600" t="s">
        <v>1125</v>
      </c>
      <c r="B600">
        <v>24.58</v>
      </c>
    </row>
    <row r="601" spans="1:2" x14ac:dyDescent="0.35">
      <c r="A601" t="s">
        <v>1126</v>
      </c>
      <c r="B601">
        <v>23.97</v>
      </c>
    </row>
    <row r="602" spans="1:2" x14ac:dyDescent="0.35">
      <c r="A602" t="s">
        <v>1127</v>
      </c>
      <c r="B602">
        <v>24.45</v>
      </c>
    </row>
    <row r="603" spans="1:2" x14ac:dyDescent="0.35">
      <c r="A603" t="s">
        <v>1128</v>
      </c>
      <c r="B603">
        <v>24.13</v>
      </c>
    </row>
    <row r="604" spans="1:2" x14ac:dyDescent="0.35">
      <c r="A604" t="s">
        <v>1129</v>
      </c>
      <c r="B604">
        <v>24.88</v>
      </c>
    </row>
    <row r="605" spans="1:2" x14ac:dyDescent="0.35">
      <c r="A605" t="s">
        <v>1130</v>
      </c>
      <c r="B605">
        <v>24.26</v>
      </c>
    </row>
    <row r="606" spans="1:2" x14ac:dyDescent="0.35">
      <c r="A606" t="s">
        <v>44</v>
      </c>
      <c r="B606">
        <v>24.51</v>
      </c>
    </row>
    <row r="607" spans="1:2" x14ac:dyDescent="0.35">
      <c r="A607" t="s">
        <v>334</v>
      </c>
      <c r="B607">
        <v>24.51</v>
      </c>
    </row>
    <row r="608" spans="1:2" x14ac:dyDescent="0.35">
      <c r="A608" t="s">
        <v>1131</v>
      </c>
      <c r="B608">
        <v>24.96</v>
      </c>
    </row>
    <row r="609" spans="1:2" x14ac:dyDescent="0.35">
      <c r="A609" t="s">
        <v>1132</v>
      </c>
      <c r="B609">
        <v>26.58</v>
      </c>
    </row>
    <row r="610" spans="1:2" x14ac:dyDescent="0.35">
      <c r="A610" t="s">
        <v>1133</v>
      </c>
      <c r="B610">
        <v>25.96</v>
      </c>
    </row>
    <row r="611" spans="1:2" x14ac:dyDescent="0.35">
      <c r="A611" t="s">
        <v>1134</v>
      </c>
      <c r="B611">
        <v>25.96</v>
      </c>
    </row>
    <row r="612" spans="1:2" x14ac:dyDescent="0.35">
      <c r="A612" t="s">
        <v>1135</v>
      </c>
      <c r="B612">
        <v>25.96</v>
      </c>
    </row>
    <row r="613" spans="1:2" x14ac:dyDescent="0.35">
      <c r="A613" t="s">
        <v>1136</v>
      </c>
      <c r="B613">
        <v>26.42</v>
      </c>
    </row>
    <row r="614" spans="1:2" x14ac:dyDescent="0.35">
      <c r="A614" t="s">
        <v>1137</v>
      </c>
      <c r="B614">
        <v>26.55</v>
      </c>
    </row>
    <row r="615" spans="1:2" x14ac:dyDescent="0.35">
      <c r="A615" t="s">
        <v>1138</v>
      </c>
      <c r="B615">
        <v>26.73</v>
      </c>
    </row>
    <row r="616" spans="1:2" x14ac:dyDescent="0.35">
      <c r="A616" t="s">
        <v>1139</v>
      </c>
      <c r="B616">
        <v>26.46</v>
      </c>
    </row>
    <row r="617" spans="1:2" x14ac:dyDescent="0.35">
      <c r="A617" t="s">
        <v>1140</v>
      </c>
      <c r="B617">
        <v>25.94</v>
      </c>
    </row>
    <row r="618" spans="1:2" x14ac:dyDescent="0.35">
      <c r="A618" t="s">
        <v>1141</v>
      </c>
      <c r="B618">
        <v>24.86</v>
      </c>
    </row>
    <row r="619" spans="1:2" x14ac:dyDescent="0.35">
      <c r="A619" t="s">
        <v>1142</v>
      </c>
      <c r="B619">
        <v>24.02</v>
      </c>
    </row>
    <row r="620" spans="1:2" x14ac:dyDescent="0.35">
      <c r="A620" t="s">
        <v>1143</v>
      </c>
      <c r="B620">
        <v>25.07</v>
      </c>
    </row>
    <row r="621" spans="1:2" x14ac:dyDescent="0.35">
      <c r="A621" t="s">
        <v>1144</v>
      </c>
      <c r="B621">
        <v>24.48</v>
      </c>
    </row>
    <row r="622" spans="1:2" x14ac:dyDescent="0.35">
      <c r="A622" t="s">
        <v>1145</v>
      </c>
      <c r="B622">
        <v>24.94</v>
      </c>
    </row>
    <row r="623" spans="1:2" x14ac:dyDescent="0.35">
      <c r="A623" t="s">
        <v>1146</v>
      </c>
      <c r="B623">
        <v>25.13</v>
      </c>
    </row>
    <row r="624" spans="1:2" x14ac:dyDescent="0.35">
      <c r="A624" t="s">
        <v>1147</v>
      </c>
      <c r="B624">
        <v>24.94</v>
      </c>
    </row>
    <row r="625" spans="1:2" x14ac:dyDescent="0.35">
      <c r="A625" t="s">
        <v>1148</v>
      </c>
      <c r="B625">
        <v>24.69</v>
      </c>
    </row>
    <row r="626" spans="1:2" x14ac:dyDescent="0.35">
      <c r="A626" t="s">
        <v>1149</v>
      </c>
      <c r="B626">
        <v>24.74</v>
      </c>
    </row>
    <row r="627" spans="1:2" x14ac:dyDescent="0.35">
      <c r="A627" t="s">
        <v>1150</v>
      </c>
      <c r="B627">
        <v>24</v>
      </c>
    </row>
    <row r="628" spans="1:2" x14ac:dyDescent="0.35">
      <c r="A628" t="s">
        <v>1151</v>
      </c>
      <c r="B628">
        <v>24.33</v>
      </c>
    </row>
    <row r="629" spans="1:2" x14ac:dyDescent="0.35">
      <c r="A629" t="s">
        <v>1152</v>
      </c>
      <c r="B629">
        <v>25.22</v>
      </c>
    </row>
    <row r="630" spans="1:2" x14ac:dyDescent="0.35">
      <c r="A630" t="s">
        <v>1153</v>
      </c>
      <c r="B630">
        <v>25.01</v>
      </c>
    </row>
    <row r="631" spans="1:2" x14ac:dyDescent="0.35">
      <c r="A631" t="s">
        <v>1154</v>
      </c>
      <c r="B631">
        <v>25.11</v>
      </c>
    </row>
    <row r="632" spans="1:2" x14ac:dyDescent="0.35">
      <c r="A632" t="s">
        <v>1155</v>
      </c>
      <c r="B632">
        <v>24.38</v>
      </c>
    </row>
    <row r="633" spans="1:2" x14ac:dyDescent="0.35">
      <c r="A633" t="s">
        <v>1156</v>
      </c>
      <c r="B633">
        <v>24.43</v>
      </c>
    </row>
    <row r="634" spans="1:2" x14ac:dyDescent="0.35">
      <c r="A634" t="s">
        <v>1157</v>
      </c>
      <c r="B634">
        <v>24.57</v>
      </c>
    </row>
    <row r="635" spans="1:2" x14ac:dyDescent="0.35">
      <c r="A635" t="s">
        <v>1158</v>
      </c>
      <c r="B635">
        <v>23.93</v>
      </c>
    </row>
    <row r="636" spans="1:2" x14ac:dyDescent="0.35">
      <c r="A636" t="s">
        <v>1159</v>
      </c>
      <c r="B636">
        <v>24.02</v>
      </c>
    </row>
    <row r="637" spans="1:2" x14ac:dyDescent="0.35">
      <c r="A637" t="s">
        <v>1160</v>
      </c>
      <c r="B637">
        <v>23.43</v>
      </c>
    </row>
    <row r="638" spans="1:2" x14ac:dyDescent="0.35">
      <c r="A638" t="s">
        <v>1161</v>
      </c>
      <c r="B638">
        <v>23.38</v>
      </c>
    </row>
    <row r="639" spans="1:2" x14ac:dyDescent="0.35">
      <c r="A639" t="s">
        <v>1162</v>
      </c>
      <c r="B639">
        <v>23.84</v>
      </c>
    </row>
    <row r="640" spans="1:2" x14ac:dyDescent="0.35">
      <c r="A640" t="s">
        <v>1163</v>
      </c>
      <c r="B640">
        <v>23.95</v>
      </c>
    </row>
    <row r="641" spans="1:2" x14ac:dyDescent="0.35">
      <c r="A641" t="s">
        <v>1164</v>
      </c>
      <c r="B641">
        <v>24.38</v>
      </c>
    </row>
    <row r="642" spans="1:2" x14ac:dyDescent="0.35">
      <c r="A642" t="s">
        <v>1165</v>
      </c>
      <c r="B642">
        <v>24.11</v>
      </c>
    </row>
    <row r="643" spans="1:2" x14ac:dyDescent="0.35">
      <c r="A643" t="s">
        <v>1166</v>
      </c>
      <c r="B643">
        <v>24.92</v>
      </c>
    </row>
    <row r="644" spans="1:2" x14ac:dyDescent="0.35">
      <c r="A644" t="s">
        <v>1167</v>
      </c>
      <c r="B644">
        <v>24.83</v>
      </c>
    </row>
    <row r="645" spans="1:2" x14ac:dyDescent="0.35">
      <c r="A645" t="s">
        <v>1168</v>
      </c>
      <c r="B645">
        <v>24.93</v>
      </c>
    </row>
    <row r="646" spans="1:2" x14ac:dyDescent="0.35">
      <c r="A646" t="s">
        <v>1169</v>
      </c>
      <c r="B646">
        <v>24.78</v>
      </c>
    </row>
    <row r="647" spans="1:2" x14ac:dyDescent="0.35">
      <c r="A647" t="s">
        <v>1170</v>
      </c>
      <c r="B647">
        <v>25.5</v>
      </c>
    </row>
    <row r="648" spans="1:2" x14ac:dyDescent="0.35">
      <c r="A648" t="s">
        <v>1171</v>
      </c>
      <c r="B648">
        <v>25.62</v>
      </c>
    </row>
    <row r="649" spans="1:2" x14ac:dyDescent="0.35">
      <c r="A649" t="s">
        <v>1172</v>
      </c>
      <c r="B649">
        <v>25.28</v>
      </c>
    </row>
    <row r="650" spans="1:2" x14ac:dyDescent="0.35">
      <c r="A650" t="s">
        <v>1173</v>
      </c>
      <c r="B650">
        <v>25.6</v>
      </c>
    </row>
    <row r="651" spans="1:2" x14ac:dyDescent="0.35">
      <c r="A651" t="s">
        <v>1174</v>
      </c>
      <c r="B651">
        <v>25.99</v>
      </c>
    </row>
    <row r="652" spans="1:2" x14ac:dyDescent="0.35">
      <c r="A652" t="s">
        <v>1175</v>
      </c>
      <c r="B652">
        <v>25.44</v>
      </c>
    </row>
    <row r="653" spans="1:2" x14ac:dyDescent="0.35">
      <c r="A653" t="s">
        <v>1176</v>
      </c>
      <c r="B653">
        <v>25.11</v>
      </c>
    </row>
    <row r="654" spans="1:2" x14ac:dyDescent="0.35">
      <c r="A654" t="s">
        <v>1177</v>
      </c>
      <c r="B654">
        <v>24.96</v>
      </c>
    </row>
    <row r="655" spans="1:2" x14ac:dyDescent="0.35">
      <c r="A655" t="s">
        <v>1178</v>
      </c>
      <c r="B655">
        <v>25.44</v>
      </c>
    </row>
    <row r="656" spans="1:2" x14ac:dyDescent="0.35">
      <c r="A656" t="s">
        <v>1179</v>
      </c>
      <c r="B656">
        <v>24.75</v>
      </c>
    </row>
    <row r="657" spans="1:2" x14ac:dyDescent="0.35">
      <c r="A657" t="s">
        <v>1180</v>
      </c>
      <c r="B657">
        <v>25.65</v>
      </c>
    </row>
    <row r="658" spans="1:2" x14ac:dyDescent="0.35">
      <c r="A658" t="s">
        <v>1181</v>
      </c>
      <c r="B658">
        <v>25.92</v>
      </c>
    </row>
    <row r="659" spans="1:2" x14ac:dyDescent="0.35">
      <c r="A659" t="s">
        <v>1182</v>
      </c>
      <c r="B659">
        <v>25.87</v>
      </c>
    </row>
    <row r="660" spans="1:2" x14ac:dyDescent="0.35">
      <c r="A660" t="s">
        <v>1183</v>
      </c>
      <c r="B660">
        <v>26.06</v>
      </c>
    </row>
    <row r="661" spans="1:2" x14ac:dyDescent="0.35">
      <c r="A661" t="s">
        <v>1184</v>
      </c>
      <c r="B661">
        <v>26.3</v>
      </c>
    </row>
    <row r="662" spans="1:2" x14ac:dyDescent="0.35">
      <c r="A662" t="s">
        <v>1185</v>
      </c>
      <c r="B662">
        <v>25.71</v>
      </c>
    </row>
    <row r="663" spans="1:2" x14ac:dyDescent="0.35">
      <c r="A663" t="s">
        <v>1186</v>
      </c>
      <c r="B663">
        <v>24.15</v>
      </c>
    </row>
    <row r="664" spans="1:2" x14ac:dyDescent="0.35">
      <c r="A664" t="s">
        <v>1187</v>
      </c>
      <c r="B664">
        <v>24.44</v>
      </c>
    </row>
    <row r="665" spans="1:2" x14ac:dyDescent="0.35">
      <c r="A665" t="s">
        <v>1188</v>
      </c>
      <c r="B665">
        <v>23.26</v>
      </c>
    </row>
    <row r="666" spans="1:2" x14ac:dyDescent="0.35">
      <c r="A666" t="s">
        <v>1189</v>
      </c>
      <c r="B666">
        <v>22.65</v>
      </c>
    </row>
    <row r="667" spans="1:2" x14ac:dyDescent="0.35">
      <c r="A667" t="s">
        <v>1190</v>
      </c>
      <c r="B667">
        <v>22.53</v>
      </c>
    </row>
    <row r="668" spans="1:2" x14ac:dyDescent="0.35">
      <c r="A668" t="s">
        <v>1191</v>
      </c>
      <c r="B668">
        <v>23.41</v>
      </c>
    </row>
    <row r="669" spans="1:2" x14ac:dyDescent="0.35">
      <c r="A669" t="s">
        <v>1192</v>
      </c>
      <c r="B669">
        <v>22.94</v>
      </c>
    </row>
    <row r="670" spans="1:2" x14ac:dyDescent="0.35">
      <c r="A670" t="s">
        <v>1193</v>
      </c>
      <c r="B670">
        <v>23.24</v>
      </c>
    </row>
    <row r="671" spans="1:2" x14ac:dyDescent="0.35">
      <c r="A671" t="s">
        <v>1194</v>
      </c>
      <c r="B671">
        <v>24.2</v>
      </c>
    </row>
    <row r="672" spans="1:2" x14ac:dyDescent="0.35">
      <c r="A672" t="s">
        <v>1195</v>
      </c>
      <c r="B672">
        <v>25.04</v>
      </c>
    </row>
    <row r="673" spans="1:2" x14ac:dyDescent="0.35">
      <c r="A673" t="s">
        <v>333</v>
      </c>
      <c r="B673">
        <v>24.72</v>
      </c>
    </row>
    <row r="674" spans="1:2" x14ac:dyDescent="0.35">
      <c r="A674" t="s">
        <v>1196</v>
      </c>
      <c r="B674">
        <v>25.29</v>
      </c>
    </row>
    <row r="675" spans="1:2" x14ac:dyDescent="0.35">
      <c r="A675" t="s">
        <v>1197</v>
      </c>
      <c r="B675">
        <v>25.62</v>
      </c>
    </row>
    <row r="676" spans="1:2" x14ac:dyDescent="0.35">
      <c r="A676" t="s">
        <v>1198</v>
      </c>
      <c r="B676">
        <v>25.19</v>
      </c>
    </row>
    <row r="677" spans="1:2" x14ac:dyDescent="0.35">
      <c r="A677" t="s">
        <v>1199</v>
      </c>
      <c r="B677">
        <v>25.52</v>
      </c>
    </row>
    <row r="678" spans="1:2" x14ac:dyDescent="0.35">
      <c r="A678" t="s">
        <v>1200</v>
      </c>
      <c r="B678">
        <v>25.78</v>
      </c>
    </row>
    <row r="679" spans="1:2" x14ac:dyDescent="0.35">
      <c r="A679" t="s">
        <v>1201</v>
      </c>
      <c r="B679">
        <v>26.51</v>
      </c>
    </row>
    <row r="680" spans="1:2" x14ac:dyDescent="0.35">
      <c r="A680" t="s">
        <v>1202</v>
      </c>
      <c r="B680">
        <v>25.94</v>
      </c>
    </row>
    <row r="681" spans="1:2" x14ac:dyDescent="0.35">
      <c r="A681" t="s">
        <v>1203</v>
      </c>
      <c r="B681">
        <v>25.44</v>
      </c>
    </row>
    <row r="682" spans="1:2" x14ac:dyDescent="0.35">
      <c r="A682" t="s">
        <v>1204</v>
      </c>
      <c r="B682">
        <v>26.2</v>
      </c>
    </row>
    <row r="683" spans="1:2" x14ac:dyDescent="0.35">
      <c r="A683" t="s">
        <v>1205</v>
      </c>
      <c r="B683">
        <v>27.02</v>
      </c>
    </row>
    <row r="684" spans="1:2" x14ac:dyDescent="0.35">
      <c r="A684" t="s">
        <v>1206</v>
      </c>
      <c r="B684">
        <v>26.37</v>
      </c>
    </row>
    <row r="685" spans="1:2" x14ac:dyDescent="0.35">
      <c r="A685" t="s">
        <v>1207</v>
      </c>
      <c r="B685">
        <v>26.43</v>
      </c>
    </row>
    <row r="686" spans="1:2" x14ac:dyDescent="0.35">
      <c r="A686" t="s">
        <v>1208</v>
      </c>
      <c r="B686">
        <v>26.27</v>
      </c>
    </row>
    <row r="687" spans="1:2" x14ac:dyDescent="0.35">
      <c r="A687" t="s">
        <v>1209</v>
      </c>
      <c r="B687">
        <v>26.72</v>
      </c>
    </row>
    <row r="688" spans="1:2" x14ac:dyDescent="0.35">
      <c r="A688" t="s">
        <v>1210</v>
      </c>
      <c r="B688">
        <v>25.01</v>
      </c>
    </row>
    <row r="689" spans="1:2" x14ac:dyDescent="0.35">
      <c r="A689" t="s">
        <v>1211</v>
      </c>
      <c r="B689">
        <v>25.08</v>
      </c>
    </row>
    <row r="690" spans="1:2" x14ac:dyDescent="0.35">
      <c r="A690" t="s">
        <v>1212</v>
      </c>
      <c r="B690">
        <v>25.53</v>
      </c>
    </row>
    <row r="691" spans="1:2" x14ac:dyDescent="0.35">
      <c r="A691" t="s">
        <v>1213</v>
      </c>
      <c r="B691">
        <v>25.52</v>
      </c>
    </row>
    <row r="692" spans="1:2" x14ac:dyDescent="0.35">
      <c r="A692" t="s">
        <v>1214</v>
      </c>
      <c r="B692">
        <v>25.22</v>
      </c>
    </row>
    <row r="693" spans="1:2" x14ac:dyDescent="0.35">
      <c r="A693" t="s">
        <v>1215</v>
      </c>
      <c r="B693">
        <v>25.18</v>
      </c>
    </row>
    <row r="694" spans="1:2" x14ac:dyDescent="0.35">
      <c r="A694" t="s">
        <v>1216</v>
      </c>
      <c r="B694">
        <v>26.31</v>
      </c>
    </row>
    <row r="695" spans="1:2" x14ac:dyDescent="0.35">
      <c r="A695" t="s">
        <v>1217</v>
      </c>
      <c r="B695">
        <v>26.45</v>
      </c>
    </row>
    <row r="696" spans="1:2" x14ac:dyDescent="0.35">
      <c r="A696" t="s">
        <v>1218</v>
      </c>
      <c r="B696">
        <v>26</v>
      </c>
    </row>
    <row r="697" spans="1:2" x14ac:dyDescent="0.35">
      <c r="A697" t="s">
        <v>1219</v>
      </c>
      <c r="B697">
        <v>25.4</v>
      </c>
    </row>
    <row r="698" spans="1:2" x14ac:dyDescent="0.35">
      <c r="A698" t="s">
        <v>1220</v>
      </c>
      <c r="B698">
        <v>25.82</v>
      </c>
    </row>
    <row r="699" spans="1:2" x14ac:dyDescent="0.35">
      <c r="A699" t="s">
        <v>1221</v>
      </c>
      <c r="B699">
        <v>25.08</v>
      </c>
    </row>
    <row r="700" spans="1:2" x14ac:dyDescent="0.35">
      <c r="A700" t="s">
        <v>1222</v>
      </c>
      <c r="B700">
        <v>25.65</v>
      </c>
    </row>
    <row r="701" spans="1:2" x14ac:dyDescent="0.35">
      <c r="A701" t="s">
        <v>1223</v>
      </c>
      <c r="B701">
        <v>26.01</v>
      </c>
    </row>
    <row r="702" spans="1:2" x14ac:dyDescent="0.35">
      <c r="A702" t="s">
        <v>1224</v>
      </c>
      <c r="B702">
        <v>26.24</v>
      </c>
    </row>
    <row r="703" spans="1:2" x14ac:dyDescent="0.35">
      <c r="A703" t="s">
        <v>1225</v>
      </c>
      <c r="B703">
        <v>26.55</v>
      </c>
    </row>
    <row r="704" spans="1:2" x14ac:dyDescent="0.35">
      <c r="A704" t="s">
        <v>1226</v>
      </c>
      <c r="B704">
        <v>25.95</v>
      </c>
    </row>
    <row r="705" spans="1:2" x14ac:dyDescent="0.35">
      <c r="A705" t="s">
        <v>1227</v>
      </c>
      <c r="B705">
        <v>25.97</v>
      </c>
    </row>
    <row r="706" spans="1:2" x14ac:dyDescent="0.35">
      <c r="A706" t="s">
        <v>1228</v>
      </c>
      <c r="B706">
        <v>26.89</v>
      </c>
    </row>
    <row r="707" spans="1:2" x14ac:dyDescent="0.35">
      <c r="A707" t="s">
        <v>1229</v>
      </c>
      <c r="B707">
        <v>27.08</v>
      </c>
    </row>
    <row r="708" spans="1:2" x14ac:dyDescent="0.35">
      <c r="A708" t="s">
        <v>1230</v>
      </c>
      <c r="B708">
        <v>26.68</v>
      </c>
    </row>
    <row r="709" spans="1:2" x14ac:dyDescent="0.35">
      <c r="A709" t="s">
        <v>1231</v>
      </c>
      <c r="B709">
        <v>28.1</v>
      </c>
    </row>
    <row r="710" spans="1:2" x14ac:dyDescent="0.35">
      <c r="A710" t="s">
        <v>1232</v>
      </c>
      <c r="B710">
        <v>28.51</v>
      </c>
    </row>
    <row r="711" spans="1:2" x14ac:dyDescent="0.35">
      <c r="A711" t="s">
        <v>1233</v>
      </c>
      <c r="B711">
        <v>28.25</v>
      </c>
    </row>
    <row r="712" spans="1:2" x14ac:dyDescent="0.35">
      <c r="A712" t="s">
        <v>1234</v>
      </c>
      <c r="B712">
        <v>28.38</v>
      </c>
    </row>
    <row r="713" spans="1:2" x14ac:dyDescent="0.35">
      <c r="A713" t="s">
        <v>1235</v>
      </c>
      <c r="B713">
        <v>28.67</v>
      </c>
    </row>
    <row r="714" spans="1:2" x14ac:dyDescent="0.35">
      <c r="A714" t="s">
        <v>1236</v>
      </c>
      <c r="B714">
        <v>29.23</v>
      </c>
    </row>
    <row r="715" spans="1:2" x14ac:dyDescent="0.35">
      <c r="A715" t="s">
        <v>1237</v>
      </c>
      <c r="B715">
        <v>29.42</v>
      </c>
    </row>
    <row r="716" spans="1:2" x14ac:dyDescent="0.35">
      <c r="A716" t="s">
        <v>1238</v>
      </c>
      <c r="B716">
        <v>27.95</v>
      </c>
    </row>
    <row r="717" spans="1:2" x14ac:dyDescent="0.35">
      <c r="A717" t="s">
        <v>1239</v>
      </c>
      <c r="B717">
        <v>27.87</v>
      </c>
    </row>
    <row r="718" spans="1:2" x14ac:dyDescent="0.35">
      <c r="A718" t="s">
        <v>1240</v>
      </c>
      <c r="B718">
        <v>28.38</v>
      </c>
    </row>
    <row r="719" spans="1:2" x14ac:dyDescent="0.35">
      <c r="A719" t="s">
        <v>1241</v>
      </c>
      <c r="B719">
        <v>28.25</v>
      </c>
    </row>
    <row r="720" spans="1:2" x14ac:dyDescent="0.35">
      <c r="A720" t="s">
        <v>1242</v>
      </c>
      <c r="B720">
        <v>28.98</v>
      </c>
    </row>
    <row r="721" spans="1:2" x14ac:dyDescent="0.35">
      <c r="A721" t="s">
        <v>1243</v>
      </c>
      <c r="B721">
        <v>29.15</v>
      </c>
    </row>
    <row r="722" spans="1:2" x14ac:dyDescent="0.35">
      <c r="A722" t="s">
        <v>1244</v>
      </c>
      <c r="B722">
        <v>29.77</v>
      </c>
    </row>
    <row r="723" spans="1:2" x14ac:dyDescent="0.35">
      <c r="A723" t="s">
        <v>1245</v>
      </c>
      <c r="B723">
        <v>28.95</v>
      </c>
    </row>
    <row r="724" spans="1:2" x14ac:dyDescent="0.35">
      <c r="A724" t="s">
        <v>1246</v>
      </c>
      <c r="B724">
        <v>28.85</v>
      </c>
    </row>
    <row r="725" spans="1:2" x14ac:dyDescent="0.35">
      <c r="A725" t="s">
        <v>1247</v>
      </c>
      <c r="B725">
        <v>27.74</v>
      </c>
    </row>
    <row r="726" spans="1:2" x14ac:dyDescent="0.35">
      <c r="A726" t="s">
        <v>1248</v>
      </c>
      <c r="B726">
        <v>28.43</v>
      </c>
    </row>
    <row r="727" spans="1:2" x14ac:dyDescent="0.35">
      <c r="A727" t="s">
        <v>1249</v>
      </c>
      <c r="B727">
        <v>28.44</v>
      </c>
    </row>
    <row r="728" spans="1:2" x14ac:dyDescent="0.35">
      <c r="A728" t="s">
        <v>1250</v>
      </c>
      <c r="B728">
        <v>29.02</v>
      </c>
    </row>
    <row r="729" spans="1:2" x14ac:dyDescent="0.35">
      <c r="A729" t="s">
        <v>1251</v>
      </c>
      <c r="B729">
        <v>28.76</v>
      </c>
    </row>
    <row r="730" spans="1:2" x14ac:dyDescent="0.35">
      <c r="A730" t="s">
        <v>1252</v>
      </c>
      <c r="B730">
        <v>28.26</v>
      </c>
    </row>
    <row r="731" spans="1:2" x14ac:dyDescent="0.35">
      <c r="A731" t="s">
        <v>1253</v>
      </c>
      <c r="B731">
        <v>28.15</v>
      </c>
    </row>
    <row r="732" spans="1:2" x14ac:dyDescent="0.35">
      <c r="A732" t="s">
        <v>1254</v>
      </c>
      <c r="B732">
        <v>26.52</v>
      </c>
    </row>
    <row r="733" spans="1:2" x14ac:dyDescent="0.35">
      <c r="A733" t="s">
        <v>1255</v>
      </c>
      <c r="B733">
        <v>26.77</v>
      </c>
    </row>
    <row r="734" spans="1:2" x14ac:dyDescent="0.35">
      <c r="A734" t="s">
        <v>1256</v>
      </c>
      <c r="B734">
        <v>26.34</v>
      </c>
    </row>
    <row r="735" spans="1:2" x14ac:dyDescent="0.35">
      <c r="A735" t="s">
        <v>1257</v>
      </c>
      <c r="B735">
        <v>25.97</v>
      </c>
    </row>
    <row r="736" spans="1:2" x14ac:dyDescent="0.35">
      <c r="A736" t="s">
        <v>1258</v>
      </c>
      <c r="B736">
        <v>26.47</v>
      </c>
    </row>
    <row r="737" spans="1:2" x14ac:dyDescent="0.35">
      <c r="A737" t="s">
        <v>1259</v>
      </c>
      <c r="B737">
        <v>26.68</v>
      </c>
    </row>
    <row r="738" spans="1:2" x14ac:dyDescent="0.35">
      <c r="A738" t="s">
        <v>1260</v>
      </c>
      <c r="B738">
        <v>26.87</v>
      </c>
    </row>
    <row r="739" spans="1:2" x14ac:dyDescent="0.35">
      <c r="A739" t="s">
        <v>1261</v>
      </c>
      <c r="B739">
        <v>26.24</v>
      </c>
    </row>
    <row r="740" spans="1:2" x14ac:dyDescent="0.35">
      <c r="A740" t="s">
        <v>1262</v>
      </c>
      <c r="B740">
        <v>26.85</v>
      </c>
    </row>
    <row r="741" spans="1:2" x14ac:dyDescent="0.35">
      <c r="A741" t="s">
        <v>1263</v>
      </c>
      <c r="B741">
        <v>27.35</v>
      </c>
    </row>
    <row r="742" spans="1:2" x14ac:dyDescent="0.35">
      <c r="A742" t="s">
        <v>1264</v>
      </c>
      <c r="B742">
        <v>26.37</v>
      </c>
    </row>
    <row r="743" spans="1:2" x14ac:dyDescent="0.35">
      <c r="A743" t="s">
        <v>1265</v>
      </c>
      <c r="B743">
        <v>26.31</v>
      </c>
    </row>
    <row r="744" spans="1:2" x14ac:dyDescent="0.35">
      <c r="A744" t="s">
        <v>1266</v>
      </c>
      <c r="B744">
        <v>25.24</v>
      </c>
    </row>
    <row r="745" spans="1:2" x14ac:dyDescent="0.35">
      <c r="A745" t="s">
        <v>1267</v>
      </c>
      <c r="B745">
        <v>25.03</v>
      </c>
    </row>
    <row r="746" spans="1:2" x14ac:dyDescent="0.35">
      <c r="A746" t="s">
        <v>1268</v>
      </c>
      <c r="B746">
        <v>24.89</v>
      </c>
    </row>
    <row r="747" spans="1:2" x14ac:dyDescent="0.35">
      <c r="A747" t="s">
        <v>1269</v>
      </c>
      <c r="B747">
        <v>25.05</v>
      </c>
    </row>
    <row r="748" spans="1:2" x14ac:dyDescent="0.35">
      <c r="A748" t="s">
        <v>1270</v>
      </c>
      <c r="B748">
        <v>24.96</v>
      </c>
    </row>
    <row r="749" spans="1:2" x14ac:dyDescent="0.35">
      <c r="A749" t="s">
        <v>1271</v>
      </c>
      <c r="B749">
        <v>24.99</v>
      </c>
    </row>
    <row r="750" spans="1:2" x14ac:dyDescent="0.35">
      <c r="A750" t="s">
        <v>1272</v>
      </c>
      <c r="B750">
        <v>24.9</v>
      </c>
    </row>
    <row r="751" spans="1:2" x14ac:dyDescent="0.35">
      <c r="A751" t="s">
        <v>1273</v>
      </c>
      <c r="B751">
        <v>24.75</v>
      </c>
    </row>
    <row r="752" spans="1:2" x14ac:dyDescent="0.35">
      <c r="A752" t="s">
        <v>1274</v>
      </c>
      <c r="B752">
        <v>24.91</v>
      </c>
    </row>
    <row r="753" spans="1:2" x14ac:dyDescent="0.35">
      <c r="A753" t="s">
        <v>1275</v>
      </c>
      <c r="B753">
        <v>25.13</v>
      </c>
    </row>
    <row r="754" spans="1:2" x14ac:dyDescent="0.35">
      <c r="A754" t="s">
        <v>1276</v>
      </c>
      <c r="B754">
        <v>24.44</v>
      </c>
    </row>
    <row r="755" spans="1:2" x14ac:dyDescent="0.35">
      <c r="A755" t="s">
        <v>1277</v>
      </c>
      <c r="B755">
        <v>23.91</v>
      </c>
    </row>
    <row r="756" spans="1:2" x14ac:dyDescent="0.35">
      <c r="A756" t="s">
        <v>1278</v>
      </c>
      <c r="B756">
        <v>24.18</v>
      </c>
    </row>
    <row r="757" spans="1:2" x14ac:dyDescent="0.35">
      <c r="A757" t="s">
        <v>1279</v>
      </c>
      <c r="B757">
        <v>24.49</v>
      </c>
    </row>
    <row r="758" spans="1:2" x14ac:dyDescent="0.35">
      <c r="A758" t="s">
        <v>1280</v>
      </c>
      <c r="B758">
        <v>23.67</v>
      </c>
    </row>
    <row r="759" spans="1:2" x14ac:dyDescent="0.35">
      <c r="A759" t="s">
        <v>1281</v>
      </c>
      <c r="B759">
        <v>24.39</v>
      </c>
    </row>
    <row r="760" spans="1:2" x14ac:dyDescent="0.35">
      <c r="A760" t="s">
        <v>1282</v>
      </c>
      <c r="B760">
        <v>25.22</v>
      </c>
    </row>
    <row r="761" spans="1:2" x14ac:dyDescent="0.35">
      <c r="A761" t="s">
        <v>1283</v>
      </c>
      <c r="B761">
        <v>25.45</v>
      </c>
    </row>
    <row r="762" spans="1:2" x14ac:dyDescent="0.35">
      <c r="A762" t="s">
        <v>1284</v>
      </c>
      <c r="B762">
        <v>25.4</v>
      </c>
    </row>
    <row r="763" spans="1:2" x14ac:dyDescent="0.35">
      <c r="A763" t="s">
        <v>1285</v>
      </c>
      <c r="B763">
        <v>25.51</v>
      </c>
    </row>
    <row r="764" spans="1:2" x14ac:dyDescent="0.35">
      <c r="A764" t="s">
        <v>1286</v>
      </c>
      <c r="B764">
        <v>25.4</v>
      </c>
    </row>
    <row r="765" spans="1:2" x14ac:dyDescent="0.35">
      <c r="A765" t="s">
        <v>1287</v>
      </c>
      <c r="B765">
        <v>25.99</v>
      </c>
    </row>
    <row r="766" spans="1:2" x14ac:dyDescent="0.35">
      <c r="A766" t="s">
        <v>1288</v>
      </c>
      <c r="B766">
        <v>26.3</v>
      </c>
    </row>
    <row r="767" spans="1:2" x14ac:dyDescent="0.35">
      <c r="A767" t="s">
        <v>1289</v>
      </c>
      <c r="B767">
        <v>25.32</v>
      </c>
    </row>
    <row r="768" spans="1:2" x14ac:dyDescent="0.35">
      <c r="A768" t="s">
        <v>1290</v>
      </c>
      <c r="B768">
        <v>25.12</v>
      </c>
    </row>
    <row r="769" spans="1:2" x14ac:dyDescent="0.35">
      <c r="A769" t="s">
        <v>1291</v>
      </c>
      <c r="B769">
        <v>24.92</v>
      </c>
    </row>
    <row r="770" spans="1:2" x14ac:dyDescent="0.35">
      <c r="A770" t="s">
        <v>1292</v>
      </c>
      <c r="B770">
        <v>25.49</v>
      </c>
    </row>
    <row r="771" spans="1:2" x14ac:dyDescent="0.35">
      <c r="A771" t="s">
        <v>1293</v>
      </c>
      <c r="B771">
        <v>25.89</v>
      </c>
    </row>
    <row r="772" spans="1:2" x14ac:dyDescent="0.35">
      <c r="A772" t="s">
        <v>1294</v>
      </c>
      <c r="B772">
        <v>25.81</v>
      </c>
    </row>
    <row r="773" spans="1:2" x14ac:dyDescent="0.35">
      <c r="A773" t="s">
        <v>1295</v>
      </c>
      <c r="B773">
        <v>24.95</v>
      </c>
    </row>
    <row r="774" spans="1:2" x14ac:dyDescent="0.35">
      <c r="A774" t="s">
        <v>1296</v>
      </c>
      <c r="B774">
        <v>25.54</v>
      </c>
    </row>
    <row r="775" spans="1:2" x14ac:dyDescent="0.35">
      <c r="A775" t="s">
        <v>1297</v>
      </c>
      <c r="B775">
        <v>26.42</v>
      </c>
    </row>
    <row r="776" spans="1:2" x14ac:dyDescent="0.35">
      <c r="A776" t="s">
        <v>1298</v>
      </c>
      <c r="B776">
        <v>26.82</v>
      </c>
    </row>
    <row r="777" spans="1:2" x14ac:dyDescent="0.35">
      <c r="A777" t="s">
        <v>1299</v>
      </c>
      <c r="B777">
        <v>26.32</v>
      </c>
    </row>
    <row r="778" spans="1:2" x14ac:dyDescent="0.35">
      <c r="A778" t="s">
        <v>1300</v>
      </c>
      <c r="B778">
        <v>25.25</v>
      </c>
    </row>
    <row r="779" spans="1:2" x14ac:dyDescent="0.35">
      <c r="A779" t="s">
        <v>1301</v>
      </c>
      <c r="B779">
        <v>25.12</v>
      </c>
    </row>
    <row r="780" spans="1:2" x14ac:dyDescent="0.35">
      <c r="A780" t="s">
        <v>1302</v>
      </c>
      <c r="B780">
        <v>24.62</v>
      </c>
    </row>
    <row r="781" spans="1:2" x14ac:dyDescent="0.35">
      <c r="A781" t="s">
        <v>1303</v>
      </c>
      <c r="B781">
        <v>25.69</v>
      </c>
    </row>
    <row r="782" spans="1:2" x14ac:dyDescent="0.35">
      <c r="A782" t="s">
        <v>1304</v>
      </c>
      <c r="B782">
        <v>26.2</v>
      </c>
    </row>
    <row r="783" spans="1:2" x14ac:dyDescent="0.35">
      <c r="A783" t="s">
        <v>1305</v>
      </c>
      <c r="B783">
        <v>26.3</v>
      </c>
    </row>
    <row r="784" spans="1:2" x14ac:dyDescent="0.35">
      <c r="A784" t="s">
        <v>1306</v>
      </c>
      <c r="B784">
        <v>25.78</v>
      </c>
    </row>
    <row r="785" spans="1:2" x14ac:dyDescent="0.35">
      <c r="A785" t="s">
        <v>1307</v>
      </c>
      <c r="B785">
        <v>27.21</v>
      </c>
    </row>
    <row r="786" spans="1:2" x14ac:dyDescent="0.35">
      <c r="A786" t="s">
        <v>1308</v>
      </c>
      <c r="B786">
        <v>27.33</v>
      </c>
    </row>
    <row r="787" spans="1:2" x14ac:dyDescent="0.35">
      <c r="A787" t="s">
        <v>1309</v>
      </c>
      <c r="B787">
        <v>27.45</v>
      </c>
    </row>
    <row r="788" spans="1:2" x14ac:dyDescent="0.35">
      <c r="A788" t="s">
        <v>1310</v>
      </c>
      <c r="B788">
        <v>26.81</v>
      </c>
    </row>
    <row r="789" spans="1:2" x14ac:dyDescent="0.35">
      <c r="A789" t="s">
        <v>1311</v>
      </c>
      <c r="B789">
        <v>26.81</v>
      </c>
    </row>
    <row r="790" spans="1:2" x14ac:dyDescent="0.35">
      <c r="A790" t="s">
        <v>1312</v>
      </c>
      <c r="B790">
        <v>26.81</v>
      </c>
    </row>
    <row r="791" spans="1:2" x14ac:dyDescent="0.35">
      <c r="A791" t="s">
        <v>1313</v>
      </c>
      <c r="B791">
        <v>27.38</v>
      </c>
    </row>
    <row r="792" spans="1:2" x14ac:dyDescent="0.35">
      <c r="A792" t="s">
        <v>1314</v>
      </c>
      <c r="B792">
        <v>26.92</v>
      </c>
    </row>
    <row r="793" spans="1:2" x14ac:dyDescent="0.35">
      <c r="A793" t="s">
        <v>1315</v>
      </c>
      <c r="B793">
        <v>26.73</v>
      </c>
    </row>
    <row r="794" spans="1:2" x14ac:dyDescent="0.35">
      <c r="A794" t="s">
        <v>1316</v>
      </c>
      <c r="B794">
        <v>26.5</v>
      </c>
    </row>
    <row r="795" spans="1:2" x14ac:dyDescent="0.35">
      <c r="A795" t="s">
        <v>1317</v>
      </c>
      <c r="B795">
        <v>27.24</v>
      </c>
    </row>
    <row r="796" spans="1:2" x14ac:dyDescent="0.35">
      <c r="A796" t="s">
        <v>1318</v>
      </c>
      <c r="B796">
        <v>26.05</v>
      </c>
    </row>
    <row r="797" spans="1:2" x14ac:dyDescent="0.35">
      <c r="A797" t="s">
        <v>1319</v>
      </c>
      <c r="B797">
        <v>25.46</v>
      </c>
    </row>
    <row r="798" spans="1:2" x14ac:dyDescent="0.35">
      <c r="A798" t="s">
        <v>1320</v>
      </c>
      <c r="B798">
        <v>24.25</v>
      </c>
    </row>
    <row r="799" spans="1:2" x14ac:dyDescent="0.35">
      <c r="A799" t="s">
        <v>1321</v>
      </c>
      <c r="B799">
        <v>24.53</v>
      </c>
    </row>
    <row r="800" spans="1:2" x14ac:dyDescent="0.35">
      <c r="A800" t="s">
        <v>1322</v>
      </c>
      <c r="B800">
        <v>24.37</v>
      </c>
    </row>
    <row r="801" spans="1:2" x14ac:dyDescent="0.35">
      <c r="A801" t="s">
        <v>1323</v>
      </c>
      <c r="B801">
        <v>23.09</v>
      </c>
    </row>
    <row r="802" spans="1:2" x14ac:dyDescent="0.35">
      <c r="A802" t="s">
        <v>1324</v>
      </c>
      <c r="B802">
        <v>21.93</v>
      </c>
    </row>
    <row r="803" spans="1:2" x14ac:dyDescent="0.35">
      <c r="A803" t="s">
        <v>1325</v>
      </c>
      <c r="B803">
        <v>21.82</v>
      </c>
    </row>
    <row r="804" spans="1:2" x14ac:dyDescent="0.35">
      <c r="A804" t="s">
        <v>1326</v>
      </c>
      <c r="B804">
        <v>21.44</v>
      </c>
    </row>
    <row r="805" spans="1:2" x14ac:dyDescent="0.35">
      <c r="A805" t="s">
        <v>1327</v>
      </c>
      <c r="B805">
        <v>22.16</v>
      </c>
    </row>
    <row r="806" spans="1:2" x14ac:dyDescent="0.35">
      <c r="A806" t="s">
        <v>1328</v>
      </c>
      <c r="B806">
        <v>21.75</v>
      </c>
    </row>
    <row r="807" spans="1:2" x14ac:dyDescent="0.35">
      <c r="A807" t="s">
        <v>1329</v>
      </c>
      <c r="B807">
        <v>21.44</v>
      </c>
    </row>
    <row r="808" spans="1:2" x14ac:dyDescent="0.35">
      <c r="A808" t="s">
        <v>1330</v>
      </c>
      <c r="B808">
        <v>20.83</v>
      </c>
    </row>
    <row r="809" spans="1:2" x14ac:dyDescent="0.35">
      <c r="A809" t="s">
        <v>1331</v>
      </c>
      <c r="B809">
        <v>20.56</v>
      </c>
    </row>
    <row r="810" spans="1:2" x14ac:dyDescent="0.35">
      <c r="A810" t="s">
        <v>1332</v>
      </c>
      <c r="B810">
        <v>20.83</v>
      </c>
    </row>
    <row r="811" spans="1:2" x14ac:dyDescent="0.35">
      <c r="A811" t="s">
        <v>1333</v>
      </c>
      <c r="B811">
        <v>21.53</v>
      </c>
    </row>
    <row r="812" spans="1:2" x14ac:dyDescent="0.35">
      <c r="A812" t="s">
        <v>1334</v>
      </c>
      <c r="B812">
        <v>21.01</v>
      </c>
    </row>
    <row r="813" spans="1:2" x14ac:dyDescent="0.35">
      <c r="A813" t="s">
        <v>1335</v>
      </c>
      <c r="B813">
        <v>21.71</v>
      </c>
    </row>
    <row r="814" spans="1:2" x14ac:dyDescent="0.35">
      <c r="A814" t="s">
        <v>1336</v>
      </c>
      <c r="B814">
        <v>22.36</v>
      </c>
    </row>
    <row r="815" spans="1:2" x14ac:dyDescent="0.35">
      <c r="A815" t="s">
        <v>1337</v>
      </c>
      <c r="B815">
        <v>22.63</v>
      </c>
    </row>
    <row r="816" spans="1:2" x14ac:dyDescent="0.35">
      <c r="A816" t="s">
        <v>1338</v>
      </c>
      <c r="B816">
        <v>22.17</v>
      </c>
    </row>
    <row r="817" spans="1:2" x14ac:dyDescent="0.35">
      <c r="A817" t="s">
        <v>1339</v>
      </c>
      <c r="B817">
        <v>22.22</v>
      </c>
    </row>
    <row r="818" spans="1:2" x14ac:dyDescent="0.35">
      <c r="A818" t="s">
        <v>1340</v>
      </c>
      <c r="B818">
        <v>22.18</v>
      </c>
    </row>
    <row r="819" spans="1:2" x14ac:dyDescent="0.35">
      <c r="A819" t="s">
        <v>1341</v>
      </c>
      <c r="B819">
        <v>22.91</v>
      </c>
    </row>
    <row r="820" spans="1:2" x14ac:dyDescent="0.35">
      <c r="A820" t="s">
        <v>1342</v>
      </c>
      <c r="B820">
        <v>23.17</v>
      </c>
    </row>
    <row r="821" spans="1:2" x14ac:dyDescent="0.35">
      <c r="A821" t="s">
        <v>1343</v>
      </c>
      <c r="B821">
        <v>22.04</v>
      </c>
    </row>
    <row r="822" spans="1:2" x14ac:dyDescent="0.35">
      <c r="A822" t="s">
        <v>1344</v>
      </c>
      <c r="B822">
        <v>22.83</v>
      </c>
    </row>
    <row r="823" spans="1:2" x14ac:dyDescent="0.35">
      <c r="A823" t="s">
        <v>1345</v>
      </c>
      <c r="B823">
        <v>23.03</v>
      </c>
    </row>
    <row r="824" spans="1:2" x14ac:dyDescent="0.35">
      <c r="A824" t="s">
        <v>1346</v>
      </c>
      <c r="B824">
        <v>22.18</v>
      </c>
    </row>
    <row r="825" spans="1:2" x14ac:dyDescent="0.35">
      <c r="A825" t="s">
        <v>1347</v>
      </c>
      <c r="B825">
        <v>21.59</v>
      </c>
    </row>
    <row r="826" spans="1:2" x14ac:dyDescent="0.35">
      <c r="A826" t="s">
        <v>1348</v>
      </c>
      <c r="B826">
        <v>21.17</v>
      </c>
    </row>
    <row r="827" spans="1:2" x14ac:dyDescent="0.35">
      <c r="A827" t="s">
        <v>1349</v>
      </c>
      <c r="B827">
        <v>19.559999999999999</v>
      </c>
    </row>
    <row r="828" spans="1:2" x14ac:dyDescent="0.35">
      <c r="A828" t="s">
        <v>1350</v>
      </c>
      <c r="B828">
        <v>19.14</v>
      </c>
    </row>
    <row r="829" spans="1:2" x14ac:dyDescent="0.35">
      <c r="A829" t="s">
        <v>1351</v>
      </c>
      <c r="B829">
        <v>18.84</v>
      </c>
    </row>
    <row r="830" spans="1:2" x14ac:dyDescent="0.35">
      <c r="A830" t="s">
        <v>1352</v>
      </c>
      <c r="B830">
        <v>18.7</v>
      </c>
    </row>
    <row r="831" spans="1:2" x14ac:dyDescent="0.35">
      <c r="A831" t="s">
        <v>1353</v>
      </c>
      <c r="B831">
        <v>20.36</v>
      </c>
    </row>
    <row r="832" spans="1:2" x14ac:dyDescent="0.35">
      <c r="A832" t="s">
        <v>1354</v>
      </c>
      <c r="B832">
        <v>20.09</v>
      </c>
    </row>
    <row r="833" spans="1:2" x14ac:dyDescent="0.35">
      <c r="A833" t="s">
        <v>1355</v>
      </c>
      <c r="B833">
        <v>19.89</v>
      </c>
    </row>
    <row r="834" spans="1:2" x14ac:dyDescent="0.35">
      <c r="A834" t="s">
        <v>1356</v>
      </c>
      <c r="B834">
        <v>20.3</v>
      </c>
    </row>
    <row r="835" spans="1:2" x14ac:dyDescent="0.35">
      <c r="A835" t="s">
        <v>1357</v>
      </c>
      <c r="B835">
        <v>19.670000000000002</v>
      </c>
    </row>
    <row r="836" spans="1:2" x14ac:dyDescent="0.35">
      <c r="A836" t="s">
        <v>1358</v>
      </c>
      <c r="B836">
        <v>20.83</v>
      </c>
    </row>
    <row r="837" spans="1:2" x14ac:dyDescent="0.35">
      <c r="A837" t="s">
        <v>1359</v>
      </c>
      <c r="B837">
        <v>20.58</v>
      </c>
    </row>
    <row r="838" spans="1:2" x14ac:dyDescent="0.35">
      <c r="A838" t="s">
        <v>1360</v>
      </c>
      <c r="B838">
        <v>22.26</v>
      </c>
    </row>
    <row r="839" spans="1:2" x14ac:dyDescent="0.35">
      <c r="A839" t="s">
        <v>1361</v>
      </c>
      <c r="B839">
        <v>22.23</v>
      </c>
    </row>
    <row r="840" spans="1:2" x14ac:dyDescent="0.35">
      <c r="A840" t="s">
        <v>1362</v>
      </c>
      <c r="B840">
        <v>23.33</v>
      </c>
    </row>
    <row r="841" spans="1:2" x14ac:dyDescent="0.35">
      <c r="A841" t="s">
        <v>1363</v>
      </c>
      <c r="B841">
        <v>23.55</v>
      </c>
    </row>
    <row r="842" spans="1:2" x14ac:dyDescent="0.35">
      <c r="A842" t="s">
        <v>1364</v>
      </c>
      <c r="B842">
        <v>23.02</v>
      </c>
    </row>
    <row r="843" spans="1:2" x14ac:dyDescent="0.35">
      <c r="A843" t="s">
        <v>1365</v>
      </c>
      <c r="B843">
        <v>22.91</v>
      </c>
    </row>
    <row r="844" spans="1:2" x14ac:dyDescent="0.35">
      <c r="A844" t="s">
        <v>1366</v>
      </c>
      <c r="B844">
        <v>21.84</v>
      </c>
    </row>
    <row r="845" spans="1:2" x14ac:dyDescent="0.35">
      <c r="A845" t="s">
        <v>1367</v>
      </c>
      <c r="B845">
        <v>22.15</v>
      </c>
    </row>
    <row r="846" spans="1:2" x14ac:dyDescent="0.35">
      <c r="A846" t="s">
        <v>1368</v>
      </c>
      <c r="B846">
        <v>22.9</v>
      </c>
    </row>
    <row r="847" spans="1:2" x14ac:dyDescent="0.35">
      <c r="A847" t="s">
        <v>1369</v>
      </c>
      <c r="B847">
        <v>23.23</v>
      </c>
    </row>
    <row r="848" spans="1:2" x14ac:dyDescent="0.35">
      <c r="A848" t="s">
        <v>1370</v>
      </c>
      <c r="B848">
        <v>22.6</v>
      </c>
    </row>
    <row r="849" spans="1:2" x14ac:dyDescent="0.35">
      <c r="A849" t="s">
        <v>1371</v>
      </c>
      <c r="B849">
        <v>23.76</v>
      </c>
    </row>
    <row r="850" spans="1:2" x14ac:dyDescent="0.35">
      <c r="A850" t="s">
        <v>1372</v>
      </c>
      <c r="B850">
        <v>23.89</v>
      </c>
    </row>
    <row r="851" spans="1:2" x14ac:dyDescent="0.35">
      <c r="A851" t="s">
        <v>1373</v>
      </c>
      <c r="B851">
        <v>24.53</v>
      </c>
    </row>
    <row r="852" spans="1:2" x14ac:dyDescent="0.35">
      <c r="A852" t="s">
        <v>1374</v>
      </c>
      <c r="B852">
        <v>25.01</v>
      </c>
    </row>
    <row r="853" spans="1:2" x14ac:dyDescent="0.35">
      <c r="A853" t="s">
        <v>1375</v>
      </c>
      <c r="B853">
        <v>24.28</v>
      </c>
    </row>
    <row r="854" spans="1:2" x14ac:dyDescent="0.35">
      <c r="A854" t="s">
        <v>1376</v>
      </c>
      <c r="B854">
        <v>24.68</v>
      </c>
    </row>
    <row r="855" spans="1:2" x14ac:dyDescent="0.35">
      <c r="A855" t="s">
        <v>1377</v>
      </c>
      <c r="B855">
        <v>23.49</v>
      </c>
    </row>
    <row r="856" spans="1:2" x14ac:dyDescent="0.35">
      <c r="A856" t="s">
        <v>1378</v>
      </c>
      <c r="B856">
        <v>23.23</v>
      </c>
    </row>
    <row r="857" spans="1:2" x14ac:dyDescent="0.35">
      <c r="A857" t="s">
        <v>1379</v>
      </c>
      <c r="B857">
        <v>22.47</v>
      </c>
    </row>
    <row r="858" spans="1:2" x14ac:dyDescent="0.35">
      <c r="A858" t="s">
        <v>1380</v>
      </c>
      <c r="B858">
        <v>22.4</v>
      </c>
    </row>
    <row r="859" spans="1:2" x14ac:dyDescent="0.35">
      <c r="A859" t="s">
        <v>1381</v>
      </c>
      <c r="B859">
        <v>22.59</v>
      </c>
    </row>
    <row r="860" spans="1:2" x14ac:dyDescent="0.35">
      <c r="A860" t="s">
        <v>1382</v>
      </c>
      <c r="B860">
        <v>21.94</v>
      </c>
    </row>
    <row r="861" spans="1:2" x14ac:dyDescent="0.35">
      <c r="A861" t="s">
        <v>1383</v>
      </c>
      <c r="B861">
        <v>21.86</v>
      </c>
    </row>
    <row r="862" spans="1:2" x14ac:dyDescent="0.35">
      <c r="A862" t="s">
        <v>1384</v>
      </c>
      <c r="B862">
        <v>22.66</v>
      </c>
    </row>
    <row r="863" spans="1:2" x14ac:dyDescent="0.35">
      <c r="A863" t="s">
        <v>1385</v>
      </c>
      <c r="B863">
        <v>22.07</v>
      </c>
    </row>
    <row r="864" spans="1:2" x14ac:dyDescent="0.35">
      <c r="A864" t="s">
        <v>1386</v>
      </c>
      <c r="B864">
        <v>23.5</v>
      </c>
    </row>
    <row r="865" spans="1:2" x14ac:dyDescent="0.35">
      <c r="A865" t="s">
        <v>1387</v>
      </c>
      <c r="B865">
        <v>23.04</v>
      </c>
    </row>
    <row r="866" spans="1:2" x14ac:dyDescent="0.35">
      <c r="A866" t="s">
        <v>1388</v>
      </c>
      <c r="B866">
        <v>25</v>
      </c>
    </row>
    <row r="867" spans="1:2" x14ac:dyDescent="0.35">
      <c r="A867" t="s">
        <v>43</v>
      </c>
      <c r="B867">
        <v>24.67</v>
      </c>
    </row>
    <row r="868" spans="1:2" x14ac:dyDescent="0.35">
      <c r="A868" t="s">
        <v>330</v>
      </c>
      <c r="B868">
        <v>24.67</v>
      </c>
    </row>
    <row r="869" spans="1:2" x14ac:dyDescent="0.35">
      <c r="A869" t="s">
        <v>1389</v>
      </c>
      <c r="B869">
        <v>24.64</v>
      </c>
    </row>
    <row r="870" spans="1:2" x14ac:dyDescent="0.35">
      <c r="A870" t="s">
        <v>1390</v>
      </c>
      <c r="B870">
        <v>24.67</v>
      </c>
    </row>
    <row r="871" spans="1:2" x14ac:dyDescent="0.35">
      <c r="A871" t="s">
        <v>1391</v>
      </c>
      <c r="B871">
        <v>24.84</v>
      </c>
    </row>
    <row r="872" spans="1:2" x14ac:dyDescent="0.35">
      <c r="A872" t="s">
        <v>1392</v>
      </c>
      <c r="B872">
        <v>24.84</v>
      </c>
    </row>
    <row r="873" spans="1:2" x14ac:dyDescent="0.35">
      <c r="A873" t="s">
        <v>1393</v>
      </c>
      <c r="B873">
        <v>24.84</v>
      </c>
    </row>
    <row r="874" spans="1:2" x14ac:dyDescent="0.35">
      <c r="A874" t="s">
        <v>1394</v>
      </c>
      <c r="B874">
        <v>24.6</v>
      </c>
    </row>
    <row r="875" spans="1:2" x14ac:dyDescent="0.35">
      <c r="A875" t="s">
        <v>1395</v>
      </c>
      <c r="B875">
        <v>24.17</v>
      </c>
    </row>
    <row r="876" spans="1:2" x14ac:dyDescent="0.35">
      <c r="A876" t="s">
        <v>1396</v>
      </c>
      <c r="B876">
        <v>24.32</v>
      </c>
    </row>
    <row r="877" spans="1:2" x14ac:dyDescent="0.35">
      <c r="A877" t="s">
        <v>1397</v>
      </c>
      <c r="B877">
        <v>24.03</v>
      </c>
    </row>
    <row r="878" spans="1:2" x14ac:dyDescent="0.35">
      <c r="A878" t="s">
        <v>1398</v>
      </c>
      <c r="B878">
        <v>24.26</v>
      </c>
    </row>
    <row r="879" spans="1:2" x14ac:dyDescent="0.35">
      <c r="A879" t="s">
        <v>1399</v>
      </c>
      <c r="B879">
        <v>23.37</v>
      </c>
    </row>
    <row r="880" spans="1:2" x14ac:dyDescent="0.35">
      <c r="A880" t="s">
        <v>1400</v>
      </c>
      <c r="B880">
        <v>22.32</v>
      </c>
    </row>
    <row r="881" spans="1:2" x14ac:dyDescent="0.35">
      <c r="A881" t="s">
        <v>1401</v>
      </c>
      <c r="B881">
        <v>21.47</v>
      </c>
    </row>
    <row r="882" spans="1:2" x14ac:dyDescent="0.35">
      <c r="A882" t="s">
        <v>1402</v>
      </c>
      <c r="B882">
        <v>20.16</v>
      </c>
    </row>
    <row r="883" spans="1:2" x14ac:dyDescent="0.35">
      <c r="A883" t="s">
        <v>1403</v>
      </c>
      <c r="B883">
        <v>20.86</v>
      </c>
    </row>
    <row r="884" spans="1:2" x14ac:dyDescent="0.35">
      <c r="A884" t="s">
        <v>1404</v>
      </c>
      <c r="B884">
        <v>20.29</v>
      </c>
    </row>
    <row r="885" spans="1:2" x14ac:dyDescent="0.35">
      <c r="A885" t="s">
        <v>1405</v>
      </c>
      <c r="B885">
        <v>19.989999999999998</v>
      </c>
    </row>
    <row r="886" spans="1:2" x14ac:dyDescent="0.35">
      <c r="A886" t="s">
        <v>1406</v>
      </c>
      <c r="B886">
        <v>19.670000000000002</v>
      </c>
    </row>
    <row r="887" spans="1:2" x14ac:dyDescent="0.35">
      <c r="A887" t="s">
        <v>1407</v>
      </c>
      <c r="B887">
        <v>20.73</v>
      </c>
    </row>
    <row r="888" spans="1:2" x14ac:dyDescent="0.35">
      <c r="A888" t="s">
        <v>1408</v>
      </c>
      <c r="B888">
        <v>20.63</v>
      </c>
    </row>
    <row r="889" spans="1:2" x14ac:dyDescent="0.35">
      <c r="A889" t="s">
        <v>1409</v>
      </c>
      <c r="B889">
        <v>20.5</v>
      </c>
    </row>
    <row r="890" spans="1:2" x14ac:dyDescent="0.35">
      <c r="A890" t="s">
        <v>1410</v>
      </c>
      <c r="B890">
        <v>20.02</v>
      </c>
    </row>
    <row r="891" spans="1:2" x14ac:dyDescent="0.35">
      <c r="A891" t="s">
        <v>1411</v>
      </c>
      <c r="B891">
        <v>19.29</v>
      </c>
    </row>
    <row r="892" spans="1:2" x14ac:dyDescent="0.35">
      <c r="A892" t="s">
        <v>1412</v>
      </c>
      <c r="B892">
        <v>19.600000000000001</v>
      </c>
    </row>
    <row r="893" spans="1:2" x14ac:dyDescent="0.35">
      <c r="A893" t="s">
        <v>1413</v>
      </c>
      <c r="B893">
        <v>19.829999999999998</v>
      </c>
    </row>
    <row r="894" spans="1:2" x14ac:dyDescent="0.35">
      <c r="A894" t="s">
        <v>1414</v>
      </c>
      <c r="B894">
        <v>20.21</v>
      </c>
    </row>
    <row r="895" spans="1:2" x14ac:dyDescent="0.35">
      <c r="A895" t="s">
        <v>1415</v>
      </c>
      <c r="B895">
        <v>20.92</v>
      </c>
    </row>
    <row r="896" spans="1:2" x14ac:dyDescent="0.35">
      <c r="A896" t="s">
        <v>1416</v>
      </c>
      <c r="B896">
        <v>20.49</v>
      </c>
    </row>
    <row r="897" spans="1:2" x14ac:dyDescent="0.35">
      <c r="A897" t="s">
        <v>1417</v>
      </c>
      <c r="B897">
        <v>19.46</v>
      </c>
    </row>
    <row r="898" spans="1:2" x14ac:dyDescent="0.35">
      <c r="A898" t="s">
        <v>1418</v>
      </c>
      <c r="B898">
        <v>18.93</v>
      </c>
    </row>
    <row r="899" spans="1:2" x14ac:dyDescent="0.35">
      <c r="A899" t="s">
        <v>1419</v>
      </c>
      <c r="B899">
        <v>19.11</v>
      </c>
    </row>
    <row r="900" spans="1:2" x14ac:dyDescent="0.35">
      <c r="A900" t="s">
        <v>1420</v>
      </c>
      <c r="B900">
        <v>19</v>
      </c>
    </row>
    <row r="901" spans="1:2" x14ac:dyDescent="0.35">
      <c r="A901" t="s">
        <v>1421</v>
      </c>
      <c r="B901">
        <v>19.739999999999998</v>
      </c>
    </row>
    <row r="902" spans="1:2" x14ac:dyDescent="0.35">
      <c r="A902" t="s">
        <v>1422</v>
      </c>
      <c r="B902">
        <v>20.14</v>
      </c>
    </row>
    <row r="903" spans="1:2" x14ac:dyDescent="0.35">
      <c r="A903" t="s">
        <v>1423</v>
      </c>
      <c r="B903">
        <v>20.5</v>
      </c>
    </row>
    <row r="904" spans="1:2" x14ac:dyDescent="0.35">
      <c r="A904" t="s">
        <v>1424</v>
      </c>
      <c r="B904">
        <v>19.5</v>
      </c>
    </row>
    <row r="905" spans="1:2" x14ac:dyDescent="0.35">
      <c r="A905" t="s">
        <v>1425</v>
      </c>
      <c r="B905">
        <v>19.559999999999999</v>
      </c>
    </row>
    <row r="906" spans="1:2" x14ac:dyDescent="0.35">
      <c r="A906" t="s">
        <v>1426</v>
      </c>
      <c r="B906">
        <v>18.62</v>
      </c>
    </row>
    <row r="907" spans="1:2" x14ac:dyDescent="0.35">
      <c r="A907" t="s">
        <v>1427</v>
      </c>
      <c r="B907">
        <v>17.57</v>
      </c>
    </row>
    <row r="908" spans="1:2" x14ac:dyDescent="0.35">
      <c r="A908" t="s">
        <v>1428</v>
      </c>
      <c r="B908">
        <v>17.23</v>
      </c>
    </row>
    <row r="909" spans="1:2" x14ac:dyDescent="0.35">
      <c r="A909" t="s">
        <v>1429</v>
      </c>
      <c r="B909">
        <v>17.079999999999998</v>
      </c>
    </row>
    <row r="910" spans="1:2" x14ac:dyDescent="0.35">
      <c r="A910" t="s">
        <v>1430</v>
      </c>
      <c r="B910">
        <v>15.62</v>
      </c>
    </row>
    <row r="911" spans="1:2" x14ac:dyDescent="0.35">
      <c r="A911" t="s">
        <v>1431</v>
      </c>
      <c r="B911">
        <v>16.36</v>
      </c>
    </row>
    <row r="912" spans="1:2" x14ac:dyDescent="0.35">
      <c r="A912" t="s">
        <v>1432</v>
      </c>
      <c r="B912">
        <v>16.02</v>
      </c>
    </row>
    <row r="913" spans="1:2" x14ac:dyDescent="0.35">
      <c r="A913" t="s">
        <v>1433</v>
      </c>
      <c r="B913">
        <v>16.68</v>
      </c>
    </row>
    <row r="914" spans="1:2" x14ac:dyDescent="0.35">
      <c r="A914" t="s">
        <v>1434</v>
      </c>
      <c r="B914">
        <v>18.28</v>
      </c>
    </row>
    <row r="915" spans="1:2" x14ac:dyDescent="0.35">
      <c r="A915" t="s">
        <v>1435</v>
      </c>
      <c r="B915">
        <v>19.079999999999998</v>
      </c>
    </row>
    <row r="916" spans="1:2" x14ac:dyDescent="0.35">
      <c r="A916" t="s">
        <v>1436</v>
      </c>
      <c r="B916">
        <v>19.61</v>
      </c>
    </row>
    <row r="917" spans="1:2" x14ac:dyDescent="0.35">
      <c r="A917" t="s">
        <v>1437</v>
      </c>
      <c r="B917">
        <v>19.23</v>
      </c>
    </row>
    <row r="918" spans="1:2" x14ac:dyDescent="0.35">
      <c r="A918" t="s">
        <v>1438</v>
      </c>
      <c r="B918">
        <v>19</v>
      </c>
    </row>
    <row r="919" spans="1:2" x14ac:dyDescent="0.35">
      <c r="A919" t="s">
        <v>1439</v>
      </c>
      <c r="B919">
        <v>19.7</v>
      </c>
    </row>
    <row r="920" spans="1:2" x14ac:dyDescent="0.35">
      <c r="A920" t="s">
        <v>1440</v>
      </c>
      <c r="B920">
        <v>19.73</v>
      </c>
    </row>
    <row r="921" spans="1:2" x14ac:dyDescent="0.35">
      <c r="A921" t="s">
        <v>1441</v>
      </c>
      <c r="B921">
        <v>19.260000000000002</v>
      </c>
    </row>
    <row r="922" spans="1:2" x14ac:dyDescent="0.35">
      <c r="A922" t="s">
        <v>1442</v>
      </c>
      <c r="B922">
        <v>19.28</v>
      </c>
    </row>
    <row r="923" spans="1:2" x14ac:dyDescent="0.35">
      <c r="A923" t="s">
        <v>1443</v>
      </c>
      <c r="B923">
        <v>18.57</v>
      </c>
    </row>
    <row r="924" spans="1:2" x14ac:dyDescent="0.35">
      <c r="A924" t="s">
        <v>1444</v>
      </c>
      <c r="B924">
        <v>20.350000000000001</v>
      </c>
    </row>
    <row r="925" spans="1:2" x14ac:dyDescent="0.35">
      <c r="A925" t="s">
        <v>1445</v>
      </c>
      <c r="B925">
        <v>19.850000000000001</v>
      </c>
    </row>
    <row r="926" spans="1:2" x14ac:dyDescent="0.35">
      <c r="A926" t="s">
        <v>1446</v>
      </c>
      <c r="B926">
        <v>19.43</v>
      </c>
    </row>
    <row r="927" spans="1:2" x14ac:dyDescent="0.35">
      <c r="A927" t="s">
        <v>1447</v>
      </c>
      <c r="B927">
        <v>20.75</v>
      </c>
    </row>
    <row r="928" spans="1:2" x14ac:dyDescent="0.35">
      <c r="A928" t="s">
        <v>1448</v>
      </c>
      <c r="B928">
        <v>21.89</v>
      </c>
    </row>
    <row r="929" spans="1:2" x14ac:dyDescent="0.35">
      <c r="A929" t="s">
        <v>1449</v>
      </c>
      <c r="B929">
        <v>22.11</v>
      </c>
    </row>
    <row r="930" spans="1:2" x14ac:dyDescent="0.35">
      <c r="A930" t="s">
        <v>1450</v>
      </c>
      <c r="B930">
        <v>21.3</v>
      </c>
    </row>
    <row r="931" spans="1:2" x14ac:dyDescent="0.35">
      <c r="A931" t="s">
        <v>1451</v>
      </c>
      <c r="B931">
        <v>21.14</v>
      </c>
    </row>
    <row r="932" spans="1:2" x14ac:dyDescent="0.35">
      <c r="A932" t="s">
        <v>1452</v>
      </c>
      <c r="B932">
        <v>20.95</v>
      </c>
    </row>
    <row r="933" spans="1:2" x14ac:dyDescent="0.35">
      <c r="A933" t="s">
        <v>1453</v>
      </c>
      <c r="B933">
        <v>21.32</v>
      </c>
    </row>
    <row r="934" spans="1:2" x14ac:dyDescent="0.35">
      <c r="A934" t="s">
        <v>1454</v>
      </c>
      <c r="B934">
        <v>21.16</v>
      </c>
    </row>
    <row r="935" spans="1:2" x14ac:dyDescent="0.35">
      <c r="A935" t="s">
        <v>1455</v>
      </c>
      <c r="B935">
        <v>20.77</v>
      </c>
    </row>
    <row r="936" spans="1:2" x14ac:dyDescent="0.35">
      <c r="A936" t="s">
        <v>1456</v>
      </c>
      <c r="B936">
        <v>20.18</v>
      </c>
    </row>
    <row r="937" spans="1:2" x14ac:dyDescent="0.35">
      <c r="A937" t="s">
        <v>1457</v>
      </c>
      <c r="B937">
        <v>21.19</v>
      </c>
    </row>
    <row r="938" spans="1:2" x14ac:dyDescent="0.35">
      <c r="A938" t="s">
        <v>1458</v>
      </c>
      <c r="B938">
        <v>22.37</v>
      </c>
    </row>
    <row r="939" spans="1:2" x14ac:dyDescent="0.35">
      <c r="A939" t="s">
        <v>1459</v>
      </c>
      <c r="B939">
        <v>22.08</v>
      </c>
    </row>
    <row r="940" spans="1:2" x14ac:dyDescent="0.35">
      <c r="A940" t="s">
        <v>1460</v>
      </c>
      <c r="B940">
        <v>21.98</v>
      </c>
    </row>
    <row r="941" spans="1:2" x14ac:dyDescent="0.35">
      <c r="A941" t="s">
        <v>1461</v>
      </c>
      <c r="B941">
        <v>21.43</v>
      </c>
    </row>
    <row r="942" spans="1:2" x14ac:dyDescent="0.35">
      <c r="A942" t="s">
        <v>1462</v>
      </c>
      <c r="B942">
        <v>20.190000000000001</v>
      </c>
    </row>
    <row r="943" spans="1:2" x14ac:dyDescent="0.35">
      <c r="A943" t="s">
        <v>1463</v>
      </c>
      <c r="B943">
        <v>20.9</v>
      </c>
    </row>
    <row r="944" spans="1:2" x14ac:dyDescent="0.35">
      <c r="A944" t="s">
        <v>1464</v>
      </c>
      <c r="B944">
        <v>19.940000000000001</v>
      </c>
    </row>
    <row r="945" spans="1:2" x14ac:dyDescent="0.35">
      <c r="A945" t="s">
        <v>1465</v>
      </c>
      <c r="B945">
        <v>18.87</v>
      </c>
    </row>
    <row r="946" spans="1:2" x14ac:dyDescent="0.35">
      <c r="A946" t="s">
        <v>1466</v>
      </c>
      <c r="B946">
        <v>22.92</v>
      </c>
    </row>
    <row r="947" spans="1:2" x14ac:dyDescent="0.35">
      <c r="A947" t="s">
        <v>1467</v>
      </c>
      <c r="B947">
        <v>24.13</v>
      </c>
    </row>
    <row r="948" spans="1:2" x14ac:dyDescent="0.35">
      <c r="A948" t="s">
        <v>1468</v>
      </c>
      <c r="B948">
        <v>25.19</v>
      </c>
    </row>
    <row r="949" spans="1:2" x14ac:dyDescent="0.35">
      <c r="A949" t="s">
        <v>1469</v>
      </c>
      <c r="B949">
        <v>23.19</v>
      </c>
    </row>
    <row r="950" spans="1:2" x14ac:dyDescent="0.35">
      <c r="A950" t="s">
        <v>1470</v>
      </c>
      <c r="B950">
        <v>21.44</v>
      </c>
    </row>
    <row r="951" spans="1:2" x14ac:dyDescent="0.35">
      <c r="A951" t="s">
        <v>1471</v>
      </c>
      <c r="B951">
        <v>20.34</v>
      </c>
    </row>
    <row r="952" spans="1:2" x14ac:dyDescent="0.35">
      <c r="A952" t="s">
        <v>1472</v>
      </c>
      <c r="B952">
        <v>20.14</v>
      </c>
    </row>
    <row r="953" spans="1:2" x14ac:dyDescent="0.35">
      <c r="A953" t="s">
        <v>1473</v>
      </c>
      <c r="B953">
        <v>20.12</v>
      </c>
    </row>
    <row r="954" spans="1:2" x14ac:dyDescent="0.35">
      <c r="A954" t="s">
        <v>1474</v>
      </c>
      <c r="B954">
        <v>21.06</v>
      </c>
    </row>
    <row r="955" spans="1:2" x14ac:dyDescent="0.35">
      <c r="A955" t="s">
        <v>1475</v>
      </c>
      <c r="B955">
        <v>21.13</v>
      </c>
    </row>
    <row r="956" spans="1:2" x14ac:dyDescent="0.35">
      <c r="A956" t="s">
        <v>1476</v>
      </c>
      <c r="B956">
        <v>21.02</v>
      </c>
    </row>
    <row r="957" spans="1:2" x14ac:dyDescent="0.35">
      <c r="A957" t="s">
        <v>1477</v>
      </c>
      <c r="B957">
        <v>20.65</v>
      </c>
    </row>
    <row r="958" spans="1:2" x14ac:dyDescent="0.35">
      <c r="A958" t="s">
        <v>1478</v>
      </c>
      <c r="B958">
        <v>21.28</v>
      </c>
    </row>
    <row r="959" spans="1:2" x14ac:dyDescent="0.35">
      <c r="A959" t="s">
        <v>1479</v>
      </c>
      <c r="B959">
        <v>20.65</v>
      </c>
    </row>
    <row r="960" spans="1:2" x14ac:dyDescent="0.35">
      <c r="A960" t="s">
        <v>1480</v>
      </c>
      <c r="B960">
        <v>20.36</v>
      </c>
    </row>
    <row r="961" spans="1:2" x14ac:dyDescent="0.35">
      <c r="A961" t="s">
        <v>1481</v>
      </c>
      <c r="B961">
        <v>19.78</v>
      </c>
    </row>
    <row r="962" spans="1:2" x14ac:dyDescent="0.35">
      <c r="A962" t="s">
        <v>1482</v>
      </c>
      <c r="B962">
        <v>19.29</v>
      </c>
    </row>
    <row r="963" spans="1:2" x14ac:dyDescent="0.35">
      <c r="A963" t="s">
        <v>1483</v>
      </c>
      <c r="B963">
        <v>18.45</v>
      </c>
    </row>
    <row r="964" spans="1:2" x14ac:dyDescent="0.35">
      <c r="A964" t="s">
        <v>1484</v>
      </c>
      <c r="B964">
        <v>18.100000000000001</v>
      </c>
    </row>
    <row r="965" spans="1:2" x14ac:dyDescent="0.35">
      <c r="A965" t="s">
        <v>1485</v>
      </c>
      <c r="B965">
        <v>17.95</v>
      </c>
    </row>
    <row r="966" spans="1:2" x14ac:dyDescent="0.35">
      <c r="A966" t="s">
        <v>1486</v>
      </c>
      <c r="B966">
        <v>18.05</v>
      </c>
    </row>
    <row r="967" spans="1:2" x14ac:dyDescent="0.35">
      <c r="A967" t="s">
        <v>1487</v>
      </c>
      <c r="B967">
        <v>18.12</v>
      </c>
    </row>
    <row r="968" spans="1:2" x14ac:dyDescent="0.35">
      <c r="A968" t="s">
        <v>1488</v>
      </c>
      <c r="B968">
        <v>18.02</v>
      </c>
    </row>
    <row r="969" spans="1:2" x14ac:dyDescent="0.35">
      <c r="A969" t="s">
        <v>1489</v>
      </c>
      <c r="B969">
        <v>17.850000000000001</v>
      </c>
    </row>
    <row r="970" spans="1:2" x14ac:dyDescent="0.35">
      <c r="A970" t="s">
        <v>1490</v>
      </c>
      <c r="B970">
        <v>17.559999999999999</v>
      </c>
    </row>
    <row r="971" spans="1:2" x14ac:dyDescent="0.35">
      <c r="A971" t="s">
        <v>1491</v>
      </c>
      <c r="B971">
        <v>17.36</v>
      </c>
    </row>
    <row r="972" spans="1:2" x14ac:dyDescent="0.35">
      <c r="A972" t="s">
        <v>1492</v>
      </c>
      <c r="B972">
        <v>17.47</v>
      </c>
    </row>
    <row r="973" spans="1:2" x14ac:dyDescent="0.35">
      <c r="A973" t="s">
        <v>1493</v>
      </c>
      <c r="B973">
        <v>17.53</v>
      </c>
    </row>
    <row r="974" spans="1:2" x14ac:dyDescent="0.35">
      <c r="A974" t="s">
        <v>1494</v>
      </c>
      <c r="B974">
        <v>17.63</v>
      </c>
    </row>
    <row r="975" spans="1:2" x14ac:dyDescent="0.35">
      <c r="A975" t="s">
        <v>1495</v>
      </c>
      <c r="B975">
        <v>17.59</v>
      </c>
    </row>
    <row r="976" spans="1:2" x14ac:dyDescent="0.35">
      <c r="A976" t="s">
        <v>1496</v>
      </c>
      <c r="B976">
        <v>17.739999999999998</v>
      </c>
    </row>
    <row r="977" spans="1:2" x14ac:dyDescent="0.35">
      <c r="A977" t="s">
        <v>1497</v>
      </c>
      <c r="B977">
        <v>17.36</v>
      </c>
    </row>
    <row r="978" spans="1:2" x14ac:dyDescent="0.35">
      <c r="A978" t="s">
        <v>1498</v>
      </c>
      <c r="B978">
        <v>17</v>
      </c>
    </row>
    <row r="979" spans="1:2" x14ac:dyDescent="0.35">
      <c r="A979" t="s">
        <v>1499</v>
      </c>
      <c r="B979">
        <v>17.079999999999998</v>
      </c>
    </row>
    <row r="980" spans="1:2" x14ac:dyDescent="0.35">
      <c r="A980" t="s">
        <v>1500</v>
      </c>
      <c r="B980">
        <v>17.25</v>
      </c>
    </row>
    <row r="981" spans="1:2" x14ac:dyDescent="0.35">
      <c r="A981" t="s">
        <v>1501</v>
      </c>
      <c r="B981">
        <v>17.3</v>
      </c>
    </row>
    <row r="982" spans="1:2" x14ac:dyDescent="0.35">
      <c r="A982" t="s">
        <v>1502</v>
      </c>
      <c r="B982">
        <v>17.059999999999999</v>
      </c>
    </row>
    <row r="983" spans="1:2" x14ac:dyDescent="0.35">
      <c r="A983" t="s">
        <v>1503</v>
      </c>
      <c r="B983">
        <v>17.350000000000001</v>
      </c>
    </row>
    <row r="984" spans="1:2" x14ac:dyDescent="0.35">
      <c r="A984" t="s">
        <v>1504</v>
      </c>
      <c r="B984">
        <v>17.03</v>
      </c>
    </row>
    <row r="985" spans="1:2" x14ac:dyDescent="0.35">
      <c r="A985" t="s">
        <v>1505</v>
      </c>
      <c r="B985">
        <v>16.82</v>
      </c>
    </row>
    <row r="986" spans="1:2" x14ac:dyDescent="0.35">
      <c r="A986" t="s">
        <v>1506</v>
      </c>
      <c r="B986">
        <v>16.37</v>
      </c>
    </row>
    <row r="987" spans="1:2" x14ac:dyDescent="0.35">
      <c r="A987" t="s">
        <v>1507</v>
      </c>
      <c r="B987">
        <v>16.04</v>
      </c>
    </row>
    <row r="988" spans="1:2" x14ac:dyDescent="0.35">
      <c r="A988" t="s">
        <v>1508</v>
      </c>
      <c r="B988">
        <v>15.89</v>
      </c>
    </row>
    <row r="989" spans="1:2" x14ac:dyDescent="0.35">
      <c r="A989" t="s">
        <v>1509</v>
      </c>
      <c r="B989">
        <v>16.02</v>
      </c>
    </row>
    <row r="990" spans="1:2" x14ac:dyDescent="0.35">
      <c r="A990" t="s">
        <v>1510</v>
      </c>
      <c r="B990">
        <v>16.05</v>
      </c>
    </row>
    <row r="991" spans="1:2" x14ac:dyDescent="0.35">
      <c r="A991" t="s">
        <v>1511</v>
      </c>
      <c r="B991">
        <v>16.28</v>
      </c>
    </row>
    <row r="992" spans="1:2" x14ac:dyDescent="0.35">
      <c r="A992" t="s">
        <v>1512</v>
      </c>
      <c r="B992">
        <v>16.010000000000002</v>
      </c>
    </row>
    <row r="993" spans="1:2" x14ac:dyDescent="0.35">
      <c r="A993" t="s">
        <v>1513</v>
      </c>
      <c r="B993">
        <v>15.96</v>
      </c>
    </row>
    <row r="994" spans="1:2" x14ac:dyDescent="0.35">
      <c r="A994" t="s">
        <v>1514</v>
      </c>
      <c r="B994">
        <v>15.66</v>
      </c>
    </row>
    <row r="995" spans="1:2" x14ac:dyDescent="0.35">
      <c r="A995" t="s">
        <v>1515</v>
      </c>
      <c r="B995">
        <v>15.64</v>
      </c>
    </row>
    <row r="996" spans="1:2" x14ac:dyDescent="0.35">
      <c r="A996" t="s">
        <v>1516</v>
      </c>
      <c r="B996">
        <v>15.48</v>
      </c>
    </row>
    <row r="997" spans="1:2" x14ac:dyDescent="0.35">
      <c r="A997" t="s">
        <v>1517</v>
      </c>
      <c r="B997">
        <v>15.06</v>
      </c>
    </row>
    <row r="998" spans="1:2" x14ac:dyDescent="0.35">
      <c r="A998" t="s">
        <v>1518</v>
      </c>
      <c r="B998">
        <v>15.03</v>
      </c>
    </row>
    <row r="999" spans="1:2" x14ac:dyDescent="0.35">
      <c r="A999" t="s">
        <v>1519</v>
      </c>
      <c r="B999">
        <v>14.95</v>
      </c>
    </row>
    <row r="1000" spans="1:2" x14ac:dyDescent="0.35">
      <c r="A1000" t="s">
        <v>1520</v>
      </c>
      <c r="B1000">
        <v>14.96</v>
      </c>
    </row>
    <row r="1001" spans="1:2" x14ac:dyDescent="0.35">
      <c r="A1001" t="s">
        <v>1521</v>
      </c>
      <c r="B1001">
        <v>15.21</v>
      </c>
    </row>
    <row r="1002" spans="1:2" x14ac:dyDescent="0.35">
      <c r="A1002" t="s">
        <v>1522</v>
      </c>
      <c r="B1002">
        <v>14.99</v>
      </c>
    </row>
    <row r="1003" spans="1:2" x14ac:dyDescent="0.35">
      <c r="A1003" t="s">
        <v>1523</v>
      </c>
      <c r="B1003">
        <v>14.99</v>
      </c>
    </row>
    <row r="1004" spans="1:2" x14ac:dyDescent="0.35">
      <c r="A1004" t="s">
        <v>1524</v>
      </c>
      <c r="B1004">
        <v>15.09</v>
      </c>
    </row>
    <row r="1005" spans="1:2" x14ac:dyDescent="0.35">
      <c r="A1005" t="s">
        <v>1525</v>
      </c>
      <c r="B1005">
        <v>14.78</v>
      </c>
    </row>
    <row r="1006" spans="1:2" x14ac:dyDescent="0.35">
      <c r="A1006" t="s">
        <v>1526</v>
      </c>
      <c r="B1006">
        <v>14.47</v>
      </c>
    </row>
    <row r="1007" spans="1:2" x14ac:dyDescent="0.35">
      <c r="A1007" t="s">
        <v>1527</v>
      </c>
      <c r="B1007">
        <v>14.21</v>
      </c>
    </row>
    <row r="1008" spans="1:2" x14ac:dyDescent="0.35">
      <c r="A1008" t="s">
        <v>1528</v>
      </c>
      <c r="B1008">
        <v>14.57</v>
      </c>
    </row>
    <row r="1009" spans="1:2" x14ac:dyDescent="0.35">
      <c r="A1009" t="s">
        <v>1529</v>
      </c>
      <c r="B1009">
        <v>14.5</v>
      </c>
    </row>
    <row r="1010" spans="1:2" x14ac:dyDescent="0.35">
      <c r="A1010" t="s">
        <v>1530</v>
      </c>
      <c r="B1010">
        <v>14.88</v>
      </c>
    </row>
    <row r="1011" spans="1:2" x14ac:dyDescent="0.35">
      <c r="A1011" t="s">
        <v>1531</v>
      </c>
      <c r="B1011">
        <v>15.28</v>
      </c>
    </row>
    <row r="1012" spans="1:2" x14ac:dyDescent="0.35">
      <c r="A1012" t="s">
        <v>1532</v>
      </c>
      <c r="B1012">
        <v>15.12</v>
      </c>
    </row>
    <row r="1013" spans="1:2" x14ac:dyDescent="0.35">
      <c r="A1013" t="s">
        <v>1533</v>
      </c>
      <c r="B1013">
        <v>15.46</v>
      </c>
    </row>
    <row r="1014" spans="1:2" x14ac:dyDescent="0.35">
      <c r="A1014" t="s">
        <v>1534</v>
      </c>
      <c r="B1014">
        <v>15.79</v>
      </c>
    </row>
    <row r="1015" spans="1:2" x14ac:dyDescent="0.35">
      <c r="A1015" t="s">
        <v>1535</v>
      </c>
      <c r="B1015">
        <v>15.97</v>
      </c>
    </row>
    <row r="1016" spans="1:2" x14ac:dyDescent="0.35">
      <c r="A1016" t="s">
        <v>1536</v>
      </c>
      <c r="B1016">
        <v>15.9</v>
      </c>
    </row>
    <row r="1017" spans="1:2" x14ac:dyDescent="0.35">
      <c r="A1017" t="s">
        <v>1537</v>
      </c>
      <c r="B1017">
        <v>15.74</v>
      </c>
    </row>
    <row r="1018" spans="1:2" x14ac:dyDescent="0.35">
      <c r="A1018" t="s">
        <v>1538</v>
      </c>
      <c r="B1018">
        <v>16.100000000000001</v>
      </c>
    </row>
    <row r="1019" spans="1:2" x14ac:dyDescent="0.35">
      <c r="A1019" t="s">
        <v>1539</v>
      </c>
      <c r="B1019">
        <v>15.26</v>
      </c>
    </row>
    <row r="1020" spans="1:2" x14ac:dyDescent="0.35">
      <c r="A1020" t="s">
        <v>1540</v>
      </c>
      <c r="B1020">
        <v>14.88</v>
      </c>
    </row>
    <row r="1021" spans="1:2" x14ac:dyDescent="0.35">
      <c r="A1021" t="s">
        <v>1541</v>
      </c>
      <c r="B1021">
        <v>15.81</v>
      </c>
    </row>
    <row r="1022" spans="1:2" x14ac:dyDescent="0.35">
      <c r="A1022" t="s">
        <v>1542</v>
      </c>
      <c r="B1022">
        <v>16.27</v>
      </c>
    </row>
    <row r="1023" spans="1:2" x14ac:dyDescent="0.35">
      <c r="A1023" t="s">
        <v>1543</v>
      </c>
      <c r="B1023">
        <v>16.28</v>
      </c>
    </row>
    <row r="1024" spans="1:2" x14ac:dyDescent="0.35">
      <c r="A1024" t="s">
        <v>1544</v>
      </c>
      <c r="B1024">
        <v>15.97</v>
      </c>
    </row>
    <row r="1025" spans="1:2" x14ac:dyDescent="0.35">
      <c r="A1025" t="s">
        <v>1545</v>
      </c>
      <c r="B1025">
        <v>16.260000000000002</v>
      </c>
    </row>
    <row r="1026" spans="1:2" x14ac:dyDescent="0.35">
      <c r="A1026" t="s">
        <v>1546</v>
      </c>
      <c r="B1026">
        <v>15.98</v>
      </c>
    </row>
    <row r="1027" spans="1:2" x14ac:dyDescent="0.35">
      <c r="A1027" t="s">
        <v>1547</v>
      </c>
      <c r="B1027">
        <v>15.92</v>
      </c>
    </row>
    <row r="1028" spans="1:2" x14ac:dyDescent="0.35">
      <c r="A1028" t="s">
        <v>1548</v>
      </c>
      <c r="B1028">
        <v>15.53</v>
      </c>
    </row>
    <row r="1029" spans="1:2" x14ac:dyDescent="0.35">
      <c r="A1029" t="s">
        <v>1549</v>
      </c>
      <c r="B1029">
        <v>15.22</v>
      </c>
    </row>
    <row r="1030" spans="1:2" x14ac:dyDescent="0.35">
      <c r="A1030" t="s">
        <v>1550</v>
      </c>
      <c r="B1030">
        <v>15.27</v>
      </c>
    </row>
    <row r="1031" spans="1:2" x14ac:dyDescent="0.35">
      <c r="A1031" t="s">
        <v>1551</v>
      </c>
      <c r="B1031">
        <v>15.15</v>
      </c>
    </row>
    <row r="1032" spans="1:2" x14ac:dyDescent="0.35">
      <c r="A1032" t="s">
        <v>1552</v>
      </c>
      <c r="B1032">
        <v>14.29</v>
      </c>
    </row>
    <row r="1033" spans="1:2" x14ac:dyDescent="0.35">
      <c r="A1033" t="s">
        <v>1553</v>
      </c>
      <c r="B1033">
        <v>14.6</v>
      </c>
    </row>
    <row r="1034" spans="1:2" x14ac:dyDescent="0.35">
      <c r="A1034" t="s">
        <v>1554</v>
      </c>
      <c r="B1034">
        <v>14.6</v>
      </c>
    </row>
    <row r="1035" spans="1:2" x14ac:dyDescent="0.35">
      <c r="A1035" t="s">
        <v>1555</v>
      </c>
      <c r="B1035">
        <v>14.57</v>
      </c>
    </row>
    <row r="1036" spans="1:2" x14ac:dyDescent="0.35">
      <c r="A1036" t="s">
        <v>1556</v>
      </c>
      <c r="B1036">
        <v>13.96</v>
      </c>
    </row>
    <row r="1037" spans="1:2" x14ac:dyDescent="0.35">
      <c r="A1037" t="s">
        <v>1557</v>
      </c>
      <c r="B1037">
        <v>13.56</v>
      </c>
    </row>
    <row r="1038" spans="1:2" x14ac:dyDescent="0.35">
      <c r="A1038" t="s">
        <v>1558</v>
      </c>
      <c r="B1038">
        <v>13.58</v>
      </c>
    </row>
    <row r="1039" spans="1:2" x14ac:dyDescent="0.35">
      <c r="A1039" t="s">
        <v>1559</v>
      </c>
      <c r="B1039">
        <v>12.98</v>
      </c>
    </row>
    <row r="1040" spans="1:2" x14ac:dyDescent="0.35">
      <c r="A1040" t="s">
        <v>1560</v>
      </c>
      <c r="B1040">
        <v>12.92</v>
      </c>
    </row>
    <row r="1041" spans="1:2" x14ac:dyDescent="0.35">
      <c r="A1041" t="s">
        <v>1561</v>
      </c>
      <c r="B1041">
        <v>13.02</v>
      </c>
    </row>
    <row r="1042" spans="1:2" x14ac:dyDescent="0.35">
      <c r="A1042" t="s">
        <v>1562</v>
      </c>
      <c r="B1042">
        <v>13.34</v>
      </c>
    </row>
    <row r="1043" spans="1:2" x14ac:dyDescent="0.35">
      <c r="A1043" t="s">
        <v>1563</v>
      </c>
      <c r="B1043">
        <v>13.54</v>
      </c>
    </row>
    <row r="1044" spans="1:2" x14ac:dyDescent="0.35">
      <c r="A1044" t="s">
        <v>1564</v>
      </c>
      <c r="B1044">
        <v>13.51</v>
      </c>
    </row>
    <row r="1045" spans="1:2" x14ac:dyDescent="0.35">
      <c r="A1045" t="s">
        <v>1565</v>
      </c>
      <c r="B1045">
        <v>13.44</v>
      </c>
    </row>
    <row r="1046" spans="1:2" x14ac:dyDescent="0.35">
      <c r="A1046" t="s">
        <v>1566</v>
      </c>
      <c r="B1046">
        <v>13.21</v>
      </c>
    </row>
    <row r="1047" spans="1:2" x14ac:dyDescent="0.35">
      <c r="A1047" t="s">
        <v>1567</v>
      </c>
      <c r="B1047">
        <v>13.18</v>
      </c>
    </row>
    <row r="1048" spans="1:2" x14ac:dyDescent="0.35">
      <c r="A1048" t="s">
        <v>1568</v>
      </c>
      <c r="B1048">
        <v>12.85</v>
      </c>
    </row>
    <row r="1049" spans="1:2" x14ac:dyDescent="0.35">
      <c r="A1049" t="s">
        <v>1569</v>
      </c>
      <c r="B1049">
        <v>13.01</v>
      </c>
    </row>
    <row r="1050" spans="1:2" x14ac:dyDescent="0.35">
      <c r="A1050" t="s">
        <v>1570</v>
      </c>
      <c r="B1050">
        <v>13.42</v>
      </c>
    </row>
    <row r="1051" spans="1:2" x14ac:dyDescent="0.35">
      <c r="A1051" t="s">
        <v>1571</v>
      </c>
      <c r="B1051">
        <v>13.85</v>
      </c>
    </row>
    <row r="1052" spans="1:2" x14ac:dyDescent="0.35">
      <c r="A1052" t="s">
        <v>1572</v>
      </c>
      <c r="B1052">
        <v>13.7</v>
      </c>
    </row>
    <row r="1053" spans="1:2" x14ac:dyDescent="0.35">
      <c r="A1053" t="s">
        <v>1573</v>
      </c>
      <c r="B1053">
        <v>13.95</v>
      </c>
    </row>
    <row r="1054" spans="1:2" x14ac:dyDescent="0.35">
      <c r="A1054" t="s">
        <v>1574</v>
      </c>
      <c r="B1054">
        <v>13.55</v>
      </c>
    </row>
    <row r="1055" spans="1:2" x14ac:dyDescent="0.35">
      <c r="A1055" t="s">
        <v>1575</v>
      </c>
      <c r="B1055">
        <v>13.55</v>
      </c>
    </row>
    <row r="1056" spans="1:2" x14ac:dyDescent="0.35">
      <c r="A1056" t="s">
        <v>1576</v>
      </c>
      <c r="B1056">
        <v>13.39</v>
      </c>
    </row>
    <row r="1057" spans="1:2" x14ac:dyDescent="0.35">
      <c r="A1057" t="s">
        <v>1577</v>
      </c>
      <c r="B1057">
        <v>13.34</v>
      </c>
    </row>
    <row r="1058" spans="1:2" x14ac:dyDescent="0.35">
      <c r="A1058" t="s">
        <v>1578</v>
      </c>
      <c r="B1058">
        <v>13.3</v>
      </c>
    </row>
    <row r="1059" spans="1:2" x14ac:dyDescent="0.35">
      <c r="A1059" t="s">
        <v>1579</v>
      </c>
      <c r="B1059">
        <v>12.96</v>
      </c>
    </row>
    <row r="1060" spans="1:2" x14ac:dyDescent="0.35">
      <c r="A1060" t="s">
        <v>1580</v>
      </c>
      <c r="B1060">
        <v>12.61</v>
      </c>
    </row>
    <row r="1061" spans="1:2" x14ac:dyDescent="0.35">
      <c r="A1061" t="s">
        <v>1581</v>
      </c>
      <c r="B1061">
        <v>13.02</v>
      </c>
    </row>
    <row r="1062" spans="1:2" x14ac:dyDescent="0.35">
      <c r="A1062" t="s">
        <v>1582</v>
      </c>
      <c r="B1062">
        <v>13.27</v>
      </c>
    </row>
    <row r="1063" spans="1:2" x14ac:dyDescent="0.35">
      <c r="A1063" t="s">
        <v>1583</v>
      </c>
      <c r="B1063">
        <v>13.26</v>
      </c>
    </row>
    <row r="1064" spans="1:2" x14ac:dyDescent="0.35">
      <c r="A1064" t="s">
        <v>1584</v>
      </c>
      <c r="B1064">
        <v>13.26</v>
      </c>
    </row>
    <row r="1065" spans="1:2" x14ac:dyDescent="0.35">
      <c r="A1065" t="s">
        <v>1585</v>
      </c>
      <c r="B1065">
        <v>13.26</v>
      </c>
    </row>
    <row r="1066" spans="1:2" x14ac:dyDescent="0.35">
      <c r="A1066" t="s">
        <v>1586</v>
      </c>
      <c r="B1066">
        <v>12.96</v>
      </c>
    </row>
    <row r="1067" spans="1:2" x14ac:dyDescent="0.35">
      <c r="A1067" t="s">
        <v>1587</v>
      </c>
      <c r="B1067">
        <v>13.65</v>
      </c>
    </row>
    <row r="1068" spans="1:2" x14ac:dyDescent="0.35">
      <c r="A1068" t="s">
        <v>1588</v>
      </c>
      <c r="B1068">
        <v>12.96</v>
      </c>
    </row>
    <row r="1069" spans="1:2" x14ac:dyDescent="0.35">
      <c r="A1069" t="s">
        <v>1589</v>
      </c>
      <c r="B1069">
        <v>12.58</v>
      </c>
    </row>
    <row r="1070" spans="1:2" x14ac:dyDescent="0.35">
      <c r="A1070" t="s">
        <v>1590</v>
      </c>
      <c r="B1070">
        <v>12.31</v>
      </c>
    </row>
    <row r="1071" spans="1:2" x14ac:dyDescent="0.35">
      <c r="A1071" t="s">
        <v>1591</v>
      </c>
      <c r="B1071">
        <v>12.62</v>
      </c>
    </row>
    <row r="1072" spans="1:2" x14ac:dyDescent="0.35">
      <c r="A1072" t="s">
        <v>1592</v>
      </c>
      <c r="B1072">
        <v>11.52</v>
      </c>
    </row>
    <row r="1073" spans="1:2" x14ac:dyDescent="0.35">
      <c r="A1073" t="s">
        <v>1593</v>
      </c>
      <c r="B1073">
        <v>11.04</v>
      </c>
    </row>
    <row r="1074" spans="1:2" x14ac:dyDescent="0.35">
      <c r="A1074" t="s">
        <v>1594</v>
      </c>
      <c r="B1074">
        <v>11.15</v>
      </c>
    </row>
    <row r="1075" spans="1:2" x14ac:dyDescent="0.35">
      <c r="A1075" t="s">
        <v>1595</v>
      </c>
      <c r="B1075">
        <v>11.16</v>
      </c>
    </row>
    <row r="1076" spans="1:2" x14ac:dyDescent="0.35">
      <c r="A1076" t="s">
        <v>1596</v>
      </c>
      <c r="B1076">
        <v>11.16</v>
      </c>
    </row>
    <row r="1077" spans="1:2" x14ac:dyDescent="0.35">
      <c r="A1077" t="s">
        <v>1597</v>
      </c>
      <c r="B1077">
        <v>11.38</v>
      </c>
    </row>
    <row r="1078" spans="1:2" x14ac:dyDescent="0.35">
      <c r="A1078" t="s">
        <v>1598</v>
      </c>
      <c r="B1078">
        <v>11.06</v>
      </c>
    </row>
    <row r="1079" spans="1:2" x14ac:dyDescent="0.35">
      <c r="A1079" t="s">
        <v>1599</v>
      </c>
      <c r="B1079">
        <v>11.1</v>
      </c>
    </row>
    <row r="1080" spans="1:2" x14ac:dyDescent="0.35">
      <c r="A1080" t="s">
        <v>1600</v>
      </c>
      <c r="B1080">
        <v>11.1</v>
      </c>
    </row>
    <row r="1081" spans="1:2" x14ac:dyDescent="0.35">
      <c r="A1081" t="s">
        <v>1601</v>
      </c>
      <c r="B1081">
        <v>10.62</v>
      </c>
    </row>
    <row r="1082" spans="1:2" x14ac:dyDescent="0.35">
      <c r="A1082" t="s">
        <v>1602</v>
      </c>
      <c r="B1082">
        <v>10.45</v>
      </c>
    </row>
    <row r="1083" spans="1:2" x14ac:dyDescent="0.35">
      <c r="A1083" t="s">
        <v>1603</v>
      </c>
      <c r="B1083">
        <v>10.34</v>
      </c>
    </row>
    <row r="1084" spans="1:2" x14ac:dyDescent="0.35">
      <c r="A1084" t="s">
        <v>1604</v>
      </c>
      <c r="B1084">
        <v>10.119999999999999</v>
      </c>
    </row>
    <row r="1085" spans="1:2" x14ac:dyDescent="0.35">
      <c r="A1085" t="s">
        <v>1605</v>
      </c>
      <c r="B1085">
        <v>9.9700000000000006</v>
      </c>
    </row>
    <row r="1086" spans="1:2" x14ac:dyDescent="0.35">
      <c r="A1086" t="s">
        <v>1606</v>
      </c>
      <c r="B1086">
        <v>10.08</v>
      </c>
    </row>
    <row r="1087" spans="1:2" x14ac:dyDescent="0.35">
      <c r="A1087" t="s">
        <v>1607</v>
      </c>
      <c r="B1087">
        <v>10.130000000000001</v>
      </c>
    </row>
    <row r="1088" spans="1:2" x14ac:dyDescent="0.35">
      <c r="A1088" t="s">
        <v>1608</v>
      </c>
      <c r="B1088">
        <v>9.61</v>
      </c>
    </row>
    <row r="1089" spans="1:2" x14ac:dyDescent="0.35">
      <c r="A1089" t="s">
        <v>1609</v>
      </c>
      <c r="B1089">
        <v>9.7899999999999991</v>
      </c>
    </row>
    <row r="1090" spans="1:2" x14ac:dyDescent="0.35">
      <c r="A1090" t="s">
        <v>1610</v>
      </c>
      <c r="B1090">
        <v>9.6999999999999993</v>
      </c>
    </row>
    <row r="1091" spans="1:2" x14ac:dyDescent="0.35">
      <c r="A1091" t="s">
        <v>1611</v>
      </c>
      <c r="B1091">
        <v>9.5399999999999991</v>
      </c>
    </row>
    <row r="1092" spans="1:2" x14ac:dyDescent="0.35">
      <c r="A1092" t="s">
        <v>1612</v>
      </c>
      <c r="B1092">
        <v>9.6999999999999993</v>
      </c>
    </row>
    <row r="1093" spans="1:2" x14ac:dyDescent="0.35">
      <c r="A1093" t="s">
        <v>1613</v>
      </c>
      <c r="B1093">
        <v>9.86</v>
      </c>
    </row>
    <row r="1094" spans="1:2" x14ac:dyDescent="0.35">
      <c r="A1094" t="s">
        <v>1614</v>
      </c>
      <c r="B1094">
        <v>9.5</v>
      </c>
    </row>
    <row r="1095" spans="1:2" x14ac:dyDescent="0.35">
      <c r="A1095" t="s">
        <v>1615</v>
      </c>
      <c r="B1095">
        <v>9.52</v>
      </c>
    </row>
    <row r="1096" spans="1:2" x14ac:dyDescent="0.35">
      <c r="A1096" t="s">
        <v>1616</v>
      </c>
      <c r="B1096">
        <v>9.58</v>
      </c>
    </row>
    <row r="1097" spans="1:2" x14ac:dyDescent="0.35">
      <c r="A1097" t="s">
        <v>1617</v>
      </c>
      <c r="B1097">
        <v>9.8699999999999992</v>
      </c>
    </row>
    <row r="1098" spans="1:2" x14ac:dyDescent="0.35">
      <c r="A1098" t="s">
        <v>1618</v>
      </c>
      <c r="B1098">
        <v>9.4600000000000009</v>
      </c>
    </row>
    <row r="1099" spans="1:2" x14ac:dyDescent="0.35">
      <c r="A1099" t="s">
        <v>1619</v>
      </c>
      <c r="B1099">
        <v>9.2100000000000009</v>
      </c>
    </row>
    <row r="1100" spans="1:2" x14ac:dyDescent="0.35">
      <c r="A1100" t="s">
        <v>1620</v>
      </c>
      <c r="B1100">
        <v>9.1</v>
      </c>
    </row>
    <row r="1101" spans="1:2" x14ac:dyDescent="0.35">
      <c r="A1101" t="s">
        <v>1621</v>
      </c>
      <c r="B1101">
        <v>8.9700000000000006</v>
      </c>
    </row>
    <row r="1102" spans="1:2" x14ac:dyDescent="0.35">
      <c r="A1102" t="s">
        <v>1622</v>
      </c>
      <c r="B1102">
        <v>8.7799999999999994</v>
      </c>
    </row>
    <row r="1103" spans="1:2" x14ac:dyDescent="0.35">
      <c r="A1103" t="s">
        <v>1623</v>
      </c>
      <c r="B1103">
        <v>9.0500000000000007</v>
      </c>
    </row>
    <row r="1104" spans="1:2" x14ac:dyDescent="0.35">
      <c r="A1104" t="s">
        <v>1624</v>
      </c>
      <c r="B1104">
        <v>8.93</v>
      </c>
    </row>
    <row r="1105" spans="1:2" x14ac:dyDescent="0.35">
      <c r="A1105" t="s">
        <v>1625</v>
      </c>
      <c r="B1105">
        <v>9.24</v>
      </c>
    </row>
    <row r="1106" spans="1:2" x14ac:dyDescent="0.35">
      <c r="A1106" t="s">
        <v>1626</v>
      </c>
      <c r="B1106">
        <v>9.25</v>
      </c>
    </row>
    <row r="1107" spans="1:2" x14ac:dyDescent="0.35">
      <c r="A1107" t="s">
        <v>1627</v>
      </c>
      <c r="B1107">
        <v>8.86</v>
      </c>
    </row>
    <row r="1108" spans="1:2" x14ac:dyDescent="0.35">
      <c r="A1108" t="s">
        <v>1628</v>
      </c>
      <c r="B1108">
        <v>8.9700000000000006</v>
      </c>
    </row>
    <row r="1109" spans="1:2" x14ac:dyDescent="0.35">
      <c r="A1109" t="s">
        <v>1629</v>
      </c>
      <c r="B1109">
        <v>9.06</v>
      </c>
    </row>
    <row r="1110" spans="1:2" x14ac:dyDescent="0.35">
      <c r="A1110" t="s">
        <v>1630</v>
      </c>
      <c r="B1110">
        <v>9.2100000000000009</v>
      </c>
    </row>
    <row r="1111" spans="1:2" x14ac:dyDescent="0.35">
      <c r="A1111" t="s">
        <v>1631</v>
      </c>
      <c r="B1111">
        <v>9.42</v>
      </c>
    </row>
    <row r="1112" spans="1:2" x14ac:dyDescent="0.35">
      <c r="A1112" t="s">
        <v>1632</v>
      </c>
      <c r="B1112">
        <v>8.98</v>
      </c>
    </row>
    <row r="1113" spans="1:2" x14ac:dyDescent="0.35">
      <c r="A1113" t="s">
        <v>1633</v>
      </c>
      <c r="B1113">
        <v>8.7200000000000006</v>
      </c>
    </row>
    <row r="1114" spans="1:2" x14ac:dyDescent="0.35">
      <c r="A1114" t="s">
        <v>1634</v>
      </c>
      <c r="B1114">
        <v>8.73</v>
      </c>
    </row>
    <row r="1115" spans="1:2" x14ac:dyDescent="0.35">
      <c r="A1115" t="s">
        <v>1635</v>
      </c>
      <c r="B1115">
        <v>8.4600000000000009</v>
      </c>
    </row>
    <row r="1116" spans="1:2" x14ac:dyDescent="0.35">
      <c r="A1116" t="s">
        <v>1636</v>
      </c>
      <c r="B1116">
        <v>8.15</v>
      </c>
    </row>
    <row r="1117" spans="1:2" x14ac:dyDescent="0.35">
      <c r="A1117" t="s">
        <v>1637</v>
      </c>
      <c r="B1117">
        <v>8.02</v>
      </c>
    </row>
    <row r="1118" spans="1:2" x14ac:dyDescent="0.35">
      <c r="A1118" t="s">
        <v>1638</v>
      </c>
      <c r="B1118">
        <v>7.77</v>
      </c>
    </row>
    <row r="1119" spans="1:2" x14ac:dyDescent="0.35">
      <c r="A1119" t="s">
        <v>1639</v>
      </c>
      <c r="B1119">
        <v>7.83</v>
      </c>
    </row>
    <row r="1120" spans="1:2" x14ac:dyDescent="0.35">
      <c r="A1120" t="s">
        <v>1640</v>
      </c>
      <c r="B1120">
        <v>7.79</v>
      </c>
    </row>
    <row r="1121" spans="1:2" x14ac:dyDescent="0.35">
      <c r="A1121" t="s">
        <v>1641</v>
      </c>
      <c r="B1121">
        <v>7.86</v>
      </c>
    </row>
    <row r="1122" spans="1:2" x14ac:dyDescent="0.35">
      <c r="A1122" t="s">
        <v>1642</v>
      </c>
      <c r="B1122">
        <v>7.75</v>
      </c>
    </row>
    <row r="1123" spans="1:2" x14ac:dyDescent="0.35">
      <c r="A1123" t="s">
        <v>1643</v>
      </c>
      <c r="B1123">
        <v>7.62</v>
      </c>
    </row>
    <row r="1124" spans="1:2" x14ac:dyDescent="0.35">
      <c r="A1124" t="s">
        <v>1644</v>
      </c>
      <c r="B1124">
        <v>7.75</v>
      </c>
    </row>
    <row r="1125" spans="1:2" x14ac:dyDescent="0.35">
      <c r="A1125" t="s">
        <v>1645</v>
      </c>
      <c r="B1125">
        <v>7.74</v>
      </c>
    </row>
    <row r="1126" spans="1:2" x14ac:dyDescent="0.35">
      <c r="A1126" t="s">
        <v>1646</v>
      </c>
      <c r="B1126">
        <v>7.8</v>
      </c>
    </row>
    <row r="1127" spans="1:2" x14ac:dyDescent="0.35">
      <c r="A1127" t="s">
        <v>1647</v>
      </c>
      <c r="B1127">
        <v>7.78</v>
      </c>
    </row>
    <row r="1128" spans="1:2" x14ac:dyDescent="0.35">
      <c r="A1128" t="s">
        <v>42</v>
      </c>
      <c r="B1128">
        <v>8.14</v>
      </c>
    </row>
    <row r="1129" spans="1:2" x14ac:dyDescent="0.35">
      <c r="A1129" t="s">
        <v>1648</v>
      </c>
      <c r="B1129">
        <v>8.14</v>
      </c>
    </row>
    <row r="1130" spans="1:2" x14ac:dyDescent="0.35">
      <c r="A1130" t="s">
        <v>1649</v>
      </c>
      <c r="B1130">
        <v>8.17</v>
      </c>
    </row>
    <row r="1131" spans="1:2" x14ac:dyDescent="0.35">
      <c r="A1131" t="s">
        <v>1650</v>
      </c>
      <c r="B1131">
        <v>8.1300000000000008</v>
      </c>
    </row>
    <row r="1132" spans="1:2" x14ac:dyDescent="0.35">
      <c r="A1132" t="s">
        <v>1651</v>
      </c>
      <c r="B1132">
        <v>8.15</v>
      </c>
    </row>
    <row r="1133" spans="1:2" x14ac:dyDescent="0.35">
      <c r="A1133" t="s">
        <v>1652</v>
      </c>
      <c r="B1133">
        <v>8.15</v>
      </c>
    </row>
    <row r="1134" spans="1:2" x14ac:dyDescent="0.35">
      <c r="A1134" t="s">
        <v>1653</v>
      </c>
      <c r="B1134">
        <v>8.15</v>
      </c>
    </row>
    <row r="1135" spans="1:2" x14ac:dyDescent="0.35">
      <c r="A1135" t="s">
        <v>1654</v>
      </c>
      <c r="B1135">
        <v>7.98</v>
      </c>
    </row>
    <row r="1136" spans="1:2" x14ac:dyDescent="0.35">
      <c r="A1136" t="s">
        <v>1655</v>
      </c>
      <c r="B1136">
        <v>7.77</v>
      </c>
    </row>
    <row r="1137" spans="1:2" x14ac:dyDescent="0.35">
      <c r="A1137" t="s">
        <v>1656</v>
      </c>
      <c r="B1137">
        <v>7.5</v>
      </c>
    </row>
    <row r="1138" spans="1:2" x14ac:dyDescent="0.35">
      <c r="A1138" t="s">
        <v>1657</v>
      </c>
      <c r="B1138">
        <v>7.39</v>
      </c>
    </row>
    <row r="1139" spans="1:2" x14ac:dyDescent="0.35">
      <c r="A1139" t="s">
        <v>1658</v>
      </c>
      <c r="B1139">
        <v>7.18</v>
      </c>
    </row>
    <row r="1140" spans="1:2" x14ac:dyDescent="0.35">
      <c r="A1140" t="s">
        <v>1659</v>
      </c>
      <c r="B1140">
        <v>7.09</v>
      </c>
    </row>
    <row r="1141" spans="1:2" x14ac:dyDescent="0.35">
      <c r="A1141" t="s">
        <v>1660</v>
      </c>
      <c r="B1141">
        <v>7.07</v>
      </c>
    </row>
    <row r="1142" spans="1:2" x14ac:dyDescent="0.35">
      <c r="A1142" t="s">
        <v>1661</v>
      </c>
      <c r="B1142">
        <v>7.14</v>
      </c>
    </row>
    <row r="1143" spans="1:2" x14ac:dyDescent="0.35">
      <c r="A1143" t="s">
        <v>1662</v>
      </c>
      <c r="B1143">
        <v>7.2</v>
      </c>
    </row>
    <row r="1144" spans="1:2" x14ac:dyDescent="0.35">
      <c r="A1144" t="s">
        <v>1663</v>
      </c>
      <c r="B1144">
        <v>7.14</v>
      </c>
    </row>
    <row r="1145" spans="1:2" x14ac:dyDescent="0.35">
      <c r="A1145" t="s">
        <v>1664</v>
      </c>
      <c r="B1145">
        <v>7.35</v>
      </c>
    </row>
    <row r="1146" spans="1:2" x14ac:dyDescent="0.35">
      <c r="A1146" t="s">
        <v>1665</v>
      </c>
      <c r="B1146">
        <v>7.27</v>
      </c>
    </row>
    <row r="1147" spans="1:2" x14ac:dyDescent="0.35">
      <c r="A1147" t="s">
        <v>1666</v>
      </c>
      <c r="B1147">
        <v>7.43</v>
      </c>
    </row>
    <row r="1148" spans="1:2" x14ac:dyDescent="0.35">
      <c r="A1148" t="s">
        <v>1667</v>
      </c>
      <c r="B1148">
        <v>7.55</v>
      </c>
    </row>
    <row r="1149" spans="1:2" x14ac:dyDescent="0.35">
      <c r="A1149" t="s">
        <v>1668</v>
      </c>
      <c r="B1149">
        <v>7.68</v>
      </c>
    </row>
    <row r="1150" spans="1:2" x14ac:dyDescent="0.35">
      <c r="A1150" t="s">
        <v>1669</v>
      </c>
      <c r="B1150">
        <v>7.53</v>
      </c>
    </row>
    <row r="1151" spans="1:2" x14ac:dyDescent="0.35">
      <c r="A1151" t="s">
        <v>1670</v>
      </c>
      <c r="B1151">
        <v>7.7</v>
      </c>
    </row>
    <row r="1152" spans="1:2" x14ac:dyDescent="0.35">
      <c r="A1152" t="s">
        <v>1671</v>
      </c>
      <c r="B1152">
        <v>7.59</v>
      </c>
    </row>
    <row r="1153" spans="1:2" x14ac:dyDescent="0.35">
      <c r="A1153" t="s">
        <v>1672</v>
      </c>
      <c r="B1153">
        <v>7.7</v>
      </c>
    </row>
    <row r="1154" spans="1:2" x14ac:dyDescent="0.35">
      <c r="A1154" t="s">
        <v>1673</v>
      </c>
      <c r="B1154">
        <v>7.77</v>
      </c>
    </row>
    <row r="1155" spans="1:2" x14ac:dyDescent="0.35">
      <c r="A1155" t="s">
        <v>1674</v>
      </c>
      <c r="B1155">
        <v>7.66</v>
      </c>
    </row>
    <row r="1156" spans="1:2" x14ac:dyDescent="0.35">
      <c r="A1156" t="s">
        <v>1675</v>
      </c>
      <c r="B1156">
        <v>7.37</v>
      </c>
    </row>
    <row r="1157" spans="1:2" x14ac:dyDescent="0.35">
      <c r="A1157" t="s">
        <v>1676</v>
      </c>
      <c r="B1157">
        <v>7.39</v>
      </c>
    </row>
    <row r="1158" spans="1:2" x14ac:dyDescent="0.35">
      <c r="A1158" t="s">
        <v>1677</v>
      </c>
      <c r="B1158">
        <v>7.44</v>
      </c>
    </row>
    <row r="1159" spans="1:2" x14ac:dyDescent="0.35">
      <c r="A1159" t="s">
        <v>1678</v>
      </c>
      <c r="B1159">
        <v>7.48</v>
      </c>
    </row>
    <row r="1160" spans="1:2" x14ac:dyDescent="0.35">
      <c r="A1160" t="s">
        <v>1679</v>
      </c>
      <c r="B1160">
        <v>7.5</v>
      </c>
    </row>
    <row r="1161" spans="1:2" x14ac:dyDescent="0.35">
      <c r="A1161" t="s">
        <v>1680</v>
      </c>
      <c r="B1161">
        <v>7.69</v>
      </c>
    </row>
    <row r="1162" spans="1:2" x14ac:dyDescent="0.35">
      <c r="A1162" t="s">
        <v>1681</v>
      </c>
      <c r="B1162">
        <v>7.39</v>
      </c>
    </row>
    <row r="1163" spans="1:2" x14ac:dyDescent="0.35">
      <c r="A1163" t="s">
        <v>1682</v>
      </c>
      <c r="B1163">
        <v>7.35</v>
      </c>
    </row>
    <row r="1164" spans="1:2" x14ac:dyDescent="0.35">
      <c r="A1164" t="s">
        <v>1683</v>
      </c>
      <c r="B1164">
        <v>7.4</v>
      </c>
    </row>
    <row r="1165" spans="1:2" x14ac:dyDescent="0.35">
      <c r="A1165" t="s">
        <v>1684</v>
      </c>
      <c r="B1165">
        <v>7.55</v>
      </c>
    </row>
    <row r="1166" spans="1:2" x14ac:dyDescent="0.35">
      <c r="A1166" t="s">
        <v>1685</v>
      </c>
      <c r="B1166">
        <v>7.72</v>
      </c>
    </row>
    <row r="1167" spans="1:2" x14ac:dyDescent="0.35">
      <c r="A1167" t="s">
        <v>1686</v>
      </c>
      <c r="B1167">
        <v>7.75</v>
      </c>
    </row>
    <row r="1168" spans="1:2" x14ac:dyDescent="0.35">
      <c r="A1168" t="s">
        <v>1687</v>
      </c>
      <c r="B1168">
        <v>7.92</v>
      </c>
    </row>
    <row r="1169" spans="1:2" x14ac:dyDescent="0.35">
      <c r="A1169" t="s">
        <v>1688</v>
      </c>
      <c r="B1169">
        <v>7.88</v>
      </c>
    </row>
    <row r="1170" spans="1:2" x14ac:dyDescent="0.35">
      <c r="A1170" t="s">
        <v>1689</v>
      </c>
      <c r="B1170">
        <v>7.66</v>
      </c>
    </row>
    <row r="1171" spans="1:2" x14ac:dyDescent="0.35">
      <c r="A1171" t="s">
        <v>1690</v>
      </c>
      <c r="B1171">
        <v>7.51</v>
      </c>
    </row>
    <row r="1172" spans="1:2" x14ac:dyDescent="0.35">
      <c r="A1172" t="s">
        <v>1691</v>
      </c>
      <c r="B1172">
        <v>7.37</v>
      </c>
    </row>
    <row r="1173" spans="1:2" x14ac:dyDescent="0.35">
      <c r="A1173" t="s">
        <v>1692</v>
      </c>
      <c r="B1173">
        <v>7.14</v>
      </c>
    </row>
    <row r="1174" spans="1:2" x14ac:dyDescent="0.35">
      <c r="A1174" t="s">
        <v>1693</v>
      </c>
      <c r="B1174">
        <v>7.17</v>
      </c>
    </row>
    <row r="1175" spans="1:2" x14ac:dyDescent="0.35">
      <c r="A1175" t="s">
        <v>1694</v>
      </c>
      <c r="B1175">
        <v>7.2</v>
      </c>
    </row>
    <row r="1176" spans="1:2" x14ac:dyDescent="0.35">
      <c r="A1176" t="s">
        <v>1695</v>
      </c>
      <c r="B1176">
        <v>7.4</v>
      </c>
    </row>
    <row r="1177" spans="1:2" x14ac:dyDescent="0.35">
      <c r="A1177" t="s">
        <v>1696</v>
      </c>
      <c r="B1177">
        <v>7.47</v>
      </c>
    </row>
    <row r="1178" spans="1:2" x14ac:dyDescent="0.35">
      <c r="A1178" t="s">
        <v>1697</v>
      </c>
      <c r="B1178">
        <v>7.44</v>
      </c>
    </row>
    <row r="1179" spans="1:2" x14ac:dyDescent="0.35">
      <c r="A1179" t="s">
        <v>1698</v>
      </c>
      <c r="B1179">
        <v>7.57</v>
      </c>
    </row>
    <row r="1180" spans="1:2" x14ac:dyDescent="0.35">
      <c r="A1180" t="s">
        <v>1699</v>
      </c>
      <c r="B1180">
        <v>7.65</v>
      </c>
    </row>
    <row r="1181" spans="1:2" x14ac:dyDescent="0.35">
      <c r="A1181" t="s">
        <v>1700</v>
      </c>
      <c r="B1181">
        <v>7.81</v>
      </c>
    </row>
    <row r="1182" spans="1:2" x14ac:dyDescent="0.35">
      <c r="A1182" t="s">
        <v>1701</v>
      </c>
      <c r="B1182">
        <v>7.42</v>
      </c>
    </row>
    <row r="1183" spans="1:2" x14ac:dyDescent="0.35">
      <c r="A1183" t="s">
        <v>1702</v>
      </c>
      <c r="B1183">
        <v>7.36</v>
      </c>
    </row>
    <row r="1184" spans="1:2" x14ac:dyDescent="0.35">
      <c r="A1184" t="s">
        <v>1703</v>
      </c>
      <c r="B1184">
        <v>7.32</v>
      </c>
    </row>
    <row r="1185" spans="1:2" x14ac:dyDescent="0.35">
      <c r="A1185" t="s">
        <v>1704</v>
      </c>
      <c r="B1185">
        <v>7.41</v>
      </c>
    </row>
    <row r="1186" spans="1:2" x14ac:dyDescent="0.35">
      <c r="A1186" t="s">
        <v>1705</v>
      </c>
      <c r="B1186">
        <v>7.39</v>
      </c>
    </row>
    <row r="1187" spans="1:2" x14ac:dyDescent="0.35">
      <c r="A1187" t="s">
        <v>1706</v>
      </c>
      <c r="B1187">
        <v>7.39</v>
      </c>
    </row>
    <row r="1188" spans="1:2" x14ac:dyDescent="0.35">
      <c r="A1188" t="s">
        <v>1707</v>
      </c>
      <c r="B1188">
        <v>6.95</v>
      </c>
    </row>
    <row r="1189" spans="1:2" x14ac:dyDescent="0.35">
      <c r="A1189" t="s">
        <v>1708</v>
      </c>
      <c r="B1189">
        <v>6.99</v>
      </c>
    </row>
    <row r="1190" spans="1:2" x14ac:dyDescent="0.35">
      <c r="A1190" t="s">
        <v>1709</v>
      </c>
      <c r="B1190">
        <v>6.88</v>
      </c>
    </row>
    <row r="1191" spans="1:2" x14ac:dyDescent="0.35">
      <c r="A1191" t="s">
        <v>1710</v>
      </c>
      <c r="B1191">
        <v>6.89</v>
      </c>
    </row>
    <row r="1192" spans="1:2" x14ac:dyDescent="0.35">
      <c r="A1192" t="s">
        <v>1711</v>
      </c>
      <c r="B1192">
        <v>6.99</v>
      </c>
    </row>
    <row r="1193" spans="1:2" x14ac:dyDescent="0.35">
      <c r="A1193" t="s">
        <v>1712</v>
      </c>
      <c r="B1193">
        <v>6.93</v>
      </c>
    </row>
    <row r="1194" spans="1:2" x14ac:dyDescent="0.35">
      <c r="A1194" t="s">
        <v>1713</v>
      </c>
      <c r="B1194">
        <v>7.06</v>
      </c>
    </row>
    <row r="1195" spans="1:2" x14ac:dyDescent="0.35">
      <c r="A1195" t="s">
        <v>1714</v>
      </c>
      <c r="B1195">
        <v>6.96</v>
      </c>
    </row>
    <row r="1196" spans="1:2" x14ac:dyDescent="0.35">
      <c r="A1196" t="s">
        <v>1715</v>
      </c>
      <c r="B1196">
        <v>6.92</v>
      </c>
    </row>
    <row r="1197" spans="1:2" x14ac:dyDescent="0.35">
      <c r="A1197" t="s">
        <v>1716</v>
      </c>
      <c r="B1197">
        <v>6.97</v>
      </c>
    </row>
    <row r="1198" spans="1:2" x14ac:dyDescent="0.35">
      <c r="A1198" t="s">
        <v>1717</v>
      </c>
      <c r="B1198">
        <v>7.27</v>
      </c>
    </row>
    <row r="1199" spans="1:2" x14ac:dyDescent="0.35">
      <c r="A1199" t="s">
        <v>1718</v>
      </c>
      <c r="B1199">
        <v>6.64</v>
      </c>
    </row>
    <row r="1200" spans="1:2" x14ac:dyDescent="0.35">
      <c r="A1200" t="s">
        <v>1719</v>
      </c>
      <c r="B1200">
        <v>6.55</v>
      </c>
    </row>
    <row r="1201" spans="1:2" x14ac:dyDescent="0.35">
      <c r="A1201" t="s">
        <v>1720</v>
      </c>
      <c r="B1201">
        <v>6.9</v>
      </c>
    </row>
    <row r="1202" spans="1:2" x14ac:dyDescent="0.35">
      <c r="A1202" t="s">
        <v>1721</v>
      </c>
      <c r="B1202">
        <v>7.02</v>
      </c>
    </row>
    <row r="1203" spans="1:2" x14ac:dyDescent="0.35">
      <c r="A1203" t="s">
        <v>1722</v>
      </c>
      <c r="B1203">
        <v>6.72</v>
      </c>
    </row>
    <row r="1204" spans="1:2" x14ac:dyDescent="0.35">
      <c r="A1204" t="s">
        <v>1723</v>
      </c>
      <c r="B1204">
        <v>6.94</v>
      </c>
    </row>
    <row r="1205" spans="1:2" x14ac:dyDescent="0.35">
      <c r="A1205" t="s">
        <v>1724</v>
      </c>
      <c r="B1205">
        <v>7.09</v>
      </c>
    </row>
    <row r="1206" spans="1:2" x14ac:dyDescent="0.35">
      <c r="A1206" t="s">
        <v>1725</v>
      </c>
      <c r="B1206">
        <v>7.09</v>
      </c>
    </row>
    <row r="1207" spans="1:2" x14ac:dyDescent="0.35">
      <c r="A1207" t="s">
        <v>1726</v>
      </c>
      <c r="B1207">
        <v>6.86</v>
      </c>
    </row>
    <row r="1208" spans="1:2" x14ac:dyDescent="0.35">
      <c r="A1208" t="s">
        <v>1727</v>
      </c>
      <c r="B1208">
        <v>6.87</v>
      </c>
    </row>
    <row r="1209" spans="1:2" x14ac:dyDescent="0.35">
      <c r="A1209" t="s">
        <v>1728</v>
      </c>
      <c r="B1209">
        <v>7.06</v>
      </c>
    </row>
    <row r="1210" spans="1:2" x14ac:dyDescent="0.35">
      <c r="A1210" t="s">
        <v>1729</v>
      </c>
      <c r="B1210">
        <v>6.89</v>
      </c>
    </row>
    <row r="1211" spans="1:2" x14ac:dyDescent="0.35">
      <c r="A1211" t="s">
        <v>1730</v>
      </c>
      <c r="B1211">
        <v>6.69</v>
      </c>
    </row>
    <row r="1212" spans="1:2" x14ac:dyDescent="0.35">
      <c r="A1212" t="s">
        <v>1731</v>
      </c>
      <c r="B1212">
        <v>6.49</v>
      </c>
    </row>
    <row r="1213" spans="1:2" x14ac:dyDescent="0.35">
      <c r="A1213" t="s">
        <v>1732</v>
      </c>
      <c r="B1213">
        <v>5.91</v>
      </c>
    </row>
    <row r="1214" spans="1:2" x14ac:dyDescent="0.35">
      <c r="A1214" t="s">
        <v>1733</v>
      </c>
      <c r="B1214">
        <v>5.82</v>
      </c>
    </row>
    <row r="1215" spans="1:2" x14ac:dyDescent="0.35">
      <c r="A1215" t="s">
        <v>1734</v>
      </c>
      <c r="B1215">
        <v>5.93</v>
      </c>
    </row>
    <row r="1216" spans="1:2" x14ac:dyDescent="0.35">
      <c r="A1216" t="s">
        <v>1735</v>
      </c>
      <c r="B1216">
        <v>6.02</v>
      </c>
    </row>
    <row r="1217" spans="1:2" x14ac:dyDescent="0.35">
      <c r="A1217" t="s">
        <v>1736</v>
      </c>
      <c r="B1217">
        <v>6.03</v>
      </c>
    </row>
    <row r="1218" spans="1:2" x14ac:dyDescent="0.35">
      <c r="A1218" t="s">
        <v>1737</v>
      </c>
      <c r="B1218">
        <v>6.09</v>
      </c>
    </row>
    <row r="1219" spans="1:2" x14ac:dyDescent="0.35">
      <c r="A1219" t="s">
        <v>1738</v>
      </c>
      <c r="B1219">
        <v>6.08</v>
      </c>
    </row>
    <row r="1220" spans="1:2" x14ac:dyDescent="0.35">
      <c r="A1220" t="s">
        <v>1739</v>
      </c>
      <c r="B1220">
        <v>5.94</v>
      </c>
    </row>
    <row r="1221" spans="1:2" x14ac:dyDescent="0.35">
      <c r="A1221" t="s">
        <v>1740</v>
      </c>
      <c r="B1221">
        <v>5.94</v>
      </c>
    </row>
    <row r="1222" spans="1:2" x14ac:dyDescent="0.35">
      <c r="A1222" t="s">
        <v>1741</v>
      </c>
      <c r="B1222">
        <v>5.77</v>
      </c>
    </row>
    <row r="1223" spans="1:2" x14ac:dyDescent="0.35">
      <c r="A1223" t="s">
        <v>1742</v>
      </c>
      <c r="B1223">
        <v>5.74</v>
      </c>
    </row>
    <row r="1224" spans="1:2" x14ac:dyDescent="0.35">
      <c r="A1224" t="s">
        <v>1743</v>
      </c>
      <c r="B1224">
        <v>5.81</v>
      </c>
    </row>
    <row r="1225" spans="1:2" x14ac:dyDescent="0.35">
      <c r="A1225" t="s">
        <v>1744</v>
      </c>
      <c r="B1225">
        <v>5.8</v>
      </c>
    </row>
    <row r="1226" spans="1:2" x14ac:dyDescent="0.35">
      <c r="A1226" t="s">
        <v>1745</v>
      </c>
      <c r="B1226">
        <v>5.79</v>
      </c>
    </row>
    <row r="1227" spans="1:2" x14ac:dyDescent="0.35">
      <c r="A1227" t="s">
        <v>1746</v>
      </c>
      <c r="B1227">
        <v>5.52</v>
      </c>
    </row>
    <row r="1228" spans="1:2" x14ac:dyDescent="0.35">
      <c r="A1228" t="s">
        <v>1747</v>
      </c>
      <c r="B1228">
        <v>5.51</v>
      </c>
    </row>
    <row r="1229" spans="1:2" x14ac:dyDescent="0.35">
      <c r="A1229" t="s">
        <v>1748</v>
      </c>
      <c r="B1229">
        <v>5.38</v>
      </c>
    </row>
    <row r="1230" spans="1:2" x14ac:dyDescent="0.35">
      <c r="A1230" t="s">
        <v>1749</v>
      </c>
      <c r="B1230">
        <v>5.36</v>
      </c>
    </row>
    <row r="1231" spans="1:2" x14ac:dyDescent="0.35">
      <c r="A1231" t="s">
        <v>1750</v>
      </c>
      <c r="B1231">
        <v>5.36</v>
      </c>
    </row>
    <row r="1232" spans="1:2" x14ac:dyDescent="0.35">
      <c r="A1232" t="s">
        <v>1751</v>
      </c>
      <c r="B1232">
        <v>5.26</v>
      </c>
    </row>
    <row r="1233" spans="1:2" x14ac:dyDescent="0.35">
      <c r="A1233" t="s">
        <v>1752</v>
      </c>
      <c r="B1233">
        <v>5.26</v>
      </c>
    </row>
    <row r="1234" spans="1:2" x14ac:dyDescent="0.35">
      <c r="A1234" t="s">
        <v>1753</v>
      </c>
      <c r="B1234">
        <v>5.34</v>
      </c>
    </row>
    <row r="1235" spans="1:2" x14ac:dyDescent="0.35">
      <c r="A1235" t="s">
        <v>1754</v>
      </c>
      <c r="B1235">
        <v>5.42</v>
      </c>
    </row>
    <row r="1236" spans="1:2" x14ac:dyDescent="0.35">
      <c r="A1236" t="s">
        <v>1755</v>
      </c>
      <c r="B1236">
        <v>5.42</v>
      </c>
    </row>
    <row r="1237" spans="1:2" x14ac:dyDescent="0.35">
      <c r="A1237" t="s">
        <v>1756</v>
      </c>
      <c r="B1237">
        <v>5.29</v>
      </c>
    </row>
    <row r="1238" spans="1:2" x14ac:dyDescent="0.35">
      <c r="A1238" t="s">
        <v>1757</v>
      </c>
      <c r="B1238">
        <v>5.22</v>
      </c>
    </row>
    <row r="1239" spans="1:2" x14ac:dyDescent="0.35">
      <c r="A1239" t="s">
        <v>1758</v>
      </c>
      <c r="B1239">
        <v>5.17</v>
      </c>
    </row>
    <row r="1240" spans="1:2" x14ac:dyDescent="0.35">
      <c r="A1240" t="s">
        <v>1759</v>
      </c>
      <c r="B1240">
        <v>5.13</v>
      </c>
    </row>
    <row r="1241" spans="1:2" x14ac:dyDescent="0.35">
      <c r="A1241" t="s">
        <v>1760</v>
      </c>
      <c r="B1241">
        <v>5.24</v>
      </c>
    </row>
    <row r="1242" spans="1:2" x14ac:dyDescent="0.35">
      <c r="A1242" t="s">
        <v>1761</v>
      </c>
      <c r="B1242">
        <v>5.15</v>
      </c>
    </row>
    <row r="1243" spans="1:2" x14ac:dyDescent="0.35">
      <c r="A1243" t="s">
        <v>1762</v>
      </c>
      <c r="B1243">
        <v>5.13</v>
      </c>
    </row>
    <row r="1244" spans="1:2" x14ac:dyDescent="0.35">
      <c r="A1244" t="s">
        <v>1763</v>
      </c>
      <c r="B1244">
        <v>5.08</v>
      </c>
    </row>
    <row r="1245" spans="1:2" x14ac:dyDescent="0.35">
      <c r="A1245" t="s">
        <v>1764</v>
      </c>
      <c r="B1245">
        <v>5.29</v>
      </c>
    </row>
    <row r="1246" spans="1:2" x14ac:dyDescent="0.35">
      <c r="A1246" t="s">
        <v>1765</v>
      </c>
      <c r="B1246">
        <v>5.38</v>
      </c>
    </row>
    <row r="1247" spans="1:2" x14ac:dyDescent="0.35">
      <c r="A1247" t="s">
        <v>1766</v>
      </c>
      <c r="B1247">
        <v>5.45</v>
      </c>
    </row>
    <row r="1248" spans="1:2" x14ac:dyDescent="0.35">
      <c r="A1248" t="s">
        <v>1767</v>
      </c>
      <c r="B1248">
        <v>5.43</v>
      </c>
    </row>
    <row r="1249" spans="1:2" x14ac:dyDescent="0.35">
      <c r="A1249" t="s">
        <v>1768</v>
      </c>
      <c r="B1249">
        <v>5.41</v>
      </c>
    </row>
    <row r="1250" spans="1:2" x14ac:dyDescent="0.35">
      <c r="A1250" t="s">
        <v>1769</v>
      </c>
      <c r="B1250">
        <v>5.35</v>
      </c>
    </row>
    <row r="1251" spans="1:2" x14ac:dyDescent="0.35">
      <c r="A1251" t="s">
        <v>1770</v>
      </c>
      <c r="B1251">
        <v>5.47</v>
      </c>
    </row>
    <row r="1252" spans="1:2" x14ac:dyDescent="0.35">
      <c r="A1252" t="s">
        <v>1771</v>
      </c>
      <c r="B1252">
        <v>5.32</v>
      </c>
    </row>
    <row r="1253" spans="1:2" x14ac:dyDescent="0.35">
      <c r="A1253" t="s">
        <v>1772</v>
      </c>
      <c r="B1253">
        <v>5.39</v>
      </c>
    </row>
    <row r="1254" spans="1:2" x14ac:dyDescent="0.35">
      <c r="A1254" t="s">
        <v>1773</v>
      </c>
      <c r="B1254">
        <v>5.33</v>
      </c>
    </row>
    <row r="1255" spans="1:2" x14ac:dyDescent="0.35">
      <c r="A1255" t="s">
        <v>1774</v>
      </c>
      <c r="B1255">
        <v>5.23</v>
      </c>
    </row>
    <row r="1256" spans="1:2" x14ac:dyDescent="0.35">
      <c r="A1256" t="s">
        <v>1775</v>
      </c>
      <c r="B1256">
        <v>5.04</v>
      </c>
    </row>
    <row r="1257" spans="1:2" x14ac:dyDescent="0.35">
      <c r="A1257" t="s">
        <v>1776</v>
      </c>
      <c r="B1257">
        <v>5.1100000000000003</v>
      </c>
    </row>
    <row r="1258" spans="1:2" x14ac:dyDescent="0.35">
      <c r="A1258" t="s">
        <v>1777</v>
      </c>
      <c r="B1258">
        <v>5.13</v>
      </c>
    </row>
    <row r="1259" spans="1:2" x14ac:dyDescent="0.35">
      <c r="A1259" t="s">
        <v>324</v>
      </c>
      <c r="B1259">
        <v>5.0199999999999996</v>
      </c>
    </row>
    <row r="1260" spans="1:2" x14ac:dyDescent="0.35">
      <c r="A1260" t="s">
        <v>1778</v>
      </c>
      <c r="B1260">
        <v>5.0599999999999996</v>
      </c>
    </row>
    <row r="1261" spans="1:2" x14ac:dyDescent="0.35">
      <c r="A1261" t="s">
        <v>1779</v>
      </c>
      <c r="B1261">
        <v>4.93</v>
      </c>
    </row>
    <row r="1262" spans="1:2" x14ac:dyDescent="0.35">
      <c r="A1262" t="s">
        <v>1780</v>
      </c>
      <c r="B1262">
        <v>4.93</v>
      </c>
    </row>
    <row r="1263" spans="1:2" x14ac:dyDescent="0.35">
      <c r="A1263" t="s">
        <v>1781</v>
      </c>
      <c r="B1263">
        <v>4.7699999999999996</v>
      </c>
    </row>
    <row r="1264" spans="1:2" x14ac:dyDescent="0.35">
      <c r="A1264" t="s">
        <v>1782</v>
      </c>
      <c r="B1264">
        <v>4.8600000000000003</v>
      </c>
    </row>
    <row r="1265" spans="1:2" x14ac:dyDescent="0.35">
      <c r="A1265" t="s">
        <v>1783</v>
      </c>
      <c r="B1265">
        <v>4.8600000000000003</v>
      </c>
    </row>
    <row r="1266" spans="1:2" x14ac:dyDescent="0.35">
      <c r="A1266" t="s">
        <v>1784</v>
      </c>
      <c r="B1266">
        <v>4.87</v>
      </c>
    </row>
    <row r="1267" spans="1:2" x14ac:dyDescent="0.35">
      <c r="A1267" t="s">
        <v>1785</v>
      </c>
      <c r="B1267">
        <v>4.9400000000000004</v>
      </c>
    </row>
    <row r="1268" spans="1:2" x14ac:dyDescent="0.35">
      <c r="A1268" t="s">
        <v>1786</v>
      </c>
      <c r="B1268">
        <v>4.92</v>
      </c>
    </row>
    <row r="1269" spans="1:2" x14ac:dyDescent="0.35">
      <c r="A1269" t="s">
        <v>1787</v>
      </c>
      <c r="B1269">
        <v>4.87</v>
      </c>
    </row>
    <row r="1270" spans="1:2" x14ac:dyDescent="0.35">
      <c r="A1270" t="s">
        <v>1788</v>
      </c>
      <c r="B1270">
        <v>4.95</v>
      </c>
    </row>
    <row r="1271" spans="1:2" x14ac:dyDescent="0.35">
      <c r="A1271" t="s">
        <v>1789</v>
      </c>
      <c r="B1271">
        <v>4.93</v>
      </c>
    </row>
    <row r="1272" spans="1:2" x14ac:dyDescent="0.35">
      <c r="A1272" t="s">
        <v>1790</v>
      </c>
      <c r="B1272">
        <v>5</v>
      </c>
    </row>
    <row r="1273" spans="1:2" x14ac:dyDescent="0.35">
      <c r="A1273" t="s">
        <v>1791</v>
      </c>
      <c r="B1273">
        <v>4.91</v>
      </c>
    </row>
    <row r="1274" spans="1:2" x14ac:dyDescent="0.35">
      <c r="A1274" t="s">
        <v>1792</v>
      </c>
      <c r="B1274">
        <v>5.04</v>
      </c>
    </row>
    <row r="1275" spans="1:2" x14ac:dyDescent="0.35">
      <c r="A1275" t="s">
        <v>1793</v>
      </c>
      <c r="B1275">
        <v>5.04</v>
      </c>
    </row>
    <row r="1276" spans="1:2" x14ac:dyDescent="0.35">
      <c r="A1276" t="s">
        <v>1794</v>
      </c>
      <c r="B1276">
        <v>4.87</v>
      </c>
    </row>
    <row r="1277" spans="1:2" x14ac:dyDescent="0.35">
      <c r="A1277" t="s">
        <v>1795</v>
      </c>
      <c r="B1277">
        <v>4.97</v>
      </c>
    </row>
    <row r="1278" spans="1:2" x14ac:dyDescent="0.35">
      <c r="A1278" t="s">
        <v>1796</v>
      </c>
      <c r="B1278">
        <v>5.17</v>
      </c>
    </row>
    <row r="1279" spans="1:2" x14ac:dyDescent="0.35">
      <c r="A1279" t="s">
        <v>1797</v>
      </c>
      <c r="B1279">
        <v>5.16</v>
      </c>
    </row>
    <row r="1280" spans="1:2" x14ac:dyDescent="0.35">
      <c r="A1280" t="s">
        <v>1798</v>
      </c>
      <c r="B1280">
        <v>5.08</v>
      </c>
    </row>
    <row r="1281" spans="1:2" x14ac:dyDescent="0.35">
      <c r="A1281" t="s">
        <v>1799</v>
      </c>
      <c r="B1281">
        <v>4.9800000000000004</v>
      </c>
    </row>
    <row r="1282" spans="1:2" x14ac:dyDescent="0.35">
      <c r="A1282" t="s">
        <v>1800</v>
      </c>
      <c r="B1282">
        <v>5.14</v>
      </c>
    </row>
    <row r="1283" spans="1:2" x14ac:dyDescent="0.35">
      <c r="A1283" t="s">
        <v>1801</v>
      </c>
      <c r="B1283">
        <v>5.17</v>
      </c>
    </row>
    <row r="1284" spans="1:2" x14ac:dyDescent="0.35">
      <c r="A1284" t="s">
        <v>1802</v>
      </c>
      <c r="B1284">
        <v>5.19</v>
      </c>
    </row>
    <row r="1285" spans="1:2" x14ac:dyDescent="0.35">
      <c r="A1285" t="s">
        <v>1803</v>
      </c>
      <c r="B1285">
        <v>4.9800000000000004</v>
      </c>
    </row>
    <row r="1286" spans="1:2" x14ac:dyDescent="0.35">
      <c r="A1286" t="s">
        <v>1804</v>
      </c>
      <c r="B1286">
        <v>4.91</v>
      </c>
    </row>
    <row r="1287" spans="1:2" x14ac:dyDescent="0.35">
      <c r="A1287" t="s">
        <v>1805</v>
      </c>
      <c r="B1287">
        <v>4.75</v>
      </c>
    </row>
    <row r="1288" spans="1:2" x14ac:dyDescent="0.35">
      <c r="A1288" t="s">
        <v>1806</v>
      </c>
      <c r="B1288">
        <v>4.9000000000000004</v>
      </c>
    </row>
    <row r="1289" spans="1:2" x14ac:dyDescent="0.35">
      <c r="A1289" t="s">
        <v>1807</v>
      </c>
      <c r="B1289">
        <v>4.8499999999999996</v>
      </c>
    </row>
    <row r="1290" spans="1:2" x14ac:dyDescent="0.35">
      <c r="A1290" t="s">
        <v>1808</v>
      </c>
      <c r="B1290">
        <v>4.76</v>
      </c>
    </row>
    <row r="1291" spans="1:2" x14ac:dyDescent="0.35">
      <c r="A1291" t="s">
        <v>1809</v>
      </c>
      <c r="B1291">
        <v>4.57</v>
      </c>
    </row>
    <row r="1292" spans="1:2" x14ac:dyDescent="0.35">
      <c r="A1292" t="s">
        <v>1810</v>
      </c>
      <c r="B1292">
        <v>4.53</v>
      </c>
    </row>
    <row r="1293" spans="1:2" x14ac:dyDescent="0.35">
      <c r="A1293" t="s">
        <v>1811</v>
      </c>
      <c r="B1293">
        <v>4.38</v>
      </c>
    </row>
    <row r="1294" spans="1:2" x14ac:dyDescent="0.35">
      <c r="A1294" t="s">
        <v>1812</v>
      </c>
      <c r="B1294">
        <v>4.45</v>
      </c>
    </row>
    <row r="1295" spans="1:2" x14ac:dyDescent="0.35">
      <c r="A1295" t="s">
        <v>1813</v>
      </c>
      <c r="B1295">
        <v>4.34</v>
      </c>
    </row>
    <row r="1296" spans="1:2" x14ac:dyDescent="0.35">
      <c r="A1296" t="s">
        <v>1814</v>
      </c>
      <c r="B1296">
        <v>4.45</v>
      </c>
    </row>
    <row r="1297" spans="1:2" x14ac:dyDescent="0.35">
      <c r="A1297" t="s">
        <v>1815</v>
      </c>
      <c r="B1297">
        <v>4.51</v>
      </c>
    </row>
    <row r="1298" spans="1:2" x14ac:dyDescent="0.35">
      <c r="A1298" t="s">
        <v>1816</v>
      </c>
      <c r="B1298">
        <v>4.42</v>
      </c>
    </row>
    <row r="1299" spans="1:2" x14ac:dyDescent="0.35">
      <c r="A1299" t="s">
        <v>1817</v>
      </c>
      <c r="B1299">
        <v>4.57</v>
      </c>
    </row>
    <row r="1300" spans="1:2" x14ac:dyDescent="0.35">
      <c r="A1300" t="s">
        <v>1818</v>
      </c>
      <c r="B1300">
        <v>4.51</v>
      </c>
    </row>
    <row r="1301" spans="1:2" x14ac:dyDescent="0.35">
      <c r="A1301" t="s">
        <v>1819</v>
      </c>
      <c r="B1301">
        <v>4.3899999999999997</v>
      </c>
    </row>
    <row r="1302" spans="1:2" x14ac:dyDescent="0.35">
      <c r="A1302" t="s">
        <v>1820</v>
      </c>
      <c r="B1302">
        <v>4.4400000000000004</v>
      </c>
    </row>
    <row r="1303" spans="1:2" x14ac:dyDescent="0.35">
      <c r="A1303" t="s">
        <v>1821</v>
      </c>
      <c r="B1303">
        <v>4.5599999999999996</v>
      </c>
    </row>
    <row r="1304" spans="1:2" x14ac:dyDescent="0.35">
      <c r="A1304" t="s">
        <v>1822</v>
      </c>
      <c r="B1304">
        <v>4.5599999999999996</v>
      </c>
    </row>
    <row r="1305" spans="1:2" x14ac:dyDescent="0.35">
      <c r="A1305" t="s">
        <v>1823</v>
      </c>
      <c r="B1305">
        <v>4.54</v>
      </c>
    </row>
    <row r="1306" spans="1:2" x14ac:dyDescent="0.35">
      <c r="A1306" t="s">
        <v>1824</v>
      </c>
      <c r="B1306">
        <v>4.5999999999999996</v>
      </c>
    </row>
    <row r="1307" spans="1:2" x14ac:dyDescent="0.35">
      <c r="A1307" t="s">
        <v>1825</v>
      </c>
      <c r="B1307">
        <v>4.49</v>
      </c>
    </row>
    <row r="1308" spans="1:2" x14ac:dyDescent="0.35">
      <c r="A1308" t="s">
        <v>1826</v>
      </c>
      <c r="B1308">
        <v>4.63</v>
      </c>
    </row>
    <row r="1309" spans="1:2" x14ac:dyDescent="0.35">
      <c r="A1309" t="s">
        <v>1827</v>
      </c>
      <c r="B1309">
        <v>4.5599999999999996</v>
      </c>
    </row>
    <row r="1310" spans="1:2" x14ac:dyDescent="0.35">
      <c r="A1310" t="s">
        <v>1828</v>
      </c>
      <c r="B1310">
        <v>4.74</v>
      </c>
    </row>
    <row r="1311" spans="1:2" x14ac:dyDescent="0.35">
      <c r="A1311" t="s">
        <v>1829</v>
      </c>
      <c r="B1311">
        <v>4.82</v>
      </c>
    </row>
    <row r="1312" spans="1:2" x14ac:dyDescent="0.35">
      <c r="A1312" t="s">
        <v>1830</v>
      </c>
      <c r="B1312">
        <v>4.8499999999999996</v>
      </c>
    </row>
    <row r="1313" spans="1:2" x14ac:dyDescent="0.35">
      <c r="A1313" t="s">
        <v>1831</v>
      </c>
      <c r="B1313">
        <v>4.9400000000000004</v>
      </c>
    </row>
    <row r="1314" spans="1:2" x14ac:dyDescent="0.35">
      <c r="A1314" t="s">
        <v>1832</v>
      </c>
      <c r="B1314">
        <v>4.9400000000000004</v>
      </c>
    </row>
    <row r="1315" spans="1:2" x14ac:dyDescent="0.35">
      <c r="A1315" t="s">
        <v>1833</v>
      </c>
      <c r="B1315">
        <v>4.9400000000000004</v>
      </c>
    </row>
    <row r="1316" spans="1:2" x14ac:dyDescent="0.35">
      <c r="A1316" t="s">
        <v>1834</v>
      </c>
      <c r="B1316">
        <v>4.92</v>
      </c>
    </row>
    <row r="1317" spans="1:2" x14ac:dyDescent="0.35">
      <c r="A1317" t="s">
        <v>1835</v>
      </c>
      <c r="B1317">
        <v>4.8600000000000003</v>
      </c>
    </row>
    <row r="1318" spans="1:2" x14ac:dyDescent="0.35">
      <c r="A1318" t="s">
        <v>1836</v>
      </c>
      <c r="B1318">
        <v>4.78</v>
      </c>
    </row>
    <row r="1319" spans="1:2" x14ac:dyDescent="0.35">
      <c r="A1319" t="s">
        <v>1837</v>
      </c>
      <c r="B1319">
        <v>4.88</v>
      </c>
    </row>
    <row r="1320" spans="1:2" x14ac:dyDescent="0.35">
      <c r="A1320" t="s">
        <v>1838</v>
      </c>
      <c r="B1320">
        <v>5.05</v>
      </c>
    </row>
    <row r="1321" spans="1:2" x14ac:dyDescent="0.35">
      <c r="A1321" t="s">
        <v>1839</v>
      </c>
      <c r="B1321">
        <v>4.8099999999999996</v>
      </c>
    </row>
    <row r="1322" spans="1:2" x14ac:dyDescent="0.35">
      <c r="A1322" t="s">
        <v>1840</v>
      </c>
      <c r="B1322">
        <v>4.6399999999999997</v>
      </c>
    </row>
    <row r="1323" spans="1:2" x14ac:dyDescent="0.35">
      <c r="A1323" t="s">
        <v>1841</v>
      </c>
      <c r="B1323">
        <v>4.8600000000000003</v>
      </c>
    </row>
    <row r="1324" spans="1:2" x14ac:dyDescent="0.35">
      <c r="A1324" t="s">
        <v>323</v>
      </c>
      <c r="B1324">
        <v>4.68</v>
      </c>
    </row>
    <row r="1325" spans="1:2" x14ac:dyDescent="0.35">
      <c r="A1325" t="s">
        <v>1842</v>
      </c>
      <c r="B1325">
        <v>4.91</v>
      </c>
    </row>
    <row r="1326" spans="1:2" x14ac:dyDescent="0.35">
      <c r="A1326" t="s">
        <v>1843</v>
      </c>
      <c r="B1326">
        <v>4.75</v>
      </c>
    </row>
    <row r="1327" spans="1:2" x14ac:dyDescent="0.35">
      <c r="A1327" t="s">
        <v>1844</v>
      </c>
      <c r="B1327">
        <v>4.7300000000000004</v>
      </c>
    </row>
    <row r="1328" spans="1:2" x14ac:dyDescent="0.35">
      <c r="A1328" t="s">
        <v>1845</v>
      </c>
      <c r="B1328">
        <v>4.62</v>
      </c>
    </row>
    <row r="1329" spans="1:2" x14ac:dyDescent="0.35">
      <c r="A1329" t="s">
        <v>1846</v>
      </c>
      <c r="B1329">
        <v>4.76</v>
      </c>
    </row>
    <row r="1330" spans="1:2" x14ac:dyDescent="0.35">
      <c r="A1330" t="s">
        <v>1847</v>
      </c>
      <c r="B1330">
        <v>4.97</v>
      </c>
    </row>
    <row r="1331" spans="1:2" x14ac:dyDescent="0.35">
      <c r="A1331" t="s">
        <v>1848</v>
      </c>
      <c r="B1331">
        <v>4.96</v>
      </c>
    </row>
    <row r="1332" spans="1:2" x14ac:dyDescent="0.35">
      <c r="A1332" t="s">
        <v>1849</v>
      </c>
      <c r="B1332">
        <v>4.93</v>
      </c>
    </row>
    <row r="1333" spans="1:2" x14ac:dyDescent="0.35">
      <c r="A1333" t="s">
        <v>1850</v>
      </c>
      <c r="B1333">
        <v>4.99</v>
      </c>
    </row>
    <row r="1334" spans="1:2" x14ac:dyDescent="0.35">
      <c r="A1334" t="s">
        <v>1851</v>
      </c>
      <c r="B1334">
        <v>5.13</v>
      </c>
    </row>
    <row r="1335" spans="1:2" x14ac:dyDescent="0.35">
      <c r="A1335" t="s">
        <v>1852</v>
      </c>
      <c r="B1335">
        <v>5.14</v>
      </c>
    </row>
    <row r="1336" spans="1:2" x14ac:dyDescent="0.35">
      <c r="A1336" t="s">
        <v>1853</v>
      </c>
      <c r="B1336">
        <v>5.19</v>
      </c>
    </row>
    <row r="1337" spans="1:2" x14ac:dyDescent="0.35">
      <c r="A1337" t="s">
        <v>1854</v>
      </c>
      <c r="B1337">
        <v>5.0999999999999996</v>
      </c>
    </row>
    <row r="1338" spans="1:2" x14ac:dyDescent="0.35">
      <c r="A1338" t="s">
        <v>1855</v>
      </c>
      <c r="B1338">
        <v>5.15</v>
      </c>
    </row>
    <row r="1339" spans="1:2" x14ac:dyDescent="0.35">
      <c r="A1339" t="s">
        <v>1856</v>
      </c>
      <c r="B1339">
        <v>5.16</v>
      </c>
    </row>
    <row r="1340" spans="1:2" x14ac:dyDescent="0.35">
      <c r="A1340" t="s">
        <v>1857</v>
      </c>
      <c r="B1340">
        <v>5.12</v>
      </c>
    </row>
    <row r="1341" spans="1:2" x14ac:dyDescent="0.35">
      <c r="A1341" t="s">
        <v>1858</v>
      </c>
      <c r="B1341">
        <v>5.23</v>
      </c>
    </row>
    <row r="1342" spans="1:2" x14ac:dyDescent="0.35">
      <c r="A1342" t="s">
        <v>1859</v>
      </c>
      <c r="B1342">
        <v>5.37</v>
      </c>
    </row>
    <row r="1343" spans="1:2" x14ac:dyDescent="0.35">
      <c r="A1343" t="s">
        <v>1860</v>
      </c>
      <c r="B1343">
        <v>5.48</v>
      </c>
    </row>
    <row r="1344" spans="1:2" x14ac:dyDescent="0.35">
      <c r="A1344" t="s">
        <v>1861</v>
      </c>
      <c r="B1344">
        <v>5.59</v>
      </c>
    </row>
    <row r="1345" spans="1:2" x14ac:dyDescent="0.35">
      <c r="A1345" t="s">
        <v>1862</v>
      </c>
      <c r="B1345">
        <v>5.46</v>
      </c>
    </row>
    <row r="1346" spans="1:2" x14ac:dyDescent="0.35">
      <c r="A1346" t="s">
        <v>1863</v>
      </c>
      <c r="B1346">
        <v>5.9</v>
      </c>
    </row>
    <row r="1347" spans="1:2" x14ac:dyDescent="0.35">
      <c r="A1347" t="s">
        <v>1864</v>
      </c>
      <c r="B1347">
        <v>5.23</v>
      </c>
    </row>
    <row r="1348" spans="1:2" x14ac:dyDescent="0.35">
      <c r="A1348" t="s">
        <v>1865</v>
      </c>
      <c r="B1348">
        <v>5.19</v>
      </c>
    </row>
    <row r="1349" spans="1:2" x14ac:dyDescent="0.35">
      <c r="A1349" t="s">
        <v>1866</v>
      </c>
      <c r="B1349">
        <v>5.38</v>
      </c>
    </row>
    <row r="1350" spans="1:2" x14ac:dyDescent="0.35">
      <c r="A1350" t="s">
        <v>1867</v>
      </c>
      <c r="B1350">
        <v>5.34</v>
      </c>
    </row>
    <row r="1351" spans="1:2" x14ac:dyDescent="0.35">
      <c r="A1351" t="s">
        <v>1868</v>
      </c>
      <c r="B1351">
        <v>5.0599999999999996</v>
      </c>
    </row>
    <row r="1352" spans="1:2" x14ac:dyDescent="0.35">
      <c r="A1352" t="s">
        <v>1869</v>
      </c>
      <c r="B1352">
        <v>5.04</v>
      </c>
    </row>
    <row r="1353" spans="1:2" x14ac:dyDescent="0.35">
      <c r="A1353" t="s">
        <v>1870</v>
      </c>
      <c r="B1353">
        <v>5.08</v>
      </c>
    </row>
    <row r="1354" spans="1:2" x14ac:dyDescent="0.35">
      <c r="A1354" t="s">
        <v>1871</v>
      </c>
      <c r="B1354">
        <v>4.97</v>
      </c>
    </row>
    <row r="1355" spans="1:2" x14ac:dyDescent="0.35">
      <c r="A1355" t="s">
        <v>1872</v>
      </c>
      <c r="B1355">
        <v>4.93</v>
      </c>
    </row>
    <row r="1356" spans="1:2" x14ac:dyDescent="0.35">
      <c r="A1356" t="s">
        <v>1873</v>
      </c>
      <c r="B1356">
        <v>5.05</v>
      </c>
    </row>
    <row r="1357" spans="1:2" x14ac:dyDescent="0.35">
      <c r="A1357" t="s">
        <v>1874</v>
      </c>
      <c r="B1357">
        <v>5.12</v>
      </c>
    </row>
    <row r="1358" spans="1:2" x14ac:dyDescent="0.35">
      <c r="A1358" t="s">
        <v>1875</v>
      </c>
      <c r="B1358">
        <v>4.8899999999999997</v>
      </c>
    </row>
    <row r="1359" spans="1:2" x14ac:dyDescent="0.35">
      <c r="A1359" t="s">
        <v>1876</v>
      </c>
      <c r="B1359">
        <v>5.1100000000000003</v>
      </c>
    </row>
    <row r="1360" spans="1:2" x14ac:dyDescent="0.35">
      <c r="A1360" t="s">
        <v>1877</v>
      </c>
      <c r="B1360">
        <v>5.27</v>
      </c>
    </row>
    <row r="1361" spans="1:2" x14ac:dyDescent="0.35">
      <c r="A1361" t="s">
        <v>1878</v>
      </c>
      <c r="B1361">
        <v>5.21</v>
      </c>
    </row>
    <row r="1362" spans="1:2" x14ac:dyDescent="0.35">
      <c r="A1362" t="s">
        <v>1879</v>
      </c>
      <c r="B1362">
        <v>5.16</v>
      </c>
    </row>
    <row r="1363" spans="1:2" x14ac:dyDescent="0.35">
      <c r="A1363" t="s">
        <v>1880</v>
      </c>
      <c r="B1363">
        <v>5.09</v>
      </c>
    </row>
    <row r="1364" spans="1:2" x14ac:dyDescent="0.35">
      <c r="A1364" t="s">
        <v>1881</v>
      </c>
      <c r="B1364">
        <v>5.15</v>
      </c>
    </row>
    <row r="1365" spans="1:2" x14ac:dyDescent="0.35">
      <c r="A1365" t="s">
        <v>1882</v>
      </c>
      <c r="B1365">
        <v>5.22</v>
      </c>
    </row>
    <row r="1366" spans="1:2" x14ac:dyDescent="0.35">
      <c r="A1366" t="s">
        <v>1883</v>
      </c>
      <c r="B1366">
        <v>5.26</v>
      </c>
    </row>
    <row r="1367" spans="1:2" x14ac:dyDescent="0.35">
      <c r="A1367" t="s">
        <v>1884</v>
      </c>
      <c r="B1367">
        <v>5.35</v>
      </c>
    </row>
    <row r="1368" spans="1:2" x14ac:dyDescent="0.35">
      <c r="A1368" t="s">
        <v>1885</v>
      </c>
      <c r="B1368">
        <v>5.15</v>
      </c>
    </row>
    <row r="1369" spans="1:2" x14ac:dyDescent="0.35">
      <c r="A1369" t="s">
        <v>1886</v>
      </c>
      <c r="B1369">
        <v>4.91</v>
      </c>
    </row>
    <row r="1370" spans="1:2" x14ac:dyDescent="0.35">
      <c r="A1370" t="s">
        <v>1887</v>
      </c>
      <c r="B1370">
        <v>5.19</v>
      </c>
    </row>
    <row r="1371" spans="1:2" x14ac:dyDescent="0.35">
      <c r="A1371" t="s">
        <v>1888</v>
      </c>
      <c r="B1371">
        <v>4.97</v>
      </c>
    </row>
    <row r="1372" spans="1:2" x14ac:dyDescent="0.35">
      <c r="A1372" t="s">
        <v>1889</v>
      </c>
      <c r="B1372">
        <v>5.07</v>
      </c>
    </row>
    <row r="1373" spans="1:2" x14ac:dyDescent="0.35">
      <c r="A1373" t="s">
        <v>1890</v>
      </c>
      <c r="B1373">
        <v>5.31</v>
      </c>
    </row>
    <row r="1374" spans="1:2" x14ac:dyDescent="0.35">
      <c r="A1374" t="s">
        <v>1891</v>
      </c>
      <c r="B1374">
        <v>5.42</v>
      </c>
    </row>
    <row r="1375" spans="1:2" x14ac:dyDescent="0.35">
      <c r="A1375" t="s">
        <v>1892</v>
      </c>
      <c r="B1375">
        <v>5.19</v>
      </c>
    </row>
    <row r="1376" spans="1:2" x14ac:dyDescent="0.35">
      <c r="A1376" t="s">
        <v>1893</v>
      </c>
      <c r="B1376">
        <v>4.83</v>
      </c>
    </row>
    <row r="1377" spans="1:2" x14ac:dyDescent="0.35">
      <c r="A1377" t="s">
        <v>1894</v>
      </c>
      <c r="B1377">
        <v>4.99</v>
      </c>
    </row>
    <row r="1378" spans="1:2" x14ac:dyDescent="0.35">
      <c r="A1378" t="s">
        <v>1895</v>
      </c>
      <c r="B1378">
        <v>4.6900000000000004</v>
      </c>
    </row>
    <row r="1379" spans="1:2" x14ac:dyDescent="0.35">
      <c r="A1379" t="s">
        <v>1896</v>
      </c>
      <c r="B1379">
        <v>5.03</v>
      </c>
    </row>
    <row r="1380" spans="1:2" x14ac:dyDescent="0.35">
      <c r="A1380" t="s">
        <v>1897</v>
      </c>
      <c r="B1380">
        <v>5.03</v>
      </c>
    </row>
    <row r="1381" spans="1:2" x14ac:dyDescent="0.35">
      <c r="A1381" t="s">
        <v>1898</v>
      </c>
      <c r="B1381">
        <v>5.51</v>
      </c>
    </row>
    <row r="1382" spans="1:2" x14ac:dyDescent="0.35">
      <c r="A1382" t="s">
        <v>1899</v>
      </c>
      <c r="B1382">
        <v>5.49</v>
      </c>
    </row>
    <row r="1383" spans="1:2" x14ac:dyDescent="0.35">
      <c r="A1383" t="s">
        <v>1900</v>
      </c>
      <c r="B1383">
        <v>5.25</v>
      </c>
    </row>
    <row r="1384" spans="1:2" x14ac:dyDescent="0.35">
      <c r="A1384" t="s">
        <v>1901</v>
      </c>
      <c r="B1384">
        <v>5.03</v>
      </c>
    </row>
    <row r="1385" spans="1:2" x14ac:dyDescent="0.35">
      <c r="A1385" t="s">
        <v>1902</v>
      </c>
      <c r="B1385">
        <v>5.27</v>
      </c>
    </row>
    <row r="1386" spans="1:2" x14ac:dyDescent="0.35">
      <c r="A1386" t="s">
        <v>1903</v>
      </c>
      <c r="B1386">
        <v>5.7</v>
      </c>
    </row>
    <row r="1387" spans="1:2" x14ac:dyDescent="0.35">
      <c r="A1387" t="s">
        <v>1904</v>
      </c>
      <c r="B1387">
        <v>5.41</v>
      </c>
    </row>
    <row r="1388" spans="1:2" x14ac:dyDescent="0.35">
      <c r="A1388" t="s">
        <v>1905</v>
      </c>
      <c r="B1388">
        <v>6.11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28.453125" bestFit="1" customWidth="1"/>
    <col min="3" max="3" width="23.26953125" bestFit="1" customWidth="1"/>
    <col min="4" max="4" width="13.54296875" bestFit="1" customWidth="1"/>
  </cols>
  <sheetData>
    <row r="1" spans="1:4" x14ac:dyDescent="0.3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35">
      <c r="A2">
        <v>2002</v>
      </c>
      <c r="B2">
        <v>4</v>
      </c>
      <c r="D2">
        <v>5.3</v>
      </c>
    </row>
    <row r="3" spans="1:4" x14ac:dyDescent="0.35">
      <c r="A3">
        <v>2003</v>
      </c>
      <c r="B3">
        <v>4</v>
      </c>
      <c r="D3">
        <v>6.5</v>
      </c>
    </row>
    <row r="4" spans="1:4" x14ac:dyDescent="0.35">
      <c r="A4">
        <v>2004</v>
      </c>
      <c r="B4">
        <v>4</v>
      </c>
      <c r="D4">
        <v>5.0999999999999996</v>
      </c>
    </row>
    <row r="5" spans="1:4" x14ac:dyDescent="0.35">
      <c r="A5">
        <v>2005</v>
      </c>
      <c r="B5">
        <v>4</v>
      </c>
      <c r="D5">
        <v>4.5</v>
      </c>
    </row>
    <row r="6" spans="1:4" x14ac:dyDescent="0.35">
      <c r="A6">
        <v>2006</v>
      </c>
      <c r="B6">
        <v>4</v>
      </c>
      <c r="D6">
        <v>3.1</v>
      </c>
    </row>
    <row r="7" spans="1:4" x14ac:dyDescent="0.35">
      <c r="A7">
        <v>2007</v>
      </c>
      <c r="B7">
        <v>4</v>
      </c>
      <c r="D7">
        <v>2.5</v>
      </c>
    </row>
    <row r="8" spans="1:4" x14ac:dyDescent="0.35">
      <c r="A8">
        <v>2008</v>
      </c>
      <c r="B8">
        <v>4</v>
      </c>
      <c r="D8">
        <v>2.7</v>
      </c>
    </row>
    <row r="9" spans="1:4" x14ac:dyDescent="0.35">
      <c r="A9">
        <v>2009</v>
      </c>
      <c r="B9">
        <v>4</v>
      </c>
      <c r="D9">
        <v>4.2</v>
      </c>
    </row>
    <row r="10" spans="1:4" x14ac:dyDescent="0.35">
      <c r="A10">
        <v>2010</v>
      </c>
      <c r="B10">
        <v>4</v>
      </c>
      <c r="D10">
        <v>3.9</v>
      </c>
    </row>
    <row r="11" spans="1:4" x14ac:dyDescent="0.35">
      <c r="A11">
        <v>2011</v>
      </c>
      <c r="B11">
        <v>4</v>
      </c>
      <c r="D11">
        <v>3.1</v>
      </c>
    </row>
    <row r="12" spans="1:4" x14ac:dyDescent="0.35">
      <c r="A12">
        <v>2012</v>
      </c>
      <c r="B12">
        <v>4</v>
      </c>
      <c r="D12">
        <v>3.3</v>
      </c>
    </row>
    <row r="13" spans="1:4" x14ac:dyDescent="0.35">
      <c r="A13">
        <v>2013</v>
      </c>
      <c r="B13">
        <v>4</v>
      </c>
      <c r="D13">
        <v>3.2</v>
      </c>
    </row>
    <row r="14" spans="1:4" x14ac:dyDescent="0.35">
      <c r="A14">
        <v>2014</v>
      </c>
      <c r="B14">
        <v>4</v>
      </c>
      <c r="D14">
        <v>2.9</v>
      </c>
    </row>
    <row r="15" spans="1:4" x14ac:dyDescent="0.35">
      <c r="A15">
        <v>2015</v>
      </c>
      <c r="B15">
        <v>4</v>
      </c>
      <c r="D15">
        <v>2.6</v>
      </c>
    </row>
    <row r="16" spans="1:4" x14ac:dyDescent="0.35">
      <c r="A16">
        <v>2016</v>
      </c>
      <c r="B16">
        <v>4</v>
      </c>
      <c r="D16">
        <v>2.7</v>
      </c>
    </row>
    <row r="17" spans="1:4" x14ac:dyDescent="0.35">
      <c r="A17">
        <v>2017</v>
      </c>
      <c r="B17">
        <v>4</v>
      </c>
      <c r="D17">
        <v>2.8</v>
      </c>
    </row>
    <row r="18" spans="1:4" x14ac:dyDescent="0.35">
      <c r="A18">
        <v>2018</v>
      </c>
      <c r="C18">
        <v>3</v>
      </c>
      <c r="D18">
        <v>2.4</v>
      </c>
    </row>
    <row r="19" spans="1:4" x14ac:dyDescent="0.35">
      <c r="A19">
        <v>2019</v>
      </c>
      <c r="C19">
        <v>3</v>
      </c>
      <c r="D19">
        <v>2.7</v>
      </c>
    </row>
    <row r="20" spans="1:4" x14ac:dyDescent="0.35">
      <c r="A20">
        <v>2020</v>
      </c>
      <c r="C20">
        <v>3</v>
      </c>
      <c r="D20">
        <v>3.6</v>
      </c>
    </row>
    <row r="21" spans="1:4" x14ac:dyDescent="0.35">
      <c r="A21">
        <v>2021</v>
      </c>
      <c r="C21">
        <v>3</v>
      </c>
      <c r="D21">
        <v>3.2</v>
      </c>
    </row>
    <row r="22" spans="1:4" x14ac:dyDescent="0.35">
      <c r="A22">
        <v>2022</v>
      </c>
      <c r="C22">
        <v>3</v>
      </c>
      <c r="D22">
        <v>2.9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56" bestFit="1" customWidth="1"/>
  </cols>
  <sheetData>
    <row r="1" spans="1:2" x14ac:dyDescent="0.35">
      <c r="A1" s="1" t="s">
        <v>5</v>
      </c>
      <c r="B1" s="1" t="s">
        <v>9</v>
      </c>
    </row>
    <row r="2" spans="1:2" x14ac:dyDescent="0.35">
      <c r="A2">
        <v>1970</v>
      </c>
      <c r="B2">
        <v>-0.6</v>
      </c>
    </row>
    <row r="3" spans="1:2" x14ac:dyDescent="0.35">
      <c r="A3">
        <v>1971</v>
      </c>
      <c r="B3">
        <v>0.7</v>
      </c>
    </row>
    <row r="4" spans="1:2" x14ac:dyDescent="0.35">
      <c r="A4">
        <v>1972</v>
      </c>
      <c r="B4">
        <v>1.7</v>
      </c>
    </row>
    <row r="5" spans="1:2" x14ac:dyDescent="0.35">
      <c r="A5">
        <v>1973</v>
      </c>
      <c r="B5">
        <v>2.8</v>
      </c>
    </row>
    <row r="6" spans="1:2" x14ac:dyDescent="0.35">
      <c r="A6">
        <v>1974</v>
      </c>
      <c r="B6">
        <v>2</v>
      </c>
    </row>
    <row r="7" spans="1:2" x14ac:dyDescent="0.35">
      <c r="A7">
        <v>1975</v>
      </c>
      <c r="B7">
        <v>0.8</v>
      </c>
    </row>
    <row r="8" spans="1:2" x14ac:dyDescent="0.35">
      <c r="A8">
        <v>1976</v>
      </c>
      <c r="B8">
        <v>-0.6</v>
      </c>
    </row>
    <row r="9" spans="1:2" x14ac:dyDescent="0.35">
      <c r="A9">
        <v>1977</v>
      </c>
      <c r="B9">
        <v>-2</v>
      </c>
    </row>
    <row r="10" spans="1:2" x14ac:dyDescent="0.35">
      <c r="A10">
        <v>1978</v>
      </c>
      <c r="B10">
        <v>-3.5</v>
      </c>
    </row>
    <row r="11" spans="1:2" x14ac:dyDescent="0.35">
      <c r="A11">
        <v>1979</v>
      </c>
      <c r="B11">
        <v>-2.9</v>
      </c>
    </row>
    <row r="12" spans="1:2" x14ac:dyDescent="0.35">
      <c r="A12">
        <v>1980</v>
      </c>
      <c r="B12">
        <v>1.2</v>
      </c>
    </row>
    <row r="13" spans="1:2" x14ac:dyDescent="0.35">
      <c r="A13">
        <v>1981</v>
      </c>
      <c r="B13">
        <v>3.5</v>
      </c>
    </row>
    <row r="14" spans="1:2" x14ac:dyDescent="0.35">
      <c r="A14">
        <v>1982</v>
      </c>
      <c r="B14">
        <v>3</v>
      </c>
    </row>
    <row r="15" spans="1:2" x14ac:dyDescent="0.35">
      <c r="A15">
        <v>1983</v>
      </c>
      <c r="B15">
        <v>2.1</v>
      </c>
    </row>
    <row r="16" spans="1:2" x14ac:dyDescent="0.35">
      <c r="A16">
        <v>1984</v>
      </c>
      <c r="B16">
        <v>5.2</v>
      </c>
    </row>
    <row r="17" spans="1:2" x14ac:dyDescent="0.35">
      <c r="A17">
        <v>1985</v>
      </c>
      <c r="B17">
        <v>5.4</v>
      </c>
    </row>
    <row r="18" spans="1:2" x14ac:dyDescent="0.35">
      <c r="A18">
        <v>1986</v>
      </c>
      <c r="B18">
        <v>4.3</v>
      </c>
    </row>
    <row r="19" spans="1:2" x14ac:dyDescent="0.35">
      <c r="A19">
        <v>1987</v>
      </c>
      <c r="B19">
        <v>1.5</v>
      </c>
    </row>
    <row r="20" spans="1:2" x14ac:dyDescent="0.35">
      <c r="A20">
        <v>1988</v>
      </c>
      <c r="B20">
        <v>0.8</v>
      </c>
    </row>
    <row r="21" spans="1:2" x14ac:dyDescent="0.35">
      <c r="A21">
        <v>1989</v>
      </c>
      <c r="B21">
        <v>0.2</v>
      </c>
    </row>
    <row r="22" spans="1:2" x14ac:dyDescent="0.35">
      <c r="A22">
        <v>1990</v>
      </c>
      <c r="B22">
        <v>0.5</v>
      </c>
    </row>
    <row r="23" spans="1:2" x14ac:dyDescent="0.35">
      <c r="A23">
        <v>1991</v>
      </c>
      <c r="B23">
        <v>-2.8</v>
      </c>
    </row>
    <row r="24" spans="1:2" x14ac:dyDescent="0.35">
      <c r="A24">
        <v>1992</v>
      </c>
      <c r="B24">
        <v>-4.8</v>
      </c>
    </row>
    <row r="25" spans="1:2" x14ac:dyDescent="0.35">
      <c r="A25">
        <v>1993</v>
      </c>
      <c r="B25">
        <v>-5.7</v>
      </c>
    </row>
    <row r="26" spans="1:2" x14ac:dyDescent="0.35">
      <c r="A26">
        <v>1994</v>
      </c>
      <c r="B26">
        <v>-3.6</v>
      </c>
    </row>
    <row r="27" spans="1:2" x14ac:dyDescent="0.35">
      <c r="A27">
        <v>1995</v>
      </c>
      <c r="B27">
        <v>0.5</v>
      </c>
    </row>
    <row r="28" spans="1:2" x14ac:dyDescent="0.35">
      <c r="A28">
        <v>1996</v>
      </c>
      <c r="B28">
        <v>5.3</v>
      </c>
    </row>
    <row r="29" spans="1:2" x14ac:dyDescent="0.35">
      <c r="A29">
        <v>1997</v>
      </c>
      <c r="B29">
        <v>7.4</v>
      </c>
    </row>
    <row r="30" spans="1:2" x14ac:dyDescent="0.35">
      <c r="A30">
        <v>1998</v>
      </c>
      <c r="B30">
        <v>3.4</v>
      </c>
    </row>
    <row r="31" spans="1:2" x14ac:dyDescent="0.35">
      <c r="A31">
        <v>1999</v>
      </c>
      <c r="B31">
        <v>3.8</v>
      </c>
    </row>
    <row r="32" spans="1:2" x14ac:dyDescent="0.35">
      <c r="A32">
        <v>2000</v>
      </c>
      <c r="B32">
        <v>14.6</v>
      </c>
    </row>
    <row r="33" spans="1:2" x14ac:dyDescent="0.35">
      <c r="A33">
        <v>2001</v>
      </c>
      <c r="B33">
        <v>21.6</v>
      </c>
    </row>
    <row r="34" spans="1:2" x14ac:dyDescent="0.35">
      <c r="A34">
        <v>2002</v>
      </c>
      <c r="B34">
        <v>10.199999999999999</v>
      </c>
    </row>
    <row r="35" spans="1:2" x14ac:dyDescent="0.35">
      <c r="A35">
        <v>2003</v>
      </c>
      <c r="B35">
        <v>9.9</v>
      </c>
    </row>
    <row r="36" spans="1:2" x14ac:dyDescent="0.35">
      <c r="A36">
        <v>2004</v>
      </c>
      <c r="B36">
        <v>10.9</v>
      </c>
    </row>
    <row r="37" spans="1:2" x14ac:dyDescent="0.35">
      <c r="A37">
        <v>2005</v>
      </c>
      <c r="B37">
        <v>16.2</v>
      </c>
    </row>
    <row r="38" spans="1:2" x14ac:dyDescent="0.35">
      <c r="A38">
        <v>2006</v>
      </c>
      <c r="B38">
        <v>23</v>
      </c>
    </row>
    <row r="39" spans="1:2" x14ac:dyDescent="0.35">
      <c r="A39">
        <v>2007</v>
      </c>
      <c r="B39">
        <v>22.7</v>
      </c>
    </row>
    <row r="40" spans="1:2" x14ac:dyDescent="0.35">
      <c r="A40">
        <v>2008</v>
      </c>
      <c r="B40">
        <v>27.5</v>
      </c>
    </row>
    <row r="41" spans="1:2" x14ac:dyDescent="0.35">
      <c r="A41">
        <v>2009</v>
      </c>
      <c r="B41">
        <v>14.1</v>
      </c>
    </row>
    <row r="42" spans="1:2" x14ac:dyDescent="0.35">
      <c r="A42">
        <v>2010</v>
      </c>
      <c r="B42">
        <v>12.7</v>
      </c>
    </row>
    <row r="43" spans="1:2" x14ac:dyDescent="0.35">
      <c r="A43">
        <v>2011</v>
      </c>
      <c r="B43">
        <v>17.2</v>
      </c>
    </row>
    <row r="44" spans="1:2" x14ac:dyDescent="0.35">
      <c r="A44">
        <v>2012</v>
      </c>
      <c r="B44">
        <v>17.899999999999999</v>
      </c>
    </row>
    <row r="45" spans="1:2" x14ac:dyDescent="0.35">
      <c r="A45">
        <v>2013</v>
      </c>
      <c r="B45">
        <v>15</v>
      </c>
    </row>
    <row r="46" spans="1:2" x14ac:dyDescent="0.35">
      <c r="A46">
        <v>2014</v>
      </c>
      <c r="B46">
        <v>12.5</v>
      </c>
    </row>
    <row r="47" spans="1:2" x14ac:dyDescent="0.35">
      <c r="A47">
        <v>2015</v>
      </c>
      <c r="B47">
        <v>8.6</v>
      </c>
    </row>
    <row r="48" spans="1:2" x14ac:dyDescent="0.35">
      <c r="A48">
        <v>2016</v>
      </c>
      <c r="B48">
        <v>4.2</v>
      </c>
    </row>
    <row r="49" spans="1:2" x14ac:dyDescent="0.35">
      <c r="A49">
        <v>2017</v>
      </c>
      <c r="B49">
        <v>5.3</v>
      </c>
    </row>
    <row r="50" spans="1:2" x14ac:dyDescent="0.35">
      <c r="A50">
        <v>2018</v>
      </c>
      <c r="B50">
        <v>8.8000000000000007</v>
      </c>
    </row>
    <row r="51" spans="1:2" x14ac:dyDescent="0.35">
      <c r="A51">
        <v>2019</v>
      </c>
      <c r="B51">
        <v>9.1</v>
      </c>
    </row>
    <row r="52" spans="1:2" x14ac:dyDescent="0.35">
      <c r="A52">
        <v>2020</v>
      </c>
      <c r="B52">
        <v>-1.2</v>
      </c>
    </row>
    <row r="53" spans="1:2" x14ac:dyDescent="0.35">
      <c r="A53">
        <v>2021</v>
      </c>
      <c r="B53">
        <v>4.3</v>
      </c>
    </row>
    <row r="54" spans="1:2" x14ac:dyDescent="0.35">
      <c r="A54">
        <v>2022</v>
      </c>
      <c r="B54">
        <v>25.6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22.7265625" bestFit="1" customWidth="1"/>
    <col min="3" max="3" width="17.453125" bestFit="1" customWidth="1"/>
  </cols>
  <sheetData>
    <row r="1" spans="1:3" x14ac:dyDescent="0.35">
      <c r="A1" s="1" t="s">
        <v>5</v>
      </c>
      <c r="B1" s="1" t="s">
        <v>10</v>
      </c>
      <c r="C1" s="1" t="s">
        <v>11</v>
      </c>
    </row>
    <row r="2" spans="1:3" x14ac:dyDescent="0.35">
      <c r="A2">
        <v>2002</v>
      </c>
      <c r="B2">
        <v>57</v>
      </c>
      <c r="C2">
        <v>57.6</v>
      </c>
    </row>
    <row r="3" spans="1:3" x14ac:dyDescent="0.35">
      <c r="A3">
        <v>2003</v>
      </c>
      <c r="B3">
        <v>57</v>
      </c>
      <c r="C3">
        <v>58.8</v>
      </c>
    </row>
    <row r="4" spans="1:3" x14ac:dyDescent="0.35">
      <c r="A4">
        <v>2004</v>
      </c>
      <c r="B4">
        <v>57</v>
      </c>
      <c r="C4">
        <v>56.5</v>
      </c>
    </row>
    <row r="5" spans="1:3" x14ac:dyDescent="0.35">
      <c r="A5">
        <v>2005</v>
      </c>
      <c r="B5">
        <v>57</v>
      </c>
      <c r="C5">
        <v>54.5</v>
      </c>
    </row>
    <row r="6" spans="1:3" x14ac:dyDescent="0.35">
      <c r="A6">
        <v>2006</v>
      </c>
      <c r="B6">
        <v>57</v>
      </c>
      <c r="C6">
        <v>53.1</v>
      </c>
    </row>
    <row r="7" spans="1:3" x14ac:dyDescent="0.35">
      <c r="A7">
        <v>2007</v>
      </c>
      <c r="B7">
        <v>57</v>
      </c>
      <c r="C7">
        <v>53.6</v>
      </c>
    </row>
    <row r="8" spans="1:3" x14ac:dyDescent="0.35">
      <c r="A8">
        <v>2008</v>
      </c>
      <c r="B8">
        <v>57</v>
      </c>
      <c r="C8">
        <v>54.4</v>
      </c>
    </row>
    <row r="9" spans="1:3" x14ac:dyDescent="0.35">
      <c r="A9">
        <v>2009</v>
      </c>
      <c r="B9">
        <v>57</v>
      </c>
      <c r="C9">
        <v>57.5</v>
      </c>
    </row>
    <row r="10" spans="1:3" x14ac:dyDescent="0.35">
      <c r="A10">
        <v>2010</v>
      </c>
      <c r="B10">
        <v>57</v>
      </c>
      <c r="C10">
        <v>56.7</v>
      </c>
    </row>
    <row r="11" spans="1:3" x14ac:dyDescent="0.35">
      <c r="A11">
        <v>2011</v>
      </c>
      <c r="B11">
        <v>57</v>
      </c>
      <c r="C11">
        <v>57.2</v>
      </c>
    </row>
    <row r="12" spans="1:3" x14ac:dyDescent="0.35">
      <c r="A12">
        <v>2012</v>
      </c>
      <c r="B12">
        <v>57</v>
      </c>
      <c r="C12">
        <v>56</v>
      </c>
    </row>
    <row r="13" spans="1:3" x14ac:dyDescent="0.35">
      <c r="A13">
        <v>2013</v>
      </c>
      <c r="B13">
        <v>57</v>
      </c>
      <c r="C13">
        <v>56.4</v>
      </c>
    </row>
    <row r="14" spans="1:3" x14ac:dyDescent="0.35">
      <c r="A14">
        <v>2014</v>
      </c>
      <c r="B14">
        <v>57</v>
      </c>
      <c r="C14">
        <v>57.3</v>
      </c>
    </row>
    <row r="15" spans="1:3" x14ac:dyDescent="0.35">
      <c r="A15">
        <v>2015</v>
      </c>
      <c r="B15">
        <v>57</v>
      </c>
      <c r="C15">
        <v>58.7</v>
      </c>
    </row>
    <row r="16" spans="1:3" x14ac:dyDescent="0.35">
      <c r="A16">
        <v>2016</v>
      </c>
      <c r="B16">
        <v>57</v>
      </c>
      <c r="C16">
        <v>59.3</v>
      </c>
    </row>
    <row r="17" spans="1:3" x14ac:dyDescent="0.35">
      <c r="A17">
        <v>2017</v>
      </c>
      <c r="B17">
        <v>57</v>
      </c>
      <c r="C17">
        <v>59.6</v>
      </c>
    </row>
    <row r="18" spans="1:3" x14ac:dyDescent="0.35">
      <c r="A18">
        <v>2018</v>
      </c>
      <c r="B18">
        <v>57</v>
      </c>
      <c r="C18">
        <v>59.1</v>
      </c>
    </row>
    <row r="19" spans="1:3" x14ac:dyDescent="0.35">
      <c r="A19">
        <v>2019</v>
      </c>
      <c r="B19">
        <v>57</v>
      </c>
      <c r="C19">
        <v>60</v>
      </c>
    </row>
    <row r="20" spans="1:3" x14ac:dyDescent="0.35">
      <c r="A20">
        <v>2020</v>
      </c>
      <c r="B20">
        <v>57</v>
      </c>
      <c r="C20">
        <v>65.599999999999994</v>
      </c>
    </row>
    <row r="21" spans="1:3" x14ac:dyDescent="0.35">
      <c r="A21">
        <v>2021</v>
      </c>
      <c r="B21">
        <v>57</v>
      </c>
      <c r="C21">
        <v>62.5</v>
      </c>
    </row>
    <row r="22" spans="1:3" x14ac:dyDescent="0.35">
      <c r="A22">
        <v>2022</v>
      </c>
      <c r="B22">
        <v>57</v>
      </c>
      <c r="C22">
        <v>61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"/>
  <sheetViews>
    <sheetView workbookViewId="0"/>
  </sheetViews>
  <sheetFormatPr baseColWidth="10" defaultColWidth="9.1796875" defaultRowHeight="14.5" x14ac:dyDescent="0.35"/>
  <cols>
    <col min="1" max="1" width="9.453125" bestFit="1" customWidth="1"/>
    <col min="2" max="2" width="25.453125" bestFit="1" customWidth="1"/>
    <col min="3" max="3" width="22.7265625" bestFit="1" customWidth="1"/>
  </cols>
  <sheetData>
    <row r="1" spans="1:3" x14ac:dyDescent="0.35">
      <c r="A1" s="1" t="s">
        <v>5</v>
      </c>
      <c r="B1" s="1" t="s">
        <v>12</v>
      </c>
      <c r="C1" s="1" t="s">
        <v>10</v>
      </c>
    </row>
    <row r="2" spans="1:3" x14ac:dyDescent="0.35">
      <c r="A2">
        <v>2002</v>
      </c>
      <c r="B2">
        <v>3.6</v>
      </c>
      <c r="C2">
        <v>2.1</v>
      </c>
    </row>
    <row r="3" spans="1:3" x14ac:dyDescent="0.35">
      <c r="A3">
        <v>2003</v>
      </c>
      <c r="B3">
        <v>1</v>
      </c>
      <c r="C3">
        <v>2.1</v>
      </c>
    </row>
    <row r="4" spans="1:3" x14ac:dyDescent="0.35">
      <c r="A4">
        <v>2004</v>
      </c>
      <c r="B4">
        <v>2.4</v>
      </c>
      <c r="C4">
        <v>2.1</v>
      </c>
    </row>
    <row r="5" spans="1:3" x14ac:dyDescent="0.35">
      <c r="A5">
        <v>2005</v>
      </c>
      <c r="B5">
        <v>1.1000000000000001</v>
      </c>
      <c r="C5">
        <v>2.1</v>
      </c>
    </row>
    <row r="6" spans="1:3" x14ac:dyDescent="0.35">
      <c r="A6">
        <v>2006</v>
      </c>
      <c r="B6">
        <v>0.9</v>
      </c>
      <c r="C6">
        <v>2.1</v>
      </c>
    </row>
    <row r="7" spans="1:3" x14ac:dyDescent="0.35">
      <c r="A7">
        <v>2007</v>
      </c>
      <c r="B7">
        <v>2</v>
      </c>
      <c r="C7">
        <v>2.1</v>
      </c>
    </row>
    <row r="8" spans="1:3" x14ac:dyDescent="0.35">
      <c r="A8">
        <v>2008</v>
      </c>
      <c r="B8">
        <v>2.2000000000000002</v>
      </c>
      <c r="C8">
        <v>2.1</v>
      </c>
    </row>
    <row r="9" spans="1:3" x14ac:dyDescent="0.35">
      <c r="A9">
        <v>2009</v>
      </c>
      <c r="B9">
        <v>5.5</v>
      </c>
      <c r="C9">
        <v>2.1</v>
      </c>
    </row>
    <row r="10" spans="1:3" x14ac:dyDescent="0.35">
      <c r="A10">
        <v>2010</v>
      </c>
      <c r="B10">
        <v>0.9</v>
      </c>
      <c r="C10">
        <v>2.1</v>
      </c>
    </row>
    <row r="11" spans="1:3" x14ac:dyDescent="0.35">
      <c r="A11">
        <v>2011</v>
      </c>
      <c r="B11">
        <v>1.7</v>
      </c>
      <c r="C11">
        <v>2.1</v>
      </c>
    </row>
    <row r="12" spans="1:3" x14ac:dyDescent="0.35">
      <c r="A12">
        <v>2012</v>
      </c>
      <c r="B12">
        <v>1.6</v>
      </c>
      <c r="C12">
        <v>2.1</v>
      </c>
    </row>
    <row r="13" spans="1:3" x14ac:dyDescent="0.35">
      <c r="A13">
        <v>2013</v>
      </c>
      <c r="B13">
        <v>2.5</v>
      </c>
      <c r="C13">
        <v>2.1</v>
      </c>
    </row>
    <row r="14" spans="1:3" x14ac:dyDescent="0.35">
      <c r="A14">
        <v>2014</v>
      </c>
      <c r="B14">
        <v>3.1</v>
      </c>
      <c r="C14">
        <v>2.1</v>
      </c>
    </row>
    <row r="15" spans="1:3" x14ac:dyDescent="0.35">
      <c r="A15">
        <v>2015</v>
      </c>
      <c r="B15">
        <v>2.8</v>
      </c>
      <c r="C15">
        <v>2.1</v>
      </c>
    </row>
    <row r="16" spans="1:3" x14ac:dyDescent="0.35">
      <c r="A16">
        <v>2016</v>
      </c>
      <c r="B16">
        <v>2.6</v>
      </c>
      <c r="C16">
        <v>2.1</v>
      </c>
    </row>
    <row r="17" spans="1:3" x14ac:dyDescent="0.35">
      <c r="A17">
        <v>2017</v>
      </c>
      <c r="B17">
        <v>1.9</v>
      </c>
      <c r="C17">
        <v>2.1</v>
      </c>
    </row>
    <row r="18" spans="1:3" x14ac:dyDescent="0.35">
      <c r="A18">
        <v>2018</v>
      </c>
      <c r="B18">
        <v>0.7</v>
      </c>
      <c r="C18">
        <v>2.1</v>
      </c>
    </row>
    <row r="19" spans="1:3" x14ac:dyDescent="0.35">
      <c r="A19">
        <v>2019</v>
      </c>
      <c r="B19">
        <v>1.7</v>
      </c>
      <c r="C19">
        <v>2.1</v>
      </c>
    </row>
    <row r="20" spans="1:3" x14ac:dyDescent="0.35">
      <c r="A20">
        <v>2020</v>
      </c>
      <c r="B20">
        <v>8.8000000000000007</v>
      </c>
      <c r="C20">
        <v>2.1</v>
      </c>
    </row>
    <row r="21" spans="1:3" x14ac:dyDescent="0.35">
      <c r="A21">
        <v>2021</v>
      </c>
      <c r="B21">
        <v>-1.3</v>
      </c>
      <c r="C21">
        <v>2.1</v>
      </c>
    </row>
    <row r="22" spans="1:3" x14ac:dyDescent="0.35">
      <c r="A22">
        <v>2022</v>
      </c>
      <c r="B22">
        <v>0.8</v>
      </c>
      <c r="C22">
        <v>2.1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workbookViewId="0"/>
  </sheetViews>
  <sheetFormatPr baseColWidth="10" defaultColWidth="9.1796875" defaultRowHeight="14.5" x14ac:dyDescent="0.35"/>
  <cols>
    <col min="1" max="2" width="10" customWidth="1"/>
  </cols>
  <sheetData>
    <row r="1" spans="1:2" x14ac:dyDescent="0.35">
      <c r="A1" s="1" t="s">
        <v>5</v>
      </c>
      <c r="B1" s="1" t="s">
        <v>13</v>
      </c>
    </row>
    <row r="2" spans="1:2" x14ac:dyDescent="0.35">
      <c r="A2">
        <v>1996</v>
      </c>
      <c r="B2">
        <v>48</v>
      </c>
    </row>
    <row r="3" spans="1:2" x14ac:dyDescent="0.35">
      <c r="A3">
        <v>1997</v>
      </c>
      <c r="B3">
        <v>113</v>
      </c>
    </row>
    <row r="4" spans="1:2" x14ac:dyDescent="0.35">
      <c r="A4">
        <v>1998</v>
      </c>
      <c r="B4">
        <v>172</v>
      </c>
    </row>
    <row r="5" spans="1:2" x14ac:dyDescent="0.35">
      <c r="A5">
        <v>1999</v>
      </c>
      <c r="B5">
        <v>222</v>
      </c>
    </row>
    <row r="6" spans="1:2" x14ac:dyDescent="0.35">
      <c r="A6">
        <v>2000</v>
      </c>
      <c r="B6">
        <v>386</v>
      </c>
    </row>
    <row r="7" spans="1:2" x14ac:dyDescent="0.35">
      <c r="A7">
        <v>2001</v>
      </c>
      <c r="B7">
        <v>613</v>
      </c>
    </row>
    <row r="8" spans="1:2" x14ac:dyDescent="0.35">
      <c r="A8">
        <v>2002</v>
      </c>
      <c r="B8">
        <v>608</v>
      </c>
    </row>
    <row r="9" spans="1:2" x14ac:dyDescent="0.35">
      <c r="A9">
        <v>2003</v>
      </c>
      <c r="B9">
        <v>845</v>
      </c>
    </row>
    <row r="10" spans="1:2" x14ac:dyDescent="0.35">
      <c r="A10">
        <v>2004</v>
      </c>
      <c r="B10">
        <v>1015</v>
      </c>
    </row>
    <row r="11" spans="1:2" x14ac:dyDescent="0.35">
      <c r="A11">
        <v>2005</v>
      </c>
      <c r="B11">
        <v>1398</v>
      </c>
    </row>
    <row r="12" spans="1:2" x14ac:dyDescent="0.35">
      <c r="A12">
        <v>2006</v>
      </c>
      <c r="B12">
        <v>1782</v>
      </c>
    </row>
    <row r="13" spans="1:2" x14ac:dyDescent="0.35">
      <c r="A13">
        <v>2007</v>
      </c>
      <c r="B13">
        <v>2017</v>
      </c>
    </row>
    <row r="14" spans="1:2" x14ac:dyDescent="0.35">
      <c r="A14">
        <v>2008</v>
      </c>
      <c r="B14">
        <v>2273</v>
      </c>
    </row>
    <row r="15" spans="1:2" x14ac:dyDescent="0.35">
      <c r="A15">
        <v>2009</v>
      </c>
      <c r="B15">
        <v>2637</v>
      </c>
    </row>
    <row r="16" spans="1:2" x14ac:dyDescent="0.35">
      <c r="A16">
        <v>2010</v>
      </c>
      <c r="B16">
        <v>3074</v>
      </c>
    </row>
    <row r="17" spans="1:2" x14ac:dyDescent="0.35">
      <c r="A17">
        <v>2011</v>
      </c>
      <c r="B17">
        <v>3309</v>
      </c>
    </row>
    <row r="18" spans="1:2" x14ac:dyDescent="0.35">
      <c r="A18">
        <v>2012</v>
      </c>
      <c r="B18">
        <v>3814</v>
      </c>
    </row>
    <row r="19" spans="1:2" x14ac:dyDescent="0.35">
      <c r="A19">
        <v>2013</v>
      </c>
      <c r="B19">
        <v>5035</v>
      </c>
    </row>
    <row r="20" spans="1:2" x14ac:dyDescent="0.35">
      <c r="A20">
        <v>2014</v>
      </c>
      <c r="B20">
        <v>6428</v>
      </c>
    </row>
    <row r="21" spans="1:2" x14ac:dyDescent="0.35">
      <c r="A21">
        <v>2015</v>
      </c>
      <c r="B21">
        <v>7471</v>
      </c>
    </row>
    <row r="22" spans="1:2" x14ac:dyDescent="0.35">
      <c r="A22">
        <v>2016</v>
      </c>
      <c r="B22">
        <v>7507</v>
      </c>
    </row>
    <row r="23" spans="1:2" x14ac:dyDescent="0.35">
      <c r="A23">
        <v>2017</v>
      </c>
      <c r="B23">
        <v>8484</v>
      </c>
    </row>
    <row r="24" spans="1:2" x14ac:dyDescent="0.35">
      <c r="A24">
        <v>2018</v>
      </c>
      <c r="B24">
        <v>8251</v>
      </c>
    </row>
    <row r="25" spans="1:2" x14ac:dyDescent="0.35">
      <c r="A25">
        <v>2019</v>
      </c>
      <c r="B25">
        <v>10084</v>
      </c>
    </row>
    <row r="26" spans="1:2" x14ac:dyDescent="0.35">
      <c r="A26">
        <v>2020</v>
      </c>
      <c r="B26">
        <v>10908</v>
      </c>
    </row>
    <row r="27" spans="1:2" x14ac:dyDescent="0.35">
      <c r="A27">
        <v>2021</v>
      </c>
      <c r="B27">
        <v>12340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17"/>
  <sheetViews>
    <sheetView workbookViewId="0"/>
  </sheetViews>
  <sheetFormatPr baseColWidth="10" defaultColWidth="9.1796875" defaultRowHeight="14.5" x14ac:dyDescent="0.35"/>
  <cols>
    <col min="1" max="1" width="6.1796875" customWidth="1"/>
    <col min="2" max="2" width="7.26953125" customWidth="1"/>
  </cols>
  <sheetData>
    <row r="2" spans="1:2" x14ac:dyDescent="0.35">
      <c r="A2" s="4" t="s">
        <v>14</v>
      </c>
      <c r="B2" s="4" t="s">
        <v>15</v>
      </c>
    </row>
    <row r="3" spans="1:2" x14ac:dyDescent="0.35">
      <c r="A3">
        <v>2008</v>
      </c>
      <c r="B3">
        <v>7.3</v>
      </c>
    </row>
    <row r="4" spans="1:2" x14ac:dyDescent="0.35">
      <c r="A4">
        <v>2009</v>
      </c>
      <c r="B4">
        <v>11.3</v>
      </c>
    </row>
    <row r="5" spans="1:2" x14ac:dyDescent="0.35">
      <c r="A5">
        <v>2010</v>
      </c>
      <c r="B5">
        <v>11.8</v>
      </c>
    </row>
    <row r="6" spans="1:2" x14ac:dyDescent="0.35">
      <c r="A6">
        <v>2011</v>
      </c>
      <c r="B6">
        <v>10.3</v>
      </c>
    </row>
    <row r="7" spans="1:2" x14ac:dyDescent="0.35">
      <c r="A7">
        <v>2012</v>
      </c>
      <c r="B7">
        <v>11.4</v>
      </c>
    </row>
    <row r="8" spans="1:2" x14ac:dyDescent="0.35">
      <c r="A8">
        <v>2013</v>
      </c>
      <c r="B8">
        <v>12</v>
      </c>
    </row>
    <row r="9" spans="1:2" x14ac:dyDescent="0.35">
      <c r="A9">
        <v>2014</v>
      </c>
      <c r="B9">
        <v>13.5</v>
      </c>
    </row>
    <row r="10" spans="1:2" x14ac:dyDescent="0.35">
      <c r="A10">
        <v>2015</v>
      </c>
      <c r="B10">
        <v>14.5</v>
      </c>
    </row>
    <row r="11" spans="1:2" x14ac:dyDescent="0.35">
      <c r="A11">
        <v>2016</v>
      </c>
      <c r="B11">
        <v>16.3</v>
      </c>
    </row>
    <row r="12" spans="1:2" x14ac:dyDescent="0.35">
      <c r="A12">
        <v>2017</v>
      </c>
      <c r="B12">
        <v>16.600000000000001</v>
      </c>
    </row>
    <row r="13" spans="1:2" x14ac:dyDescent="0.35">
      <c r="A13">
        <v>2018</v>
      </c>
      <c r="B13">
        <v>15.6</v>
      </c>
    </row>
    <row r="14" spans="1:2" x14ac:dyDescent="0.35">
      <c r="A14">
        <v>2019</v>
      </c>
      <c r="B14">
        <v>16.600000000000001</v>
      </c>
    </row>
    <row r="15" spans="1:2" x14ac:dyDescent="0.35">
      <c r="A15">
        <v>2020</v>
      </c>
      <c r="B15">
        <v>23.7</v>
      </c>
    </row>
    <row r="16" spans="1:2" x14ac:dyDescent="0.35">
      <c r="A16">
        <v>2021</v>
      </c>
      <c r="B16">
        <v>22.7</v>
      </c>
    </row>
    <row r="17" spans="1:2" x14ac:dyDescent="0.35">
      <c r="A17">
        <v>2022</v>
      </c>
      <c r="B17">
        <v>21.9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36</vt:i4>
      </vt:variant>
    </vt:vector>
  </HeadingPairs>
  <TitlesOfParts>
    <vt:vector size="36" baseType="lpstr">
      <vt:lpstr>Innhold</vt:lpstr>
      <vt:lpstr>Fig3-01</vt:lpstr>
      <vt:lpstr>Fig3-02</vt:lpstr>
      <vt:lpstr>Fig3-03</vt:lpstr>
      <vt:lpstr>Fig3-04</vt:lpstr>
      <vt:lpstr>Fig3-05</vt:lpstr>
      <vt:lpstr>Fig3-06</vt:lpstr>
      <vt:lpstr>Fig3-07</vt:lpstr>
      <vt:lpstr>Fig3-08</vt:lpstr>
      <vt:lpstr>Fig3-09</vt:lpstr>
      <vt:lpstr>Fig3-10</vt:lpstr>
      <vt:lpstr>Fig3-11</vt:lpstr>
      <vt:lpstr>Fig3-14</vt:lpstr>
      <vt:lpstr>Fig3-17</vt:lpstr>
      <vt:lpstr>Fig3-18</vt:lpstr>
      <vt:lpstr>Fig3-19</vt:lpstr>
      <vt:lpstr>Fig3-20</vt:lpstr>
      <vt:lpstr>Fig3-21</vt:lpstr>
      <vt:lpstr>Fig3-22</vt:lpstr>
      <vt:lpstr>Fig3-23</vt:lpstr>
      <vt:lpstr>Fig3-24</vt:lpstr>
      <vt:lpstr>Fig3-25</vt:lpstr>
      <vt:lpstr>Fig3-26</vt:lpstr>
      <vt:lpstr>Fig3-27</vt:lpstr>
      <vt:lpstr>Fig3-28</vt:lpstr>
      <vt:lpstr>Fig3-29</vt:lpstr>
      <vt:lpstr>Fig3-30</vt:lpstr>
      <vt:lpstr>Fig3-31</vt:lpstr>
      <vt:lpstr>Fig3-32</vt:lpstr>
      <vt:lpstr>Fig3-33</vt:lpstr>
      <vt:lpstr>Fig3-34</vt:lpstr>
      <vt:lpstr>Fig3-35</vt:lpstr>
      <vt:lpstr>Fig3-36</vt:lpstr>
      <vt:lpstr>Fig3-37</vt:lpstr>
      <vt:lpstr>Fig3-38</vt:lpstr>
      <vt:lpstr>Fig3-39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2022-05-11T18:33:22Z</dcterms:created>
  <dcterms:modified xsi:type="dcterms:W3CDTF">2022-05-11T18:33:28Z</dcterms:modified>
</cp:coreProperties>
</file>