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G:\KOMM\IS\IS25\Utbet\Løpende inntuj\"/>
    </mc:Choice>
  </mc:AlternateContent>
  <xr:revisionPtr revIDLastSave="0" documentId="13_ncr:1_{860BE181-F7AC-44B2-838B-607253438750}" xr6:coauthVersionLast="47" xr6:coauthVersionMax="47" xr10:uidLastSave="{00000000-0000-0000-0000-000000000000}"/>
  <bookViews>
    <workbookView xWindow="28695" yWindow="0" windowWidth="29010" windowHeight="15585" xr2:uid="{2B47FE85-C08A-4246-BC0E-FFA826BFD59F}"/>
  </bookViews>
  <sheets>
    <sheet name="Jan-feb" sheetId="2" r:id="rId1"/>
    <sheet name="Jan" sheetId="1"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66" i="2" l="1"/>
  <c r="D366" i="2"/>
  <c r="F368" i="2" s="1"/>
  <c r="C366" i="2"/>
  <c r="I365" i="2"/>
  <c r="F365" i="2"/>
  <c r="E365" i="2"/>
  <c r="E364" i="2"/>
  <c r="E363" i="2"/>
  <c r="E362" i="2"/>
  <c r="E361" i="2"/>
  <c r="E360" i="2"/>
  <c r="E359" i="2"/>
  <c r="E358" i="2"/>
  <c r="E357" i="2"/>
  <c r="E356" i="2"/>
  <c r="E355" i="2"/>
  <c r="E354" i="2"/>
  <c r="E353" i="2"/>
  <c r="E352" i="2"/>
  <c r="E351" i="2"/>
  <c r="E350" i="2"/>
  <c r="E349" i="2"/>
  <c r="E348" i="2"/>
  <c r="E347" i="2"/>
  <c r="E346" i="2"/>
  <c r="E345" i="2"/>
  <c r="E344" i="2"/>
  <c r="E343" i="2"/>
  <c r="E342" i="2"/>
  <c r="E341" i="2"/>
  <c r="E340" i="2"/>
  <c r="E339" i="2"/>
  <c r="E338" i="2"/>
  <c r="E337" i="2"/>
  <c r="E336" i="2"/>
  <c r="E335" i="2"/>
  <c r="E334" i="2"/>
  <c r="E333" i="2"/>
  <c r="E332" i="2"/>
  <c r="E331" i="2"/>
  <c r="E330" i="2"/>
  <c r="E329" i="2"/>
  <c r="E328" i="2"/>
  <c r="E327" i="2"/>
  <c r="E326" i="2"/>
  <c r="E325" i="2"/>
  <c r="E324" i="2"/>
  <c r="E323" i="2"/>
  <c r="E322" i="2"/>
  <c r="E321" i="2"/>
  <c r="E320" i="2"/>
  <c r="E319" i="2"/>
  <c r="E318" i="2"/>
  <c r="E317" i="2"/>
  <c r="E316" i="2"/>
  <c r="E315" i="2"/>
  <c r="E314" i="2"/>
  <c r="E313" i="2"/>
  <c r="E312" i="2"/>
  <c r="E311" i="2"/>
  <c r="E310" i="2"/>
  <c r="E309" i="2"/>
  <c r="E308" i="2"/>
  <c r="E307" i="2"/>
  <c r="E306" i="2"/>
  <c r="E305" i="2"/>
  <c r="E304" i="2"/>
  <c r="E303" i="2"/>
  <c r="E302" i="2"/>
  <c r="E301" i="2"/>
  <c r="E300" i="2"/>
  <c r="E299" i="2"/>
  <c r="E298" i="2"/>
  <c r="E297" i="2"/>
  <c r="E296" i="2"/>
  <c r="E295" i="2"/>
  <c r="E294" i="2"/>
  <c r="E293" i="2"/>
  <c r="E292" i="2"/>
  <c r="E291" i="2"/>
  <c r="E290" i="2"/>
  <c r="E289" i="2"/>
  <c r="E288" i="2"/>
  <c r="E287" i="2"/>
  <c r="E286" i="2"/>
  <c r="E285" i="2"/>
  <c r="E284" i="2"/>
  <c r="E283" i="2"/>
  <c r="E282" i="2"/>
  <c r="E281" i="2"/>
  <c r="E280" i="2"/>
  <c r="E279" i="2"/>
  <c r="E278" i="2"/>
  <c r="E277" i="2"/>
  <c r="E276" i="2"/>
  <c r="E275" i="2"/>
  <c r="E274" i="2"/>
  <c r="E273" i="2"/>
  <c r="E272" i="2"/>
  <c r="E271" i="2"/>
  <c r="E270" i="2"/>
  <c r="E269" i="2"/>
  <c r="E268" i="2"/>
  <c r="E267" i="2"/>
  <c r="E266" i="2"/>
  <c r="E265" i="2"/>
  <c r="E264" i="2"/>
  <c r="E263" i="2"/>
  <c r="E262" i="2"/>
  <c r="E261" i="2"/>
  <c r="E260" i="2"/>
  <c r="E259" i="2"/>
  <c r="E258" i="2"/>
  <c r="E257" i="2"/>
  <c r="E256" i="2"/>
  <c r="E255" i="2"/>
  <c r="E254" i="2"/>
  <c r="E253" i="2"/>
  <c r="E252" i="2"/>
  <c r="E251" i="2"/>
  <c r="E250" i="2"/>
  <c r="E249" i="2"/>
  <c r="E248" i="2"/>
  <c r="E247" i="2"/>
  <c r="E246" i="2"/>
  <c r="E245" i="2"/>
  <c r="E244" i="2"/>
  <c r="E243" i="2"/>
  <c r="E242" i="2"/>
  <c r="E241" i="2"/>
  <c r="E240" i="2"/>
  <c r="E239" i="2"/>
  <c r="E238" i="2"/>
  <c r="E237" i="2"/>
  <c r="E236" i="2"/>
  <c r="E235" i="2"/>
  <c r="E234" i="2"/>
  <c r="E233" i="2"/>
  <c r="E232" i="2"/>
  <c r="E231" i="2"/>
  <c r="E230" i="2"/>
  <c r="E229" i="2"/>
  <c r="E228" i="2"/>
  <c r="E227" i="2"/>
  <c r="E226" i="2"/>
  <c r="E225" i="2"/>
  <c r="E224" i="2"/>
  <c r="E223" i="2"/>
  <c r="E222" i="2"/>
  <c r="E221" i="2"/>
  <c r="E220" i="2"/>
  <c r="E219" i="2"/>
  <c r="E218" i="2"/>
  <c r="E217" i="2"/>
  <c r="E216" i="2"/>
  <c r="E215" i="2"/>
  <c r="E214" i="2"/>
  <c r="E213" i="2"/>
  <c r="E212" i="2"/>
  <c r="E211" i="2"/>
  <c r="E210" i="2"/>
  <c r="E209" i="2"/>
  <c r="E208" i="2"/>
  <c r="E207" i="2"/>
  <c r="E206" i="2"/>
  <c r="E205" i="2"/>
  <c r="E204" i="2"/>
  <c r="E203" i="2"/>
  <c r="E202" i="2"/>
  <c r="E201" i="2"/>
  <c r="E200" i="2"/>
  <c r="E199" i="2"/>
  <c r="E198" i="2"/>
  <c r="E197" i="2"/>
  <c r="E196" i="2"/>
  <c r="E195" i="2"/>
  <c r="E194" i="2"/>
  <c r="E193" i="2"/>
  <c r="E192" i="2"/>
  <c r="E191" i="2"/>
  <c r="E190" i="2"/>
  <c r="E189" i="2"/>
  <c r="E188" i="2"/>
  <c r="E187" i="2"/>
  <c r="E186" i="2"/>
  <c r="E185" i="2"/>
  <c r="E184" i="2"/>
  <c r="E183" i="2"/>
  <c r="E182" i="2"/>
  <c r="E181" i="2"/>
  <c r="E180" i="2"/>
  <c r="E179" i="2"/>
  <c r="E178" i="2"/>
  <c r="E177" i="2"/>
  <c r="E176" i="2"/>
  <c r="E175" i="2"/>
  <c r="E174" i="2"/>
  <c r="E173" i="2"/>
  <c r="E172" i="2"/>
  <c r="E171" i="2"/>
  <c r="E170" i="2"/>
  <c r="E169" i="2"/>
  <c r="E168" i="2"/>
  <c r="E167" i="2"/>
  <c r="E166" i="2"/>
  <c r="E165" i="2"/>
  <c r="E164" i="2"/>
  <c r="E163" i="2"/>
  <c r="E162" i="2"/>
  <c r="E161" i="2"/>
  <c r="E160" i="2"/>
  <c r="E159" i="2"/>
  <c r="E158" i="2"/>
  <c r="E157" i="2"/>
  <c r="E156" i="2"/>
  <c r="E155" i="2"/>
  <c r="E154" i="2"/>
  <c r="E153" i="2"/>
  <c r="E152" i="2"/>
  <c r="E151" i="2"/>
  <c r="E150" i="2"/>
  <c r="E149" i="2"/>
  <c r="E148" i="2"/>
  <c r="E147" i="2"/>
  <c r="E146" i="2"/>
  <c r="E145" i="2"/>
  <c r="E144" i="2"/>
  <c r="E143" i="2"/>
  <c r="E142" i="2"/>
  <c r="E141" i="2"/>
  <c r="E140" i="2"/>
  <c r="E139" i="2"/>
  <c r="E138" i="2"/>
  <c r="E137" i="2"/>
  <c r="E136" i="2"/>
  <c r="E135" i="2"/>
  <c r="E134" i="2"/>
  <c r="E133" i="2"/>
  <c r="E132" i="2"/>
  <c r="E131" i="2"/>
  <c r="E130" i="2"/>
  <c r="E129" i="2"/>
  <c r="E128" i="2"/>
  <c r="E127" i="2"/>
  <c r="E126" i="2"/>
  <c r="E125" i="2"/>
  <c r="E124" i="2"/>
  <c r="E123" i="2"/>
  <c r="E122" i="2"/>
  <c r="E121" i="2"/>
  <c r="E120" i="2"/>
  <c r="E119" i="2"/>
  <c r="E118" i="2"/>
  <c r="E117" i="2"/>
  <c r="E116" i="2"/>
  <c r="E115" i="2"/>
  <c r="E114" i="2"/>
  <c r="E113" i="2"/>
  <c r="E112" i="2"/>
  <c r="E111" i="2"/>
  <c r="E110" i="2"/>
  <c r="E109" i="2"/>
  <c r="E108" i="2"/>
  <c r="E107" i="2"/>
  <c r="E106" i="2"/>
  <c r="E105" i="2"/>
  <c r="E104" i="2"/>
  <c r="E103" i="2"/>
  <c r="E102" i="2"/>
  <c r="E101" i="2"/>
  <c r="E100" i="2"/>
  <c r="E99" i="2"/>
  <c r="E98" i="2"/>
  <c r="E97" i="2"/>
  <c r="E96" i="2"/>
  <c r="E95" i="2"/>
  <c r="E94" i="2"/>
  <c r="E93" i="2"/>
  <c r="E92" i="2"/>
  <c r="E91" i="2"/>
  <c r="E90" i="2"/>
  <c r="E89" i="2"/>
  <c r="E88" i="2"/>
  <c r="E87" i="2"/>
  <c r="E86" i="2"/>
  <c r="E85" i="2"/>
  <c r="E84" i="2"/>
  <c r="E83" i="2"/>
  <c r="E82" i="2"/>
  <c r="E81" i="2"/>
  <c r="E80" i="2"/>
  <c r="E79" i="2"/>
  <c r="E78" i="2"/>
  <c r="E77" i="2"/>
  <c r="E76" i="2"/>
  <c r="E75" i="2"/>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 r="E11" i="2"/>
  <c r="E10" i="2"/>
  <c r="E9" i="2"/>
  <c r="E8" i="2"/>
  <c r="I365" i="1"/>
  <c r="E365"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8" i="1"/>
  <c r="E366" i="2" l="1"/>
  <c r="F190" i="2" s="1"/>
  <c r="F365" i="1"/>
  <c r="D366" i="1"/>
  <c r="F368" i="1" s="1"/>
  <c r="C366" i="1"/>
  <c r="F285" i="2" l="1"/>
  <c r="H212" i="2"/>
  <c r="F337" i="2"/>
  <c r="H226" i="2"/>
  <c r="F273" i="2"/>
  <c r="F194" i="2"/>
  <c r="F222" i="2"/>
  <c r="F39" i="2"/>
  <c r="H121" i="2"/>
  <c r="F317" i="2"/>
  <c r="F275" i="2"/>
  <c r="H192" i="2"/>
  <c r="H306" i="2"/>
  <c r="H359" i="2"/>
  <c r="F241" i="2"/>
  <c r="F162" i="2"/>
  <c r="H140" i="2"/>
  <c r="H246" i="2"/>
  <c r="H57" i="2"/>
  <c r="F307" i="2"/>
  <c r="H256" i="2"/>
  <c r="H172" i="2"/>
  <c r="H305" i="2"/>
  <c r="H343" i="2"/>
  <c r="F177" i="2"/>
  <c r="F126" i="2"/>
  <c r="H108" i="2"/>
  <c r="F15" i="2"/>
  <c r="F286" i="2"/>
  <c r="F298" i="2"/>
  <c r="H236" i="2"/>
  <c r="F353" i="2"/>
  <c r="F250" i="2"/>
  <c r="H327" i="2"/>
  <c r="F253" i="2"/>
  <c r="F62" i="2"/>
  <c r="H76" i="2"/>
  <c r="G362" i="2"/>
  <c r="G358" i="2"/>
  <c r="I358" i="2" s="1"/>
  <c r="G354" i="2"/>
  <c r="G350" i="2"/>
  <c r="G346" i="2"/>
  <c r="G342" i="2"/>
  <c r="I342" i="2" s="1"/>
  <c r="G338" i="2"/>
  <c r="G334" i="2"/>
  <c r="G330" i="2"/>
  <c r="G326" i="2"/>
  <c r="G364" i="2"/>
  <c r="G360" i="2"/>
  <c r="G356" i="2"/>
  <c r="I356" i="2" s="1"/>
  <c r="G352" i="2"/>
  <c r="I352" i="2" s="1"/>
  <c r="G348" i="2"/>
  <c r="G344" i="2"/>
  <c r="G340" i="2"/>
  <c r="I340" i="2" s="1"/>
  <c r="G336" i="2"/>
  <c r="I336" i="2" s="1"/>
  <c r="G332" i="2"/>
  <c r="G328" i="2"/>
  <c r="G363" i="2"/>
  <c r="H362" i="2"/>
  <c r="G359" i="2"/>
  <c r="H358" i="2"/>
  <c r="G355" i="2"/>
  <c r="H354" i="2"/>
  <c r="G351" i="2"/>
  <c r="H350" i="2"/>
  <c r="G347" i="2"/>
  <c r="H346" i="2"/>
  <c r="G343" i="2"/>
  <c r="I343" i="2" s="1"/>
  <c r="H342" i="2"/>
  <c r="G339" i="2"/>
  <c r="H338" i="2"/>
  <c r="G335" i="2"/>
  <c r="H334" i="2"/>
  <c r="G331" i="2"/>
  <c r="H330" i="2"/>
  <c r="G327" i="2"/>
  <c r="G325" i="2"/>
  <c r="F324" i="2"/>
  <c r="G322" i="2"/>
  <c r="I322" i="2" s="1"/>
  <c r="G318" i="2"/>
  <c r="G314" i="2"/>
  <c r="G310" i="2"/>
  <c r="G306" i="2"/>
  <c r="I306" i="2" s="1"/>
  <c r="G302" i="2"/>
  <c r="G298" i="2"/>
  <c r="G294" i="2"/>
  <c r="G290" i="2"/>
  <c r="I290" i="2" s="1"/>
  <c r="G286" i="2"/>
  <c r="G282" i="2"/>
  <c r="G278" i="2"/>
  <c r="G274" i="2"/>
  <c r="G270" i="2"/>
  <c r="G266" i="2"/>
  <c r="G262" i="2"/>
  <c r="H364" i="2"/>
  <c r="H360" i="2"/>
  <c r="H356" i="2"/>
  <c r="H352" i="2"/>
  <c r="H348" i="2"/>
  <c r="H344" i="2"/>
  <c r="H340" i="2"/>
  <c r="H336" i="2"/>
  <c r="H332" i="2"/>
  <c r="H328" i="2"/>
  <c r="G324" i="2"/>
  <c r="G261" i="2"/>
  <c r="G257" i="2"/>
  <c r="G253" i="2"/>
  <c r="G249" i="2"/>
  <c r="G245" i="2"/>
  <c r="G241" i="2"/>
  <c r="G237" i="2"/>
  <c r="G233" i="2"/>
  <c r="G229" i="2"/>
  <c r="G225" i="2"/>
  <c r="G221" i="2"/>
  <c r="G217" i="2"/>
  <c r="G213" i="2"/>
  <c r="G209" i="2"/>
  <c r="G205" i="2"/>
  <c r="G201" i="2"/>
  <c r="G197" i="2"/>
  <c r="G193" i="2"/>
  <c r="I193" i="2" s="1"/>
  <c r="G189" i="2"/>
  <c r="G185" i="2"/>
  <c r="G181" i="2"/>
  <c r="I181" i="2" s="1"/>
  <c r="G177" i="2"/>
  <c r="G173" i="2"/>
  <c r="G169" i="2"/>
  <c r="G165" i="2"/>
  <c r="G161" i="2"/>
  <c r="I161" i="2" s="1"/>
  <c r="F366" i="2"/>
  <c r="G361" i="2"/>
  <c r="G357" i="2"/>
  <c r="G353" i="2"/>
  <c r="G349" i="2"/>
  <c r="G345" i="2"/>
  <c r="G341" i="2"/>
  <c r="G337" i="2"/>
  <c r="I337" i="2" s="1"/>
  <c r="G333" i="2"/>
  <c r="G329" i="2"/>
  <c r="G316" i="2"/>
  <c r="G308" i="2"/>
  <c r="I308" i="2" s="1"/>
  <c r="G300" i="2"/>
  <c r="G292" i="2"/>
  <c r="G284" i="2"/>
  <c r="G276" i="2"/>
  <c r="G268" i="2"/>
  <c r="H259" i="2"/>
  <c r="H255" i="2"/>
  <c r="H251" i="2"/>
  <c r="H247" i="2"/>
  <c r="H243" i="2"/>
  <c r="H239" i="2"/>
  <c r="H235" i="2"/>
  <c r="H231" i="2"/>
  <c r="H227" i="2"/>
  <c r="H223" i="2"/>
  <c r="H219" i="2"/>
  <c r="H215" i="2"/>
  <c r="H211" i="2"/>
  <c r="H207" i="2"/>
  <c r="H203" i="2"/>
  <c r="H199" i="2"/>
  <c r="H195" i="2"/>
  <c r="H191" i="2"/>
  <c r="H187" i="2"/>
  <c r="H183" i="2"/>
  <c r="H179" i="2"/>
  <c r="H175" i="2"/>
  <c r="H171" i="2"/>
  <c r="H167" i="2"/>
  <c r="H163" i="2"/>
  <c r="G157" i="2"/>
  <c r="G153" i="2"/>
  <c r="G149" i="2"/>
  <c r="G145" i="2"/>
  <c r="G141" i="2"/>
  <c r="G137" i="2"/>
  <c r="G133" i="2"/>
  <c r="G129" i="2"/>
  <c r="G125" i="2"/>
  <c r="I125" i="2" s="1"/>
  <c r="G121" i="2"/>
  <c r="I121" i="2" s="1"/>
  <c r="G117" i="2"/>
  <c r="G113" i="2"/>
  <c r="G109" i="2"/>
  <c r="G105" i="2"/>
  <c r="G101" i="2"/>
  <c r="G97" i="2"/>
  <c r="G93" i="2"/>
  <c r="G89" i="2"/>
  <c r="G85" i="2"/>
  <c r="G81" i="2"/>
  <c r="G77" i="2"/>
  <c r="G73" i="2"/>
  <c r="I73" i="2" s="1"/>
  <c r="G69" i="2"/>
  <c r="G65" i="2"/>
  <c r="G61" i="2"/>
  <c r="I61" i="2" s="1"/>
  <c r="G57" i="2"/>
  <c r="I57" i="2" s="1"/>
  <c r="G53" i="2"/>
  <c r="F362" i="2"/>
  <c r="F358" i="2"/>
  <c r="F354" i="2"/>
  <c r="F350" i="2"/>
  <c r="F346" i="2"/>
  <c r="F342" i="2"/>
  <c r="F338" i="2"/>
  <c r="F334" i="2"/>
  <c r="F330" i="2"/>
  <c r="G321" i="2"/>
  <c r="H320" i="2"/>
  <c r="G319" i="2"/>
  <c r="F316" i="2"/>
  <c r="G313" i="2"/>
  <c r="I313" i="2" s="1"/>
  <c r="H312" i="2"/>
  <c r="G311" i="2"/>
  <c r="F308" i="2"/>
  <c r="G305" i="2"/>
  <c r="H304" i="2"/>
  <c r="G303" i="2"/>
  <c r="F300" i="2"/>
  <c r="G297" i="2"/>
  <c r="H296" i="2"/>
  <c r="G295" i="2"/>
  <c r="F292" i="2"/>
  <c r="G289" i="2"/>
  <c r="I289" i="2" s="1"/>
  <c r="H288" i="2"/>
  <c r="G287" i="2"/>
  <c r="F284" i="2"/>
  <c r="G281" i="2"/>
  <c r="H280" i="2"/>
  <c r="F325" i="2"/>
  <c r="H323" i="2"/>
  <c r="G317" i="2"/>
  <c r="I317" i="2" s="1"/>
  <c r="G312" i="2"/>
  <c r="I312" i="2" s="1"/>
  <c r="H307" i="2"/>
  <c r="G301" i="2"/>
  <c r="G296" i="2"/>
  <c r="H291" i="2"/>
  <c r="G285" i="2"/>
  <c r="G280" i="2"/>
  <c r="G275" i="2"/>
  <c r="G273" i="2"/>
  <c r="I273" i="2" s="1"/>
  <c r="G272" i="2"/>
  <c r="G267" i="2"/>
  <c r="G265" i="2"/>
  <c r="G264" i="2"/>
  <c r="I264" i="2" s="1"/>
  <c r="F260" i="2"/>
  <c r="F255" i="2"/>
  <c r="F252" i="2"/>
  <c r="F247" i="2"/>
  <c r="F244" i="2"/>
  <c r="F239" i="2"/>
  <c r="F236" i="2"/>
  <c r="F231" i="2"/>
  <c r="F228" i="2"/>
  <c r="F223" i="2"/>
  <c r="F220" i="2"/>
  <c r="G323" i="2"/>
  <c r="I323" i="2" s="1"/>
  <c r="F312" i="2"/>
  <c r="H308" i="2"/>
  <c r="G307" i="2"/>
  <c r="F296" i="2"/>
  <c r="H292" i="2"/>
  <c r="G291" i="2"/>
  <c r="F280" i="2"/>
  <c r="F272" i="2"/>
  <c r="F264" i="2"/>
  <c r="G259" i="2"/>
  <c r="I259" i="2" s="1"/>
  <c r="G256" i="2"/>
  <c r="I256" i="2" s="1"/>
  <c r="G254" i="2"/>
  <c r="I254" i="2" s="1"/>
  <c r="G251" i="2"/>
  <c r="G248" i="2"/>
  <c r="G246" i="2"/>
  <c r="I246" i="2" s="1"/>
  <c r="G243" i="2"/>
  <c r="I243" i="2" s="1"/>
  <c r="G240" i="2"/>
  <c r="G238" i="2"/>
  <c r="G235" i="2"/>
  <c r="G232" i="2"/>
  <c r="I232" i="2" s="1"/>
  <c r="G230" i="2"/>
  <c r="G227" i="2"/>
  <c r="I227" i="2" s="1"/>
  <c r="G224" i="2"/>
  <c r="G222" i="2"/>
  <c r="I222" i="2" s="1"/>
  <c r="G219" i="2"/>
  <c r="G216" i="2"/>
  <c r="G214" i="2"/>
  <c r="G211" i="2"/>
  <c r="I211" i="2" s="1"/>
  <c r="G208" i="2"/>
  <c r="G206" i="2"/>
  <c r="G203" i="2"/>
  <c r="G200" i="2"/>
  <c r="G198" i="2"/>
  <c r="G195" i="2"/>
  <c r="I195" i="2" s="1"/>
  <c r="G192" i="2"/>
  <c r="G190" i="2"/>
  <c r="I190" i="2" s="1"/>
  <c r="G187" i="2"/>
  <c r="G184" i="2"/>
  <c r="G182" i="2"/>
  <c r="I182" i="2" s="1"/>
  <c r="G179" i="2"/>
  <c r="I179" i="2" s="1"/>
  <c r="G176" i="2"/>
  <c r="G174" i="2"/>
  <c r="G171" i="2"/>
  <c r="G168" i="2"/>
  <c r="I168" i="2" s="1"/>
  <c r="G166" i="2"/>
  <c r="G163" i="2"/>
  <c r="I163" i="2" s="1"/>
  <c r="H315" i="2"/>
  <c r="F304" i="2"/>
  <c r="H300" i="2"/>
  <c r="H283" i="2"/>
  <c r="F276" i="2"/>
  <c r="H272" i="2"/>
  <c r="G260" i="2"/>
  <c r="F259" i="2"/>
  <c r="F248" i="2"/>
  <c r="G244" i="2"/>
  <c r="F243" i="2"/>
  <c r="F232" i="2"/>
  <c r="G228" i="2"/>
  <c r="I228" i="2" s="1"/>
  <c r="F227" i="2"/>
  <c r="F216" i="2"/>
  <c r="G215" i="2"/>
  <c r="F208" i="2"/>
  <c r="G207" i="2"/>
  <c r="I207" i="2" s="1"/>
  <c r="F200" i="2"/>
  <c r="G199" i="2"/>
  <c r="F192" i="2"/>
  <c r="G191" i="2"/>
  <c r="I191" i="2" s="1"/>
  <c r="F184" i="2"/>
  <c r="G183" i="2"/>
  <c r="F176" i="2"/>
  <c r="G175" i="2"/>
  <c r="I175" i="2" s="1"/>
  <c r="F168" i="2"/>
  <c r="G167" i="2"/>
  <c r="G160" i="2"/>
  <c r="I160" i="2" s="1"/>
  <c r="F159" i="2"/>
  <c r="G156" i="2"/>
  <c r="F155" i="2"/>
  <c r="G152" i="2"/>
  <c r="F151" i="2"/>
  <c r="G148" i="2"/>
  <c r="F147" i="2"/>
  <c r="G144" i="2"/>
  <c r="F143" i="2"/>
  <c r="G140" i="2"/>
  <c r="F139" i="2"/>
  <c r="G136" i="2"/>
  <c r="F135" i="2"/>
  <c r="G132" i="2"/>
  <c r="F131" i="2"/>
  <c r="G128" i="2"/>
  <c r="I128" i="2" s="1"/>
  <c r="F127" i="2"/>
  <c r="G124" i="2"/>
  <c r="F123" i="2"/>
  <c r="G120" i="2"/>
  <c r="F119" i="2"/>
  <c r="G116" i="2"/>
  <c r="F115" i="2"/>
  <c r="G112" i="2"/>
  <c r="F111" i="2"/>
  <c r="G108" i="2"/>
  <c r="F107" i="2"/>
  <c r="G104" i="2"/>
  <c r="F103" i="2"/>
  <c r="G100" i="2"/>
  <c r="F99" i="2"/>
  <c r="G96" i="2"/>
  <c r="F95" i="2"/>
  <c r="G92" i="2"/>
  <c r="F91" i="2"/>
  <c r="G88" i="2"/>
  <c r="I88" i="2" s="1"/>
  <c r="F87" i="2"/>
  <c r="G84" i="2"/>
  <c r="F83" i="2"/>
  <c r="G80" i="2"/>
  <c r="F79" i="2"/>
  <c r="G76" i="2"/>
  <c r="F75" i="2"/>
  <c r="G72" i="2"/>
  <c r="F71" i="2"/>
  <c r="G68" i="2"/>
  <c r="F67" i="2"/>
  <c r="G64" i="2"/>
  <c r="F63" i="2"/>
  <c r="G60" i="2"/>
  <c r="F59" i="2"/>
  <c r="G56" i="2"/>
  <c r="I56" i="2" s="1"/>
  <c r="F55" i="2"/>
  <c r="G52" i="2"/>
  <c r="G50" i="2"/>
  <c r="G46" i="2"/>
  <c r="I46" i="2" s="1"/>
  <c r="G42" i="2"/>
  <c r="I42" i="2" s="1"/>
  <c r="G38" i="2"/>
  <c r="G34" i="2"/>
  <c r="G30" i="2"/>
  <c r="I30" i="2" s="1"/>
  <c r="G26" i="2"/>
  <c r="I26" i="2" s="1"/>
  <c r="G22" i="2"/>
  <c r="G18" i="2"/>
  <c r="G14" i="2"/>
  <c r="G10" i="2"/>
  <c r="F364" i="2"/>
  <c r="F356" i="2"/>
  <c r="F348" i="2"/>
  <c r="F340" i="2"/>
  <c r="F332" i="2"/>
  <c r="H324" i="2"/>
  <c r="G320" i="2"/>
  <c r="G315" i="2"/>
  <c r="I315" i="2" s="1"/>
  <c r="G309" i="2"/>
  <c r="F294" i="2"/>
  <c r="G288" i="2"/>
  <c r="G283" i="2"/>
  <c r="I283" i="2" s="1"/>
  <c r="G279" i="2"/>
  <c r="G277" i="2"/>
  <c r="H268" i="2"/>
  <c r="H267" i="2"/>
  <c r="G263" i="2"/>
  <c r="G255" i="2"/>
  <c r="G250" i="2"/>
  <c r="G239" i="2"/>
  <c r="I239" i="2" s="1"/>
  <c r="G234" i="2"/>
  <c r="G223" i="2"/>
  <c r="G218" i="2"/>
  <c r="I218" i="2" s="1"/>
  <c r="F215" i="2"/>
  <c r="G212" i="2"/>
  <c r="F207" i="2"/>
  <c r="G204" i="2"/>
  <c r="F199" i="2"/>
  <c r="G196" i="2"/>
  <c r="F191" i="2"/>
  <c r="G188" i="2"/>
  <c r="F183" i="2"/>
  <c r="G180" i="2"/>
  <c r="F175" i="2"/>
  <c r="G172" i="2"/>
  <c r="I172" i="2" s="1"/>
  <c r="F167" i="2"/>
  <c r="G164" i="2"/>
  <c r="F160" i="2"/>
  <c r="G49" i="2"/>
  <c r="H48" i="2"/>
  <c r="G45" i="2"/>
  <c r="H44" i="2"/>
  <c r="G41" i="2"/>
  <c r="H40" i="2"/>
  <c r="G37" i="2"/>
  <c r="H36" i="2"/>
  <c r="G33" i="2"/>
  <c r="I33" i="2" s="1"/>
  <c r="H32" i="2"/>
  <c r="G29" i="2"/>
  <c r="H28" i="2"/>
  <c r="G25" i="2"/>
  <c r="I25" i="2" s="1"/>
  <c r="H24" i="2"/>
  <c r="G21" i="2"/>
  <c r="H20" i="2"/>
  <c r="F326" i="2"/>
  <c r="H275" i="2"/>
  <c r="G271" i="2"/>
  <c r="F262" i="2"/>
  <c r="G247" i="2"/>
  <c r="H209" i="2"/>
  <c r="F203" i="2"/>
  <c r="H193" i="2"/>
  <c r="F187" i="2"/>
  <c r="H177" i="2"/>
  <c r="F171" i="2"/>
  <c r="H161" i="2"/>
  <c r="G158" i="2"/>
  <c r="F157" i="2"/>
  <c r="G154" i="2"/>
  <c r="F153" i="2"/>
  <c r="G150" i="2"/>
  <c r="I150" i="2" s="1"/>
  <c r="F149" i="2"/>
  <c r="G146" i="2"/>
  <c r="F145" i="2"/>
  <c r="G142" i="2"/>
  <c r="F141" i="2"/>
  <c r="G138" i="2"/>
  <c r="F137" i="2"/>
  <c r="G134" i="2"/>
  <c r="F133" i="2"/>
  <c r="G130" i="2"/>
  <c r="F129" i="2"/>
  <c r="G126" i="2"/>
  <c r="F125" i="2"/>
  <c r="G122" i="2"/>
  <c r="F121" i="2"/>
  <c r="G118" i="2"/>
  <c r="F117" i="2"/>
  <c r="G114" i="2"/>
  <c r="F113" i="2"/>
  <c r="G110" i="2"/>
  <c r="F109" i="2"/>
  <c r="G106" i="2"/>
  <c r="F105" i="2"/>
  <c r="G102" i="2"/>
  <c r="F101" i="2"/>
  <c r="G98" i="2"/>
  <c r="F97" i="2"/>
  <c r="G94" i="2"/>
  <c r="F93" i="2"/>
  <c r="G90" i="2"/>
  <c r="F89" i="2"/>
  <c r="G86" i="2"/>
  <c r="I86" i="2" s="1"/>
  <c r="F85" i="2"/>
  <c r="G82" i="2"/>
  <c r="F81" i="2"/>
  <c r="G78" i="2"/>
  <c r="I78" i="2" s="1"/>
  <c r="F77" i="2"/>
  <c r="G74" i="2"/>
  <c r="F73" i="2"/>
  <c r="G70" i="2"/>
  <c r="F69" i="2"/>
  <c r="G66" i="2"/>
  <c r="F65" i="2"/>
  <c r="G62" i="2"/>
  <c r="I62" i="2" s="1"/>
  <c r="F61" i="2"/>
  <c r="G58" i="2"/>
  <c r="F57" i="2"/>
  <c r="G54" i="2"/>
  <c r="I54" i="2" s="1"/>
  <c r="F53" i="2"/>
  <c r="H50" i="2"/>
  <c r="H46" i="2"/>
  <c r="H42" i="2"/>
  <c r="H38" i="2"/>
  <c r="H34" i="2"/>
  <c r="H30" i="2"/>
  <c r="H26" i="2"/>
  <c r="H22" i="2"/>
  <c r="F17" i="2"/>
  <c r="F13" i="2"/>
  <c r="F9" i="2"/>
  <c r="H79" i="2"/>
  <c r="H75" i="2"/>
  <c r="H71" i="2"/>
  <c r="H67" i="2"/>
  <c r="H63" i="2"/>
  <c r="H59" i="2"/>
  <c r="H55" i="2"/>
  <c r="H51" i="2"/>
  <c r="F48" i="2"/>
  <c r="H47" i="2"/>
  <c r="F44" i="2"/>
  <c r="H43" i="2"/>
  <c r="F40" i="2"/>
  <c r="H39" i="2"/>
  <c r="F36" i="2"/>
  <c r="H35" i="2"/>
  <c r="F32" i="2"/>
  <c r="H31" i="2"/>
  <c r="F28" i="2"/>
  <c r="H27" i="2"/>
  <c r="F24" i="2"/>
  <c r="H23" i="2"/>
  <c r="F20" i="2"/>
  <c r="H19" i="2"/>
  <c r="G16" i="2"/>
  <c r="I16" i="2" s="1"/>
  <c r="G15" i="2"/>
  <c r="G12" i="2"/>
  <c r="G11" i="2"/>
  <c r="G8" i="2"/>
  <c r="F352" i="2"/>
  <c r="F336" i="2"/>
  <c r="H316" i="2"/>
  <c r="F288" i="2"/>
  <c r="G269" i="2"/>
  <c r="H253" i="2"/>
  <c r="F251" i="2"/>
  <c r="G242" i="2"/>
  <c r="F240" i="2"/>
  <c r="G236" i="2"/>
  <c r="H221" i="2"/>
  <c r="F219" i="2"/>
  <c r="G202" i="2"/>
  <c r="F180" i="2"/>
  <c r="G170" i="2"/>
  <c r="H158" i="2"/>
  <c r="G155" i="2"/>
  <c r="H150" i="2"/>
  <c r="H146" i="2"/>
  <c r="H142" i="2"/>
  <c r="H138" i="2"/>
  <c r="G135" i="2"/>
  <c r="G131" i="2"/>
  <c r="H126" i="2"/>
  <c r="G123" i="2"/>
  <c r="H122" i="2"/>
  <c r="G119" i="2"/>
  <c r="G115" i="2"/>
  <c r="H110" i="2"/>
  <c r="G107" i="2"/>
  <c r="G103" i="2"/>
  <c r="H98" i="2"/>
  <c r="G95" i="2"/>
  <c r="G91" i="2"/>
  <c r="H82" i="2"/>
  <c r="G79" i="2"/>
  <c r="I79" i="2" s="1"/>
  <c r="H70" i="2"/>
  <c r="H62" i="2"/>
  <c r="G59" i="2"/>
  <c r="G47" i="2"/>
  <c r="G31" i="2"/>
  <c r="I31" i="2" s="1"/>
  <c r="G27" i="2"/>
  <c r="G23" i="2"/>
  <c r="G17" i="2"/>
  <c r="I17" i="2" s="1"/>
  <c r="F360" i="2"/>
  <c r="F344" i="2"/>
  <c r="F328" i="2"/>
  <c r="F320" i="2"/>
  <c r="F310" i="2"/>
  <c r="G304" i="2"/>
  <c r="H299" i="2"/>
  <c r="H284" i="2"/>
  <c r="H276" i="2"/>
  <c r="F268" i="2"/>
  <c r="H264" i="2"/>
  <c r="G258" i="2"/>
  <c r="I258" i="2" s="1"/>
  <c r="F256" i="2"/>
  <c r="G252" i="2"/>
  <c r="H237" i="2"/>
  <c r="F235" i="2"/>
  <c r="G226" i="2"/>
  <c r="I226" i="2" s="1"/>
  <c r="F224" i="2"/>
  <c r="G220" i="2"/>
  <c r="G210" i="2"/>
  <c r="F204" i="2"/>
  <c r="G194" i="2"/>
  <c r="F188" i="2"/>
  <c r="G178" i="2"/>
  <c r="I178" i="2" s="1"/>
  <c r="F172" i="2"/>
  <c r="G162" i="2"/>
  <c r="G48" i="2"/>
  <c r="G44" i="2"/>
  <c r="I44" i="2" s="1"/>
  <c r="G40" i="2"/>
  <c r="G36" i="2"/>
  <c r="I36" i="2" s="1"/>
  <c r="G32" i="2"/>
  <c r="G28" i="2"/>
  <c r="I28" i="2" s="1"/>
  <c r="G24" i="2"/>
  <c r="G20" i="2"/>
  <c r="I20" i="2" s="1"/>
  <c r="H16" i="2"/>
  <c r="H12" i="2"/>
  <c r="H8" i="2"/>
  <c r="G299" i="2"/>
  <c r="G293" i="2"/>
  <c r="F278" i="2"/>
  <c r="G231" i="2"/>
  <c r="I231" i="2" s="1"/>
  <c r="F211" i="2"/>
  <c r="H201" i="2"/>
  <c r="F195" i="2"/>
  <c r="H185" i="2"/>
  <c r="F179" i="2"/>
  <c r="H169" i="2"/>
  <c r="F163" i="2"/>
  <c r="H159" i="2"/>
  <c r="H155" i="2"/>
  <c r="H151" i="2"/>
  <c r="H147" i="2"/>
  <c r="H143" i="2"/>
  <c r="H139" i="2"/>
  <c r="H135" i="2"/>
  <c r="H131" i="2"/>
  <c r="H127" i="2"/>
  <c r="H123" i="2"/>
  <c r="H119" i="2"/>
  <c r="H115" i="2"/>
  <c r="H111" i="2"/>
  <c r="H107" i="2"/>
  <c r="H103" i="2"/>
  <c r="H99" i="2"/>
  <c r="H95" i="2"/>
  <c r="H91" i="2"/>
  <c r="H87" i="2"/>
  <c r="H83" i="2"/>
  <c r="F212" i="2"/>
  <c r="F196" i="2"/>
  <c r="G186" i="2"/>
  <c r="I186" i="2" s="1"/>
  <c r="F164" i="2"/>
  <c r="G159" i="2"/>
  <c r="I159" i="2" s="1"/>
  <c r="H154" i="2"/>
  <c r="G151" i="2"/>
  <c r="I151" i="2" s="1"/>
  <c r="G147" i="2"/>
  <c r="I147" i="2" s="1"/>
  <c r="G143" i="2"/>
  <c r="I143" i="2" s="1"/>
  <c r="G139" i="2"/>
  <c r="I139" i="2" s="1"/>
  <c r="H130" i="2"/>
  <c r="G127" i="2"/>
  <c r="H118" i="2"/>
  <c r="G111" i="2"/>
  <c r="H106" i="2"/>
  <c r="H102" i="2"/>
  <c r="G99" i="2"/>
  <c r="H86" i="2"/>
  <c r="G83" i="2"/>
  <c r="H74" i="2"/>
  <c r="G71" i="2"/>
  <c r="G67" i="2"/>
  <c r="H58" i="2"/>
  <c r="G55" i="2"/>
  <c r="I55" i="2" s="1"/>
  <c r="G43" i="2"/>
  <c r="G35" i="2"/>
  <c r="G19" i="2"/>
  <c r="I19" i="2" s="1"/>
  <c r="F12" i="2"/>
  <c r="G9" i="2"/>
  <c r="H114" i="2"/>
  <c r="H94" i="2"/>
  <c r="H90" i="2"/>
  <c r="G87" i="2"/>
  <c r="H78" i="2"/>
  <c r="G75" i="2"/>
  <c r="H66" i="2"/>
  <c r="G63" i="2"/>
  <c r="G51" i="2"/>
  <c r="G39" i="2"/>
  <c r="F8" i="2"/>
  <c r="H134" i="2"/>
  <c r="H54" i="2"/>
  <c r="F16" i="2"/>
  <c r="G13" i="2"/>
  <c r="I13" i="2" s="1"/>
  <c r="F29" i="2"/>
  <c r="F45" i="2"/>
  <c r="H11" i="2"/>
  <c r="F229" i="2"/>
  <c r="H270" i="2"/>
  <c r="H9" i="2"/>
  <c r="H17" i="2"/>
  <c r="F30" i="2"/>
  <c r="F46" i="2"/>
  <c r="H61" i="2"/>
  <c r="H77" i="2"/>
  <c r="H93" i="2"/>
  <c r="H109" i="2"/>
  <c r="H125" i="2"/>
  <c r="H141" i="2"/>
  <c r="H157" i="2"/>
  <c r="H174" i="2"/>
  <c r="H190" i="2"/>
  <c r="H206" i="2"/>
  <c r="H230" i="2"/>
  <c r="F297" i="2"/>
  <c r="F166" i="2"/>
  <c r="F182" i="2"/>
  <c r="F198" i="2"/>
  <c r="F214" i="2"/>
  <c r="F263" i="2"/>
  <c r="H29" i="2"/>
  <c r="H45" i="2"/>
  <c r="F27" i="2"/>
  <c r="F43" i="2"/>
  <c r="F52" i="2"/>
  <c r="F60" i="2"/>
  <c r="F68" i="2"/>
  <c r="F76" i="2"/>
  <c r="F84" i="2"/>
  <c r="F92" i="2"/>
  <c r="F100" i="2"/>
  <c r="F108" i="2"/>
  <c r="F116" i="2"/>
  <c r="F124" i="2"/>
  <c r="F132" i="2"/>
  <c r="F140" i="2"/>
  <c r="F148" i="2"/>
  <c r="F156" i="2"/>
  <c r="H303" i="2"/>
  <c r="H222" i="2"/>
  <c r="H254" i="2"/>
  <c r="H287" i="2"/>
  <c r="H319" i="2"/>
  <c r="F66" i="2"/>
  <c r="F82" i="2"/>
  <c r="F98" i="2"/>
  <c r="F114" i="2"/>
  <c r="F130" i="2"/>
  <c r="F146" i="2"/>
  <c r="F161" i="2"/>
  <c r="H170" i="2"/>
  <c r="H186" i="2"/>
  <c r="H202" i="2"/>
  <c r="F237" i="2"/>
  <c r="H271" i="2"/>
  <c r="F169" i="2"/>
  <c r="F201" i="2"/>
  <c r="F233" i="2"/>
  <c r="H265" i="2"/>
  <c r="H273" i="2"/>
  <c r="F295" i="2"/>
  <c r="F327" i="2"/>
  <c r="F335" i="2"/>
  <c r="F343" i="2"/>
  <c r="F351" i="2"/>
  <c r="F359" i="2"/>
  <c r="H217" i="2"/>
  <c r="F226" i="2"/>
  <c r="H234" i="2"/>
  <c r="H249" i="2"/>
  <c r="F258" i="2"/>
  <c r="H294" i="2"/>
  <c r="H321" i="2"/>
  <c r="H298" i="2"/>
  <c r="H329" i="2"/>
  <c r="H337" i="2"/>
  <c r="H345" i="2"/>
  <c r="H353" i="2"/>
  <c r="H361" i="2"/>
  <c r="H168" i="2"/>
  <c r="H184" i="2"/>
  <c r="H200" i="2"/>
  <c r="H216" i="2"/>
  <c r="H232" i="2"/>
  <c r="H248" i="2"/>
  <c r="F267" i="2"/>
  <c r="H277" i="2"/>
  <c r="H285" i="2"/>
  <c r="H293" i="2"/>
  <c r="H301" i="2"/>
  <c r="H309" i="2"/>
  <c r="H317" i="2"/>
  <c r="H325" i="2"/>
  <c r="H112" i="2"/>
  <c r="F70" i="2"/>
  <c r="F102" i="2"/>
  <c r="F134" i="2"/>
  <c r="F33" i="2"/>
  <c r="H10" i="2"/>
  <c r="H15" i="2"/>
  <c r="H229" i="2"/>
  <c r="F270" i="2"/>
  <c r="F10" i="2"/>
  <c r="F18" i="2"/>
  <c r="F34" i="2"/>
  <c r="F50" i="2"/>
  <c r="H65" i="2"/>
  <c r="H81" i="2"/>
  <c r="H97" i="2"/>
  <c r="H113" i="2"/>
  <c r="H129" i="2"/>
  <c r="H145" i="2"/>
  <c r="F165" i="2"/>
  <c r="F181" i="2"/>
  <c r="F197" i="2"/>
  <c r="F213" i="2"/>
  <c r="F279" i="2"/>
  <c r="H326" i="2"/>
  <c r="H166" i="2"/>
  <c r="H182" i="2"/>
  <c r="H198" i="2"/>
  <c r="H214" i="2"/>
  <c r="H263" i="2"/>
  <c r="H33" i="2"/>
  <c r="H49" i="2"/>
  <c r="F31" i="2"/>
  <c r="F47" i="2"/>
  <c r="H56" i="2"/>
  <c r="H64" i="2"/>
  <c r="H72" i="2"/>
  <c r="H80" i="2"/>
  <c r="H88" i="2"/>
  <c r="H96" i="2"/>
  <c r="H104" i="2"/>
  <c r="H120" i="2"/>
  <c r="H128" i="2"/>
  <c r="H136" i="2"/>
  <c r="H144" i="2"/>
  <c r="H152" i="2"/>
  <c r="F245" i="2"/>
  <c r="H318" i="2"/>
  <c r="F238" i="2"/>
  <c r="H281" i="2"/>
  <c r="H313" i="2"/>
  <c r="F54" i="2"/>
  <c r="F86" i="2"/>
  <c r="F118" i="2"/>
  <c r="F37" i="2"/>
  <c r="H14" i="2"/>
  <c r="F25" i="2"/>
  <c r="F261" i="2"/>
  <c r="H286" i="2"/>
  <c r="H13" i="2"/>
  <c r="F22" i="2"/>
  <c r="F38" i="2"/>
  <c r="H53" i="2"/>
  <c r="H69" i="2"/>
  <c r="H85" i="2"/>
  <c r="H101" i="2"/>
  <c r="H117" i="2"/>
  <c r="H133" i="2"/>
  <c r="H149" i="2"/>
  <c r="H165" i="2"/>
  <c r="H181" i="2"/>
  <c r="H197" i="2"/>
  <c r="H213" i="2"/>
  <c r="H279" i="2"/>
  <c r="F11" i="2"/>
  <c r="F173" i="2"/>
  <c r="F189" i="2"/>
  <c r="F205" i="2"/>
  <c r="F246" i="2"/>
  <c r="H21" i="2"/>
  <c r="H37" i="2"/>
  <c r="F19" i="2"/>
  <c r="F35" i="2"/>
  <c r="F51" i="2"/>
  <c r="F56" i="2"/>
  <c r="F64" i="2"/>
  <c r="F72" i="2"/>
  <c r="F80" i="2"/>
  <c r="F88" i="2"/>
  <c r="F96" i="2"/>
  <c r="F104" i="2"/>
  <c r="F112" i="2"/>
  <c r="F120" i="2"/>
  <c r="F128" i="2"/>
  <c r="F136" i="2"/>
  <c r="F144" i="2"/>
  <c r="F152" i="2"/>
  <c r="H245" i="2"/>
  <c r="F318" i="2"/>
  <c r="H238" i="2"/>
  <c r="F281" i="2"/>
  <c r="F313" i="2"/>
  <c r="F58" i="2"/>
  <c r="F74" i="2"/>
  <c r="F90" i="2"/>
  <c r="F106" i="2"/>
  <c r="F122" i="2"/>
  <c r="F138" i="2"/>
  <c r="F154" i="2"/>
  <c r="H162" i="2"/>
  <c r="H178" i="2"/>
  <c r="H194" i="2"/>
  <c r="H210" i="2"/>
  <c r="H262" i="2"/>
  <c r="H302" i="2"/>
  <c r="F185" i="2"/>
  <c r="F217" i="2"/>
  <c r="F249" i="2"/>
  <c r="H266" i="2"/>
  <c r="H274" i="2"/>
  <c r="F311" i="2"/>
  <c r="F331" i="2"/>
  <c r="F339" i="2"/>
  <c r="F347" i="2"/>
  <c r="F355" i="2"/>
  <c r="F363" i="2"/>
  <c r="H218" i="2"/>
  <c r="H233" i="2"/>
  <c r="F242" i="2"/>
  <c r="H250" i="2"/>
  <c r="H289" i="2"/>
  <c r="F305" i="2"/>
  <c r="H282" i="2"/>
  <c r="H314" i="2"/>
  <c r="H333" i="2"/>
  <c r="H341" i="2"/>
  <c r="H349" i="2"/>
  <c r="H357" i="2"/>
  <c r="H160" i="2"/>
  <c r="F306" i="2"/>
  <c r="F283" i="2"/>
  <c r="H252" i="2"/>
  <c r="H228" i="2"/>
  <c r="H188" i="2"/>
  <c r="H164" i="2"/>
  <c r="F349" i="2"/>
  <c r="H290" i="2"/>
  <c r="F289" i="2"/>
  <c r="H242" i="2"/>
  <c r="H225" i="2"/>
  <c r="H355" i="2"/>
  <c r="H339" i="2"/>
  <c r="H311" i="2"/>
  <c r="F266" i="2"/>
  <c r="F225" i="2"/>
  <c r="F302" i="2"/>
  <c r="F221" i="2"/>
  <c r="F186" i="2"/>
  <c r="F158" i="2"/>
  <c r="F110" i="2"/>
  <c r="F319" i="2"/>
  <c r="F303" i="2"/>
  <c r="H132" i="2"/>
  <c r="H100" i="2"/>
  <c r="H68" i="2"/>
  <c r="F23" i="2"/>
  <c r="H205" i="2"/>
  <c r="H297" i="2"/>
  <c r="F174" i="2"/>
  <c r="H105" i="2"/>
  <c r="F42" i="2"/>
  <c r="H261" i="2"/>
  <c r="F314" i="2"/>
  <c r="F291" i="2"/>
  <c r="H269" i="2"/>
  <c r="H244" i="2"/>
  <c r="H224" i="2"/>
  <c r="H204" i="2"/>
  <c r="H180" i="2"/>
  <c r="F361" i="2"/>
  <c r="F345" i="2"/>
  <c r="F329" i="2"/>
  <c r="F321" i="2"/>
  <c r="H258" i="2"/>
  <c r="H241" i="2"/>
  <c r="F218" i="2"/>
  <c r="H351" i="2"/>
  <c r="H335" i="2"/>
  <c r="H295" i="2"/>
  <c r="F265" i="2"/>
  <c r="F209" i="2"/>
  <c r="H278" i="2"/>
  <c r="F210" i="2"/>
  <c r="F178" i="2"/>
  <c r="F150" i="2"/>
  <c r="F94" i="2"/>
  <c r="F287" i="2"/>
  <c r="H156" i="2"/>
  <c r="H124" i="2"/>
  <c r="H92" i="2"/>
  <c r="H60" i="2"/>
  <c r="H41" i="2"/>
  <c r="H189" i="2"/>
  <c r="F230" i="2"/>
  <c r="H153" i="2"/>
  <c r="H89" i="2"/>
  <c r="F26" i="2"/>
  <c r="F49" i="2"/>
  <c r="F41" i="2"/>
  <c r="F315" i="2"/>
  <c r="F293" i="2"/>
  <c r="F269" i="2"/>
  <c r="H208" i="2"/>
  <c r="F333" i="2"/>
  <c r="F21" i="2"/>
  <c r="F323" i="2"/>
  <c r="F301" i="2"/>
  <c r="F282" i="2"/>
  <c r="F322" i="2"/>
  <c r="F309" i="2"/>
  <c r="F299" i="2"/>
  <c r="F290" i="2"/>
  <c r="F277" i="2"/>
  <c r="H260" i="2"/>
  <c r="H240" i="2"/>
  <c r="H220" i="2"/>
  <c r="H196" i="2"/>
  <c r="H176" i="2"/>
  <c r="F357" i="2"/>
  <c r="F341" i="2"/>
  <c r="H322" i="2"/>
  <c r="H310" i="2"/>
  <c r="H257" i="2"/>
  <c r="F234" i="2"/>
  <c r="H363" i="2"/>
  <c r="H347" i="2"/>
  <c r="H331" i="2"/>
  <c r="F274" i="2"/>
  <c r="F257" i="2"/>
  <c r="F193" i="2"/>
  <c r="F271" i="2"/>
  <c r="F202" i="2"/>
  <c r="F170" i="2"/>
  <c r="F142" i="2"/>
  <c r="F78" i="2"/>
  <c r="F254" i="2"/>
  <c r="H148" i="2"/>
  <c r="H116" i="2"/>
  <c r="H84" i="2"/>
  <c r="H52" i="2"/>
  <c r="H25" i="2"/>
  <c r="H173" i="2"/>
  <c r="F206" i="2"/>
  <c r="H137" i="2"/>
  <c r="H73" i="2"/>
  <c r="F14" i="2"/>
  <c r="H18" i="2"/>
  <c r="E366" i="1"/>
  <c r="H173" i="1"/>
  <c r="H229" i="1"/>
  <c r="H301" i="1"/>
  <c r="H357" i="1"/>
  <c r="H192" i="1"/>
  <c r="G355" i="1"/>
  <c r="G335" i="1"/>
  <c r="G315" i="1"/>
  <c r="G291" i="1"/>
  <c r="G271" i="1"/>
  <c r="G251" i="1"/>
  <c r="G223" i="1"/>
  <c r="G187" i="1"/>
  <c r="G145" i="1"/>
  <c r="G102" i="1"/>
  <c r="G47" i="1"/>
  <c r="H97" i="1"/>
  <c r="H77" i="1"/>
  <c r="G350" i="1"/>
  <c r="G318" i="1"/>
  <c r="G286" i="1"/>
  <c r="G254" i="1"/>
  <c r="G222" i="1"/>
  <c r="G186" i="1"/>
  <c r="G143" i="1"/>
  <c r="G101" i="1"/>
  <c r="G45" i="1"/>
  <c r="H156" i="1"/>
  <c r="G353" i="1"/>
  <c r="G321" i="1"/>
  <c r="G289" i="1"/>
  <c r="G257" i="1"/>
  <c r="G225" i="1"/>
  <c r="G190" i="1"/>
  <c r="G147" i="1"/>
  <c r="G105" i="1"/>
  <c r="G50" i="1"/>
  <c r="G83" i="1"/>
  <c r="G41" i="1"/>
  <c r="G196" i="1"/>
  <c r="G164" i="1"/>
  <c r="G132" i="1"/>
  <c r="G100" i="1"/>
  <c r="G68" i="1"/>
  <c r="G36" i="1"/>
  <c r="H117" i="1"/>
  <c r="H261" i="1"/>
  <c r="G27" i="1"/>
  <c r="H284" i="1"/>
  <c r="G244" i="1"/>
  <c r="G308" i="1"/>
  <c r="G260" i="1"/>
  <c r="G324" i="1"/>
  <c r="G340" i="1"/>
  <c r="G356" i="1"/>
  <c r="G276" i="1"/>
  <c r="G292" i="1"/>
  <c r="H363" i="1"/>
  <c r="H227" i="1"/>
  <c r="G130" i="1"/>
  <c r="H348" i="1"/>
  <c r="H321" i="1"/>
  <c r="H253" i="1"/>
  <c r="H189" i="1"/>
  <c r="H101" i="1"/>
  <c r="G24" i="1"/>
  <c r="G40" i="1"/>
  <c r="G56" i="1"/>
  <c r="G72" i="1"/>
  <c r="G88" i="1"/>
  <c r="G104" i="1"/>
  <c r="G120" i="1"/>
  <c r="G136" i="1"/>
  <c r="I136" i="1" s="1"/>
  <c r="L136" i="1" s="1"/>
  <c r="G152" i="1"/>
  <c r="G168" i="1"/>
  <c r="G184" i="1"/>
  <c r="G200" i="1"/>
  <c r="I200" i="1" s="1"/>
  <c r="L200" i="1" s="1"/>
  <c r="G25" i="1"/>
  <c r="G46" i="1"/>
  <c r="G67" i="1"/>
  <c r="G89" i="1"/>
  <c r="G29" i="1"/>
  <c r="G58" i="1"/>
  <c r="G86" i="1"/>
  <c r="G110" i="1"/>
  <c r="G131" i="1"/>
  <c r="G153" i="1"/>
  <c r="G174" i="1"/>
  <c r="G195" i="1"/>
  <c r="I195" i="1" s="1"/>
  <c r="L195" i="1" s="1"/>
  <c r="G213" i="1"/>
  <c r="G229" i="1"/>
  <c r="G245" i="1"/>
  <c r="G261" i="1"/>
  <c r="G277" i="1"/>
  <c r="G293" i="1"/>
  <c r="G309" i="1"/>
  <c r="G325" i="1"/>
  <c r="G341" i="1"/>
  <c r="G357" i="1"/>
  <c r="H56" i="1"/>
  <c r="H184" i="1"/>
  <c r="G23" i="1"/>
  <c r="G53" i="1"/>
  <c r="G81" i="1"/>
  <c r="G106" i="1"/>
  <c r="G127" i="1"/>
  <c r="G149" i="1"/>
  <c r="G170" i="1"/>
  <c r="G191" i="1"/>
  <c r="G210" i="1"/>
  <c r="G226" i="1"/>
  <c r="G242" i="1"/>
  <c r="G258" i="1"/>
  <c r="G274" i="1"/>
  <c r="G290" i="1"/>
  <c r="G306" i="1"/>
  <c r="G322" i="1"/>
  <c r="G338" i="1"/>
  <c r="G354" i="1"/>
  <c r="G359" i="1"/>
  <c r="H120" i="1"/>
  <c r="H21" i="1"/>
  <c r="H125" i="1"/>
  <c r="G26" i="1"/>
  <c r="G54" i="1"/>
  <c r="G82" i="1"/>
  <c r="G107" i="1"/>
  <c r="G129" i="1"/>
  <c r="G150" i="1"/>
  <c r="G171" i="1"/>
  <c r="G193" i="1"/>
  <c r="G211" i="1"/>
  <c r="G227" i="1"/>
  <c r="G247" i="1"/>
  <c r="G263" i="1"/>
  <c r="G279" i="1"/>
  <c r="G295" i="1"/>
  <c r="G311" i="1"/>
  <c r="G327" i="1"/>
  <c r="G343" i="1"/>
  <c r="G363" i="1"/>
  <c r="H149" i="1"/>
  <c r="H235" i="1"/>
  <c r="H337" i="1"/>
  <c r="H293" i="1"/>
  <c r="H245" i="1"/>
  <c r="H193" i="1"/>
  <c r="H145" i="1"/>
  <c r="H81" i="1"/>
  <c r="H37" i="1"/>
  <c r="G320" i="1"/>
  <c r="G256" i="1"/>
  <c r="G189" i="1"/>
  <c r="I189" i="1" s="1"/>
  <c r="L189" i="1" s="1"/>
  <c r="G103" i="1"/>
  <c r="H341" i="1"/>
  <c r="H360" i="1"/>
  <c r="H332" i="1"/>
  <c r="H300" i="1"/>
  <c r="H272" i="1"/>
  <c r="H240" i="1"/>
  <c r="H216" i="1"/>
  <c r="H188" i="1"/>
  <c r="H160" i="1"/>
  <c r="H136" i="1"/>
  <c r="H104" i="1"/>
  <c r="H76" i="1"/>
  <c r="H44" i="1"/>
  <c r="H16" i="1"/>
  <c r="G316" i="1"/>
  <c r="G252" i="1"/>
  <c r="G183" i="1"/>
  <c r="G98" i="1"/>
  <c r="H333" i="1"/>
  <c r="G228" i="1"/>
  <c r="H351" i="1"/>
  <c r="H335" i="1"/>
  <c r="H315" i="1"/>
  <c r="H295" i="1"/>
  <c r="H275" i="1"/>
  <c r="H255" i="1"/>
  <c r="H239" i="1"/>
  <c r="H215" i="1"/>
  <c r="H199" i="1"/>
  <c r="H183" i="1"/>
  <c r="H167" i="1"/>
  <c r="H151" i="1"/>
  <c r="H135" i="1"/>
  <c r="H119" i="1"/>
  <c r="H103" i="1"/>
  <c r="H87" i="1"/>
  <c r="H71" i="1"/>
  <c r="H55" i="1"/>
  <c r="H39" i="1"/>
  <c r="H23" i="1"/>
  <c r="G360" i="1"/>
  <c r="G296" i="1"/>
  <c r="G232" i="1"/>
  <c r="G157" i="1"/>
  <c r="G63" i="1"/>
  <c r="H358" i="1"/>
  <c r="H310" i="1"/>
  <c r="H274" i="1"/>
  <c r="H242" i="1"/>
  <c r="H210" i="1"/>
  <c r="H178" i="1"/>
  <c r="H146" i="1"/>
  <c r="H110" i="1"/>
  <c r="H78" i="1"/>
  <c r="H46" i="1"/>
  <c r="H10" i="1"/>
  <c r="H326" i="1"/>
  <c r="H294" i="1"/>
  <c r="H258" i="1"/>
  <c r="H230" i="1"/>
  <c r="H198" i="1"/>
  <c r="H166" i="1"/>
  <c r="H134" i="1"/>
  <c r="H106" i="1"/>
  <c r="H74" i="1"/>
  <c r="H42" i="1"/>
  <c r="H14" i="1"/>
  <c r="H313" i="1"/>
  <c r="H249" i="1"/>
  <c r="H185" i="1"/>
  <c r="H121" i="1"/>
  <c r="H57" i="1"/>
  <c r="H13" i="1"/>
  <c r="H334" i="1"/>
  <c r="H324" i="1"/>
  <c r="H260" i="1"/>
  <c r="H196" i="1"/>
  <c r="H132" i="1"/>
  <c r="H68" i="1"/>
  <c r="H20" i="1"/>
  <c r="F11" i="1"/>
  <c r="F15" i="1"/>
  <c r="F19" i="1"/>
  <c r="F23" i="1"/>
  <c r="F27" i="1"/>
  <c r="F31" i="1"/>
  <c r="F35" i="1"/>
  <c r="F39" i="1"/>
  <c r="F43" i="1"/>
  <c r="F47" i="1"/>
  <c r="F51" i="1"/>
  <c r="F55" i="1"/>
  <c r="F59" i="1"/>
  <c r="F63" i="1"/>
  <c r="F67" i="1"/>
  <c r="F71" i="1"/>
  <c r="F75" i="1"/>
  <c r="F79" i="1"/>
  <c r="F83" i="1"/>
  <c r="F87" i="1"/>
  <c r="F91" i="1"/>
  <c r="F95" i="1"/>
  <c r="F99" i="1"/>
  <c r="F103" i="1"/>
  <c r="F107" i="1"/>
  <c r="F111" i="1"/>
  <c r="F115" i="1"/>
  <c r="F119" i="1"/>
  <c r="F123" i="1"/>
  <c r="F127" i="1"/>
  <c r="F131" i="1"/>
  <c r="F135" i="1"/>
  <c r="F139" i="1"/>
  <c r="F143" i="1"/>
  <c r="F147" i="1"/>
  <c r="F151" i="1"/>
  <c r="F155" i="1"/>
  <c r="F159" i="1"/>
  <c r="F163" i="1"/>
  <c r="F167" i="1"/>
  <c r="F171" i="1"/>
  <c r="F175" i="1"/>
  <c r="F179" i="1"/>
  <c r="F183" i="1"/>
  <c r="F187" i="1"/>
  <c r="F191" i="1"/>
  <c r="F195" i="1"/>
  <c r="F199" i="1"/>
  <c r="F203" i="1"/>
  <c r="F207" i="1"/>
  <c r="F211" i="1"/>
  <c r="F215" i="1"/>
  <c r="F219" i="1"/>
  <c r="F223" i="1"/>
  <c r="F227" i="1"/>
  <c r="F231" i="1"/>
  <c r="F235" i="1"/>
  <c r="F239" i="1"/>
  <c r="F243" i="1"/>
  <c r="F247" i="1"/>
  <c r="F251" i="1"/>
  <c r="F255" i="1"/>
  <c r="F259" i="1"/>
  <c r="F263" i="1"/>
  <c r="F267" i="1"/>
  <c r="F271" i="1"/>
  <c r="F275" i="1"/>
  <c r="F279" i="1"/>
  <c r="F283" i="1"/>
  <c r="F287" i="1"/>
  <c r="F291" i="1"/>
  <c r="F295" i="1"/>
  <c r="F299" i="1"/>
  <c r="F303" i="1"/>
  <c r="F307" i="1"/>
  <c r="F311" i="1"/>
  <c r="F315" i="1"/>
  <c r="F319" i="1"/>
  <c r="F323" i="1"/>
  <c r="F327" i="1"/>
  <c r="F331" i="1"/>
  <c r="F335" i="1"/>
  <c r="F339" i="1"/>
  <c r="F343" i="1"/>
  <c r="F347" i="1"/>
  <c r="F351" i="1"/>
  <c r="F355" i="1"/>
  <c r="F359" i="1"/>
  <c r="F363" i="1"/>
  <c r="H355" i="1"/>
  <c r="G212" i="1"/>
  <c r="G85" i="1"/>
  <c r="H320" i="1"/>
  <c r="H309" i="1"/>
  <c r="H237" i="1"/>
  <c r="H165" i="1"/>
  <c r="G12" i="1"/>
  <c r="G28" i="1"/>
  <c r="G44" i="1"/>
  <c r="G60" i="1"/>
  <c r="G76" i="1"/>
  <c r="G92" i="1"/>
  <c r="G108" i="1"/>
  <c r="G124" i="1"/>
  <c r="G140" i="1"/>
  <c r="G156" i="1"/>
  <c r="I156" i="1" s="1"/>
  <c r="L156" i="1" s="1"/>
  <c r="G172" i="1"/>
  <c r="G188" i="1"/>
  <c r="I188" i="1" s="1"/>
  <c r="L188" i="1" s="1"/>
  <c r="G9" i="1"/>
  <c r="G30" i="1"/>
  <c r="G51" i="1"/>
  <c r="G73" i="1"/>
  <c r="G94" i="1"/>
  <c r="G37" i="1"/>
  <c r="G65" i="1"/>
  <c r="G93" i="1"/>
  <c r="G115" i="1"/>
  <c r="G137" i="1"/>
  <c r="G158" i="1"/>
  <c r="G179" i="1"/>
  <c r="G201" i="1"/>
  <c r="G217" i="1"/>
  <c r="G233" i="1"/>
  <c r="G249" i="1"/>
  <c r="G265" i="1"/>
  <c r="G281" i="1"/>
  <c r="G297" i="1"/>
  <c r="G313" i="1"/>
  <c r="I313" i="1" s="1"/>
  <c r="L313" i="1" s="1"/>
  <c r="G329" i="1"/>
  <c r="G345" i="1"/>
  <c r="G361" i="1"/>
  <c r="H92" i="1"/>
  <c r="H213" i="1"/>
  <c r="G31" i="1"/>
  <c r="G59" i="1"/>
  <c r="G87" i="1"/>
  <c r="I87" i="1" s="1"/>
  <c r="L87" i="1" s="1"/>
  <c r="G111" i="1"/>
  <c r="G133" i="1"/>
  <c r="G154" i="1"/>
  <c r="G175" i="1"/>
  <c r="G197" i="1"/>
  <c r="G214" i="1"/>
  <c r="G230" i="1"/>
  <c r="G246" i="1"/>
  <c r="G262" i="1"/>
  <c r="G278" i="1"/>
  <c r="G294" i="1"/>
  <c r="I294" i="1" s="1"/>
  <c r="L294" i="1" s="1"/>
  <c r="G310" i="1"/>
  <c r="G326" i="1"/>
  <c r="I326" i="1" s="1"/>
  <c r="L326" i="1" s="1"/>
  <c r="G342" i="1"/>
  <c r="G358" i="1"/>
  <c r="I358" i="1" s="1"/>
  <c r="L358" i="1" s="1"/>
  <c r="H12" i="1"/>
  <c r="H141" i="1"/>
  <c r="H61" i="1"/>
  <c r="H133" i="1"/>
  <c r="G33" i="1"/>
  <c r="G61" i="1"/>
  <c r="G90" i="1"/>
  <c r="G113" i="1"/>
  <c r="G134" i="1"/>
  <c r="G155" i="1"/>
  <c r="G177" i="1"/>
  <c r="G198" i="1"/>
  <c r="G215" i="1"/>
  <c r="I215" i="1" s="1"/>
  <c r="L215" i="1" s="1"/>
  <c r="F364" i="1"/>
  <c r="F358" i="1"/>
  <c r="F353" i="1"/>
  <c r="F348" i="1"/>
  <c r="F342" i="1"/>
  <c r="F337" i="1"/>
  <c r="F332" i="1"/>
  <c r="F326" i="1"/>
  <c r="F321" i="1"/>
  <c r="F316" i="1"/>
  <c r="F310" i="1"/>
  <c r="F305" i="1"/>
  <c r="F300" i="1"/>
  <c r="F294" i="1"/>
  <c r="F289" i="1"/>
  <c r="F284" i="1"/>
  <c r="F278" i="1"/>
  <c r="F273" i="1"/>
  <c r="F268" i="1"/>
  <c r="F262" i="1"/>
  <c r="F257" i="1"/>
  <c r="F252" i="1"/>
  <c r="F246" i="1"/>
  <c r="F241" i="1"/>
  <c r="F236" i="1"/>
  <c r="F230" i="1"/>
  <c r="F225" i="1"/>
  <c r="F220" i="1"/>
  <c r="F214" i="1"/>
  <c r="F209" i="1"/>
  <c r="F204" i="1"/>
  <c r="F198" i="1"/>
  <c r="F193" i="1"/>
  <c r="F188" i="1"/>
  <c r="F182" i="1"/>
  <c r="F177" i="1"/>
  <c r="F172" i="1"/>
  <c r="F166" i="1"/>
  <c r="F161" i="1"/>
  <c r="F156" i="1"/>
  <c r="F150" i="1"/>
  <c r="F145" i="1"/>
  <c r="F140" i="1"/>
  <c r="F134" i="1"/>
  <c r="F129" i="1"/>
  <c r="F124" i="1"/>
  <c r="F118" i="1"/>
  <c r="F113" i="1"/>
  <c r="F108" i="1"/>
  <c r="F102" i="1"/>
  <c r="F97" i="1"/>
  <c r="F92" i="1"/>
  <c r="F86" i="1"/>
  <c r="F81" i="1"/>
  <c r="F76" i="1"/>
  <c r="F70" i="1"/>
  <c r="F65" i="1"/>
  <c r="F60" i="1"/>
  <c r="F54" i="1"/>
  <c r="F49" i="1"/>
  <c r="F44" i="1"/>
  <c r="F38" i="1"/>
  <c r="F33" i="1"/>
  <c r="F28" i="1"/>
  <c r="F22" i="1"/>
  <c r="F17" i="1"/>
  <c r="F12" i="1"/>
  <c r="H24" i="1"/>
  <c r="H100" i="1"/>
  <c r="H180" i="1"/>
  <c r="H276" i="1"/>
  <c r="H356" i="1"/>
  <c r="H9" i="1"/>
  <c r="H73" i="1"/>
  <c r="H153" i="1"/>
  <c r="H233" i="1"/>
  <c r="H329" i="1"/>
  <c r="H30" i="1"/>
  <c r="H66" i="1"/>
  <c r="H114" i="1"/>
  <c r="H150" i="1"/>
  <c r="H190" i="1"/>
  <c r="H238" i="1"/>
  <c r="H278" i="1"/>
  <c r="H314" i="1"/>
  <c r="H18" i="1"/>
  <c r="H62" i="1"/>
  <c r="H102" i="1"/>
  <c r="H154" i="1"/>
  <c r="H194" i="1"/>
  <c r="H234" i="1"/>
  <c r="H282" i="1"/>
  <c r="H330" i="1"/>
  <c r="G34" i="1"/>
  <c r="G178" i="1"/>
  <c r="I178" i="1" s="1"/>
  <c r="L178" i="1" s="1"/>
  <c r="G264" i="1"/>
  <c r="G344" i="1"/>
  <c r="H27" i="1"/>
  <c r="H47" i="1"/>
  <c r="H67" i="1"/>
  <c r="H91" i="1"/>
  <c r="H111" i="1"/>
  <c r="H131" i="1"/>
  <c r="H155" i="1"/>
  <c r="H175" i="1"/>
  <c r="H195" i="1"/>
  <c r="H219" i="1"/>
  <c r="H247" i="1"/>
  <c r="H271" i="1"/>
  <c r="H303" i="1"/>
  <c r="H323" i="1"/>
  <c r="H347" i="1"/>
  <c r="H248" i="1"/>
  <c r="G42" i="1"/>
  <c r="I42" i="1" s="1"/>
  <c r="L42" i="1" s="1"/>
  <c r="G162" i="1"/>
  <c r="G268" i="1"/>
  <c r="G348" i="1"/>
  <c r="H40" i="1"/>
  <c r="H80" i="1"/>
  <c r="H112" i="1"/>
  <c r="H152" i="1"/>
  <c r="H200" i="1"/>
  <c r="H232" i="1"/>
  <c r="H268" i="1"/>
  <c r="H304" i="1"/>
  <c r="H344" i="1"/>
  <c r="H312" i="1"/>
  <c r="G125" i="1"/>
  <c r="G224" i="1"/>
  <c r="G304" i="1"/>
  <c r="H45" i="1"/>
  <c r="H109" i="1"/>
  <c r="H181" i="1"/>
  <c r="H257" i="1"/>
  <c r="H317" i="1"/>
  <c r="H8" i="1"/>
  <c r="H113" i="1"/>
  <c r="G351" i="1"/>
  <c r="G331" i="1"/>
  <c r="G307" i="1"/>
  <c r="G287" i="1"/>
  <c r="G267" i="1"/>
  <c r="G243" i="1"/>
  <c r="G219" i="1"/>
  <c r="G182" i="1"/>
  <c r="G139" i="1"/>
  <c r="G97" i="1"/>
  <c r="I97" i="1" s="1"/>
  <c r="L97" i="1" s="1"/>
  <c r="G39" i="1"/>
  <c r="H69" i="1"/>
  <c r="H49" i="1"/>
  <c r="G346" i="1"/>
  <c r="G314" i="1"/>
  <c r="G282" i="1"/>
  <c r="G250" i="1"/>
  <c r="G218" i="1"/>
  <c r="G181" i="1"/>
  <c r="G138" i="1"/>
  <c r="G95" i="1"/>
  <c r="G38" i="1"/>
  <c r="H128" i="1"/>
  <c r="G349" i="1"/>
  <c r="G317" i="1"/>
  <c r="G285" i="1"/>
  <c r="G253" i="1"/>
  <c r="G221" i="1"/>
  <c r="G185" i="1"/>
  <c r="I185" i="1" s="1"/>
  <c r="L185" i="1" s="1"/>
  <c r="G142" i="1"/>
  <c r="G99" i="1"/>
  <c r="G43" i="1"/>
  <c r="G78" i="1"/>
  <c r="I78" i="1" s="1"/>
  <c r="L78" i="1" s="1"/>
  <c r="G35" i="1"/>
  <c r="G192" i="1"/>
  <c r="G160" i="1"/>
  <c r="I160" i="1" s="1"/>
  <c r="L160" i="1" s="1"/>
  <c r="G128" i="1"/>
  <c r="G96" i="1"/>
  <c r="G64" i="1"/>
  <c r="G32" i="1"/>
  <c r="H157" i="1"/>
  <c r="H289" i="1"/>
  <c r="G55" i="1"/>
  <c r="H327" i="1"/>
  <c r="I9" i="2" l="1"/>
  <c r="I71" i="2"/>
  <c r="I212" i="2"/>
  <c r="I76" i="2"/>
  <c r="L76" i="2" s="1"/>
  <c r="I108" i="2"/>
  <c r="I140" i="2"/>
  <c r="L140" i="2" s="1"/>
  <c r="I327" i="2"/>
  <c r="L327" i="2" s="1"/>
  <c r="I359" i="2"/>
  <c r="L359" i="2" s="1"/>
  <c r="I47" i="2"/>
  <c r="I8" i="2"/>
  <c r="I10" i="2"/>
  <c r="I105" i="2"/>
  <c r="L105" i="2" s="1"/>
  <c r="I137" i="2"/>
  <c r="I225" i="2"/>
  <c r="L225" i="2" s="1"/>
  <c r="I39" i="2"/>
  <c r="L39" i="2" s="1"/>
  <c r="I70" i="2"/>
  <c r="L70" i="2" s="1"/>
  <c r="I118" i="2"/>
  <c r="I250" i="2"/>
  <c r="I80" i="2"/>
  <c r="L80" i="2" s="1"/>
  <c r="I152" i="2"/>
  <c r="L152" i="2" s="1"/>
  <c r="I307" i="2"/>
  <c r="I265" i="2"/>
  <c r="L265" i="2" s="1"/>
  <c r="I305" i="2"/>
  <c r="L305" i="2" s="1"/>
  <c r="I109" i="2"/>
  <c r="L109" i="2" s="1"/>
  <c r="I127" i="2"/>
  <c r="I89" i="2"/>
  <c r="L89" i="2" s="1"/>
  <c r="I276" i="2"/>
  <c r="L276" i="2" s="1"/>
  <c r="I75" i="2"/>
  <c r="L75" i="2" s="1"/>
  <c r="I220" i="2"/>
  <c r="I23" i="2"/>
  <c r="I59" i="2"/>
  <c r="L59" i="2" s="1"/>
  <c r="I170" i="2"/>
  <c r="L170" i="2" s="1"/>
  <c r="I110" i="2"/>
  <c r="I134" i="2"/>
  <c r="L134" i="2" s="1"/>
  <c r="I247" i="2"/>
  <c r="L247" i="2" s="1"/>
  <c r="I41" i="2"/>
  <c r="L41" i="2" s="1"/>
  <c r="I204" i="2"/>
  <c r="I120" i="2"/>
  <c r="I192" i="2"/>
  <c r="L192" i="2" s="1"/>
  <c r="I281" i="2"/>
  <c r="L281" i="2" s="1"/>
  <c r="I357" i="2"/>
  <c r="I165" i="2"/>
  <c r="I245" i="2"/>
  <c r="L245" i="2" s="1"/>
  <c r="I236" i="2"/>
  <c r="L236" i="2" s="1"/>
  <c r="I167" i="2"/>
  <c r="I183" i="2"/>
  <c r="I199" i="2"/>
  <c r="I215" i="2"/>
  <c r="L215" i="2" s="1"/>
  <c r="L178" i="2"/>
  <c r="L47" i="2"/>
  <c r="I32" i="2"/>
  <c r="L220" i="2"/>
  <c r="I119" i="2"/>
  <c r="I11" i="2"/>
  <c r="L62" i="2"/>
  <c r="L86" i="2"/>
  <c r="I102" i="2"/>
  <c r="I126" i="2"/>
  <c r="L150" i="2"/>
  <c r="L25" i="2"/>
  <c r="I49" i="2"/>
  <c r="L204" i="2"/>
  <c r="I288" i="2"/>
  <c r="I14" i="2"/>
  <c r="L46" i="2"/>
  <c r="I64" i="2"/>
  <c r="I96" i="2"/>
  <c r="L120" i="2"/>
  <c r="I136" i="2"/>
  <c r="I144" i="2"/>
  <c r="L160" i="2"/>
  <c r="L228" i="2"/>
  <c r="L182" i="2"/>
  <c r="I214" i="2"/>
  <c r="I235" i="2"/>
  <c r="L256" i="2"/>
  <c r="I284" i="2"/>
  <c r="I51" i="2"/>
  <c r="I35" i="2"/>
  <c r="I67" i="2"/>
  <c r="I111" i="2"/>
  <c r="L139" i="2"/>
  <c r="I299" i="2"/>
  <c r="L20" i="2"/>
  <c r="L36" i="2"/>
  <c r="I162" i="2"/>
  <c r="I194" i="2"/>
  <c r="I252" i="2"/>
  <c r="I304" i="2"/>
  <c r="I27" i="2"/>
  <c r="I91" i="2"/>
  <c r="I107" i="2"/>
  <c r="I135" i="2"/>
  <c r="I12" i="2"/>
  <c r="L55" i="2"/>
  <c r="L147" i="2"/>
  <c r="L44" i="2"/>
  <c r="L17" i="2"/>
  <c r="I83" i="2"/>
  <c r="L151" i="2"/>
  <c r="I293" i="2"/>
  <c r="I48" i="2"/>
  <c r="L23" i="2"/>
  <c r="I103" i="2"/>
  <c r="I131" i="2"/>
  <c r="L54" i="2"/>
  <c r="I94" i="2"/>
  <c r="L118" i="2"/>
  <c r="I158" i="2"/>
  <c r="L33" i="2"/>
  <c r="L172" i="2"/>
  <c r="L218" i="2"/>
  <c r="I320" i="2"/>
  <c r="L30" i="2"/>
  <c r="I72" i="2"/>
  <c r="I112" i="2"/>
  <c r="I63" i="2"/>
  <c r="I87" i="2"/>
  <c r="L9" i="2"/>
  <c r="I43" i="2"/>
  <c r="L71" i="2"/>
  <c r="I99" i="2"/>
  <c r="L143" i="2"/>
  <c r="L159" i="2"/>
  <c r="L231" i="2"/>
  <c r="I24" i="2"/>
  <c r="I40" i="2"/>
  <c r="L226" i="2"/>
  <c r="L31" i="2"/>
  <c r="I95" i="2"/>
  <c r="I123" i="2"/>
  <c r="I155" i="2"/>
  <c r="I202" i="2"/>
  <c r="I269" i="2"/>
  <c r="I15" i="2"/>
  <c r="L28" i="2"/>
  <c r="L258" i="2"/>
  <c r="L79" i="2"/>
  <c r="I242" i="2"/>
  <c r="L8" i="2"/>
  <c r="L16" i="2"/>
  <c r="L239" i="2"/>
  <c r="L283" i="2"/>
  <c r="L315" i="2"/>
  <c r="L10" i="2"/>
  <c r="L26" i="2"/>
  <c r="L42" i="2"/>
  <c r="L175" i="2"/>
  <c r="L191" i="2"/>
  <c r="L207" i="2"/>
  <c r="I244" i="2"/>
  <c r="L168" i="2"/>
  <c r="L179" i="2"/>
  <c r="L190" i="2"/>
  <c r="I200" i="2"/>
  <c r="L211" i="2"/>
  <c r="L222" i="2"/>
  <c r="L232" i="2"/>
  <c r="L243" i="2"/>
  <c r="L254" i="2"/>
  <c r="L323" i="2"/>
  <c r="L264" i="2"/>
  <c r="L273" i="2"/>
  <c r="L312" i="2"/>
  <c r="L57" i="2"/>
  <c r="L73" i="2"/>
  <c r="L121" i="2"/>
  <c r="L137" i="2"/>
  <c r="I153" i="2"/>
  <c r="L308" i="2"/>
  <c r="L337" i="2"/>
  <c r="I353" i="2"/>
  <c r="L161" i="2"/>
  <c r="I177" i="2"/>
  <c r="L193" i="2"/>
  <c r="I209" i="2"/>
  <c r="I241" i="2"/>
  <c r="I257" i="2"/>
  <c r="I274" i="2"/>
  <c r="L290" i="2"/>
  <c r="L306" i="2"/>
  <c r="L322" i="2"/>
  <c r="L336" i="2"/>
  <c r="L352" i="2"/>
  <c r="I326" i="2"/>
  <c r="L342" i="2"/>
  <c r="L358" i="2"/>
  <c r="L13" i="2"/>
  <c r="L127" i="2"/>
  <c r="I210" i="2"/>
  <c r="I115" i="2"/>
  <c r="L19" i="2"/>
  <c r="L186" i="2"/>
  <c r="L78" i="2"/>
  <c r="L110" i="2"/>
  <c r="I142" i="2"/>
  <c r="I188" i="2"/>
  <c r="L250" i="2"/>
  <c r="L56" i="2"/>
  <c r="L88" i="2"/>
  <c r="I104" i="2"/>
  <c r="L128" i="2"/>
  <c r="I171" i="2"/>
  <c r="I203" i="2"/>
  <c r="I224" i="2"/>
  <c r="L246" i="2"/>
  <c r="L307" i="2"/>
  <c r="I275" i="2"/>
  <c r="I296" i="2"/>
  <c r="L317" i="2"/>
  <c r="L289" i="2"/>
  <c r="I297" i="2"/>
  <c r="L313" i="2"/>
  <c r="I321" i="2"/>
  <c r="L61" i="2"/>
  <c r="I77" i="2"/>
  <c r="I93" i="2"/>
  <c r="L125" i="2"/>
  <c r="I141" i="2"/>
  <c r="I157" i="2"/>
  <c r="I316" i="2"/>
  <c r="I341" i="2"/>
  <c r="L357" i="2"/>
  <c r="L165" i="2"/>
  <c r="L181" i="2"/>
  <c r="I197" i="2"/>
  <c r="I213" i="2"/>
  <c r="I229" i="2"/>
  <c r="I261" i="2"/>
  <c r="I223" i="2"/>
  <c r="I255" i="2"/>
  <c r="I277" i="2"/>
  <c r="I18" i="2"/>
  <c r="I34" i="2"/>
  <c r="I50" i="2"/>
  <c r="L167" i="2"/>
  <c r="L183" i="2"/>
  <c r="L199" i="2"/>
  <c r="L163" i="2"/>
  <c r="I174" i="2"/>
  <c r="I184" i="2"/>
  <c r="L195" i="2"/>
  <c r="I206" i="2"/>
  <c r="I216" i="2"/>
  <c r="L227" i="2"/>
  <c r="I238" i="2"/>
  <c r="I248" i="2"/>
  <c r="L259" i="2"/>
  <c r="I291" i="2"/>
  <c r="I267" i="2"/>
  <c r="I280" i="2"/>
  <c r="I301" i="2"/>
  <c r="I65" i="2"/>
  <c r="I81" i="2"/>
  <c r="I97" i="2"/>
  <c r="I113" i="2"/>
  <c r="I129" i="2"/>
  <c r="I145" i="2"/>
  <c r="I292" i="2"/>
  <c r="I329" i="2"/>
  <c r="I345" i="2"/>
  <c r="I361" i="2"/>
  <c r="I169" i="2"/>
  <c r="I185" i="2"/>
  <c r="I201" i="2"/>
  <c r="I217" i="2"/>
  <c r="I233" i="2"/>
  <c r="I249" i="2"/>
  <c r="I324" i="2"/>
  <c r="I266" i="2"/>
  <c r="I282" i="2"/>
  <c r="I298" i="2"/>
  <c r="I314" i="2"/>
  <c r="I325" i="2"/>
  <c r="I328" i="2"/>
  <c r="I344" i="2"/>
  <c r="I360" i="2"/>
  <c r="I334" i="2"/>
  <c r="I350" i="2"/>
  <c r="I58" i="2"/>
  <c r="I66" i="2"/>
  <c r="I74" i="2"/>
  <c r="I82" i="2"/>
  <c r="I90" i="2"/>
  <c r="I98" i="2"/>
  <c r="I106" i="2"/>
  <c r="I114" i="2"/>
  <c r="I122" i="2"/>
  <c r="I130" i="2"/>
  <c r="I138" i="2"/>
  <c r="I146" i="2"/>
  <c r="I154" i="2"/>
  <c r="I271" i="2"/>
  <c r="I21" i="2"/>
  <c r="I29" i="2"/>
  <c r="I37" i="2"/>
  <c r="I45" i="2"/>
  <c r="I164" i="2"/>
  <c r="I180" i="2"/>
  <c r="I196" i="2"/>
  <c r="L212" i="2"/>
  <c r="I234" i="2"/>
  <c r="I263" i="2"/>
  <c r="I279" i="2"/>
  <c r="I309" i="2"/>
  <c r="I22" i="2"/>
  <c r="I38" i="2"/>
  <c r="I52" i="2"/>
  <c r="I60" i="2"/>
  <c r="I68" i="2"/>
  <c r="I84" i="2"/>
  <c r="I92" i="2"/>
  <c r="I100" i="2"/>
  <c r="L108" i="2"/>
  <c r="I116" i="2"/>
  <c r="I124" i="2"/>
  <c r="I132" i="2"/>
  <c r="I148" i="2"/>
  <c r="I156" i="2"/>
  <c r="I260" i="2"/>
  <c r="I166" i="2"/>
  <c r="I176" i="2"/>
  <c r="I187" i="2"/>
  <c r="I198" i="2"/>
  <c r="I208" i="2"/>
  <c r="I219" i="2"/>
  <c r="I230" i="2"/>
  <c r="I240" i="2"/>
  <c r="I251" i="2"/>
  <c r="I272" i="2"/>
  <c r="I285" i="2"/>
  <c r="I287" i="2"/>
  <c r="I295" i="2"/>
  <c r="I303" i="2"/>
  <c r="I311" i="2"/>
  <c r="I319" i="2"/>
  <c r="I53" i="2"/>
  <c r="I69" i="2"/>
  <c r="I85" i="2"/>
  <c r="I101" i="2"/>
  <c r="I117" i="2"/>
  <c r="I133" i="2"/>
  <c r="I149" i="2"/>
  <c r="I268" i="2"/>
  <c r="I300" i="2"/>
  <c r="I333" i="2"/>
  <c r="I349" i="2"/>
  <c r="I173" i="2"/>
  <c r="I189" i="2"/>
  <c r="I205" i="2"/>
  <c r="I221" i="2"/>
  <c r="I237" i="2"/>
  <c r="I253" i="2"/>
  <c r="I270" i="2"/>
  <c r="I286" i="2"/>
  <c r="I302" i="2"/>
  <c r="I318" i="2"/>
  <c r="I335" i="2"/>
  <c r="L343" i="2"/>
  <c r="I351" i="2"/>
  <c r="I332" i="2"/>
  <c r="I348" i="2"/>
  <c r="I364" i="2"/>
  <c r="I338" i="2"/>
  <c r="I354" i="2"/>
  <c r="I262" i="2"/>
  <c r="I278" i="2"/>
  <c r="I294" i="2"/>
  <c r="I310" i="2"/>
  <c r="I331" i="2"/>
  <c r="I339" i="2"/>
  <c r="I347" i="2"/>
  <c r="I355" i="2"/>
  <c r="I363" i="2"/>
  <c r="L340" i="2"/>
  <c r="L356" i="2"/>
  <c r="I330" i="2"/>
  <c r="I346" i="2"/>
  <c r="I362" i="2"/>
  <c r="I221" i="1"/>
  <c r="L221" i="1" s="1"/>
  <c r="I341" i="1"/>
  <c r="L341" i="1" s="1"/>
  <c r="I113" i="1"/>
  <c r="L113" i="1" s="1"/>
  <c r="I154" i="1"/>
  <c r="L154" i="1" s="1"/>
  <c r="I44" i="1"/>
  <c r="L44" i="1" s="1"/>
  <c r="I227" i="1"/>
  <c r="L227" i="1" s="1"/>
  <c r="I106" i="1"/>
  <c r="L106" i="1" s="1"/>
  <c r="I261" i="1"/>
  <c r="L261" i="1" s="1"/>
  <c r="I41" i="1"/>
  <c r="L41" i="1" s="1"/>
  <c r="I253" i="1"/>
  <c r="L253" i="1" s="1"/>
  <c r="I181" i="1"/>
  <c r="L181" i="1" s="1"/>
  <c r="I314" i="1"/>
  <c r="L314" i="1" s="1"/>
  <c r="I125" i="1"/>
  <c r="L125" i="1" s="1"/>
  <c r="I112" i="1"/>
  <c r="L112" i="1" s="1"/>
  <c r="I264" i="1"/>
  <c r="L264" i="1" s="1"/>
  <c r="I175" i="1"/>
  <c r="L175" i="1" s="1"/>
  <c r="I249" i="1"/>
  <c r="L249" i="1" s="1"/>
  <c r="I25" i="1"/>
  <c r="L25" i="1" s="1"/>
  <c r="I198" i="1"/>
  <c r="L198" i="1" s="1"/>
  <c r="I230" i="1"/>
  <c r="L230" i="1" s="1"/>
  <c r="I233" i="1"/>
  <c r="L233" i="1" s="1"/>
  <c r="I14" i="1"/>
  <c r="L14" i="1" s="1"/>
  <c r="I363" i="1"/>
  <c r="L363" i="1" s="1"/>
  <c r="I295" i="1"/>
  <c r="L295" i="1" s="1"/>
  <c r="I150" i="1"/>
  <c r="L150" i="1" s="1"/>
  <c r="I110" i="1"/>
  <c r="L110" i="1" s="1"/>
  <c r="I89" i="1"/>
  <c r="L89" i="1" s="1"/>
  <c r="I128" i="1"/>
  <c r="L128" i="1" s="1"/>
  <c r="I250" i="1"/>
  <c r="L250" i="1" s="1"/>
  <c r="I351" i="1"/>
  <c r="L351" i="1" s="1"/>
  <c r="I304" i="1"/>
  <c r="L304" i="1" s="1"/>
  <c r="I180" i="1"/>
  <c r="L180" i="1" s="1"/>
  <c r="I342" i="1"/>
  <c r="L342" i="1" s="1"/>
  <c r="I278" i="1"/>
  <c r="L278" i="1" s="1"/>
  <c r="I37" i="1"/>
  <c r="L37" i="1" s="1"/>
  <c r="I92" i="1"/>
  <c r="L92" i="1" s="1"/>
  <c r="I296" i="1"/>
  <c r="L296" i="1" s="1"/>
  <c r="I211" i="1"/>
  <c r="L211" i="1" s="1"/>
  <c r="I242" i="1"/>
  <c r="L242" i="1" s="1"/>
  <c r="I245" i="1"/>
  <c r="L245" i="1" s="1"/>
  <c r="I174" i="1"/>
  <c r="L174" i="1" s="1"/>
  <c r="I67" i="1"/>
  <c r="L67" i="1" s="1"/>
  <c r="I260" i="1"/>
  <c r="L260" i="1" s="1"/>
  <c r="I196" i="1"/>
  <c r="L196" i="1" s="1"/>
  <c r="I318" i="1"/>
  <c r="L318" i="1" s="1"/>
  <c r="H299" i="1"/>
  <c r="G194" i="1"/>
  <c r="I194" i="1" s="1"/>
  <c r="L194" i="1" s="1"/>
  <c r="H225" i="1"/>
  <c r="I225" i="1" s="1"/>
  <c r="L225" i="1" s="1"/>
  <c r="G48" i="1"/>
  <c r="G112" i="1"/>
  <c r="G176" i="1"/>
  <c r="G57" i="1"/>
  <c r="I57" i="1" s="1"/>
  <c r="L57" i="1" s="1"/>
  <c r="G71" i="1"/>
  <c r="I71" i="1" s="1"/>
  <c r="L71" i="1" s="1"/>
  <c r="G163" i="1"/>
  <c r="G237" i="1"/>
  <c r="I237" i="1" s="1"/>
  <c r="L237" i="1" s="1"/>
  <c r="G301" i="1"/>
  <c r="I301" i="1" s="1"/>
  <c r="L301" i="1" s="1"/>
  <c r="G8" i="1"/>
  <c r="I8" i="1" s="1"/>
  <c r="L8" i="1" s="1"/>
  <c r="G66" i="1"/>
  <c r="I66" i="1" s="1"/>
  <c r="L66" i="1" s="1"/>
  <c r="G159" i="1"/>
  <c r="G234" i="1"/>
  <c r="I234" i="1" s="1"/>
  <c r="L234" i="1" s="1"/>
  <c r="G298" i="1"/>
  <c r="G362" i="1"/>
  <c r="G11" i="1"/>
  <c r="G118" i="1"/>
  <c r="G203" i="1"/>
  <c r="G255" i="1"/>
  <c r="I255" i="1" s="1"/>
  <c r="L255" i="1" s="1"/>
  <c r="G299" i="1"/>
  <c r="I299" i="1" s="1"/>
  <c r="L299" i="1" s="1"/>
  <c r="G339" i="1"/>
  <c r="H205" i="1"/>
  <c r="H285" i="1"/>
  <c r="I285" i="1" s="1"/>
  <c r="L285" i="1" s="1"/>
  <c r="H161" i="1"/>
  <c r="H53" i="1"/>
  <c r="I53" i="1" s="1"/>
  <c r="L53" i="1" s="1"/>
  <c r="G288" i="1"/>
  <c r="G167" i="1"/>
  <c r="I167" i="1" s="1"/>
  <c r="L167" i="1" s="1"/>
  <c r="G21" i="1"/>
  <c r="I21" i="1" s="1"/>
  <c r="L21" i="1" s="1"/>
  <c r="H336" i="1"/>
  <c r="H288" i="1"/>
  <c r="H236" i="1"/>
  <c r="H176" i="1"/>
  <c r="H140" i="1"/>
  <c r="I140" i="1" s="1"/>
  <c r="L140" i="1" s="1"/>
  <c r="H88" i="1"/>
  <c r="I88" i="1" s="1"/>
  <c r="L88" i="1" s="1"/>
  <c r="H32" i="1"/>
  <c r="I32" i="1" s="1"/>
  <c r="L32" i="1" s="1"/>
  <c r="G300" i="1"/>
  <c r="I300" i="1" s="1"/>
  <c r="L300" i="1" s="1"/>
  <c r="G204" i="1"/>
  <c r="I204" i="1" s="1"/>
  <c r="L204" i="1" s="1"/>
  <c r="G13" i="1"/>
  <c r="I13" i="1" s="1"/>
  <c r="L13" i="1" s="1"/>
  <c r="G109" i="1"/>
  <c r="I109" i="1" s="1"/>
  <c r="L109" i="1" s="1"/>
  <c r="H331" i="1"/>
  <c r="I331" i="1" s="1"/>
  <c r="L331" i="1" s="1"/>
  <c r="H287" i="1"/>
  <c r="I287" i="1" s="1"/>
  <c r="L287" i="1" s="1"/>
  <c r="H259" i="1"/>
  <c r="H223" i="1"/>
  <c r="I223" i="1" s="1"/>
  <c r="L223" i="1" s="1"/>
  <c r="H191" i="1"/>
  <c r="I191" i="1" s="1"/>
  <c r="L191" i="1" s="1"/>
  <c r="H163" i="1"/>
  <c r="H139" i="1"/>
  <c r="I139" i="1" s="1"/>
  <c r="L139" i="1" s="1"/>
  <c r="H107" i="1"/>
  <c r="I107" i="1" s="1"/>
  <c r="L107" i="1" s="1"/>
  <c r="H79" i="1"/>
  <c r="H51" i="1"/>
  <c r="I51" i="1" s="1"/>
  <c r="L51" i="1" s="1"/>
  <c r="H19" i="1"/>
  <c r="G312" i="1"/>
  <c r="I312" i="1" s="1"/>
  <c r="L312" i="1" s="1"/>
  <c r="G199" i="1"/>
  <c r="I199" i="1" s="1"/>
  <c r="L199" i="1" s="1"/>
  <c r="H269" i="1"/>
  <c r="H298" i="1"/>
  <c r="H250" i="1"/>
  <c r="H186" i="1"/>
  <c r="I186" i="1" s="1"/>
  <c r="L186" i="1" s="1"/>
  <c r="H130" i="1"/>
  <c r="I130" i="1" s="1"/>
  <c r="L130" i="1" s="1"/>
  <c r="H70" i="1"/>
  <c r="H362" i="1"/>
  <c r="H302" i="1"/>
  <c r="H246" i="1"/>
  <c r="I246" i="1" s="1"/>
  <c r="L246" i="1" s="1"/>
  <c r="H182" i="1"/>
  <c r="I182" i="1" s="1"/>
  <c r="L182" i="1" s="1"/>
  <c r="H126" i="1"/>
  <c r="H82" i="1"/>
  <c r="I82" i="1" s="1"/>
  <c r="L82" i="1" s="1"/>
  <c r="H22" i="1"/>
  <c r="H281" i="1"/>
  <c r="I281" i="1" s="1"/>
  <c r="L281" i="1" s="1"/>
  <c r="H169" i="1"/>
  <c r="H41" i="1"/>
  <c r="H346" i="1"/>
  <c r="I346" i="1" s="1"/>
  <c r="L346" i="1" s="1"/>
  <c r="H292" i="1"/>
  <c r="I292" i="1" s="1"/>
  <c r="L292" i="1" s="1"/>
  <c r="H164" i="1"/>
  <c r="I164" i="1" s="1"/>
  <c r="L164" i="1" s="1"/>
  <c r="H52" i="1"/>
  <c r="F10" i="1"/>
  <c r="F18" i="1"/>
  <c r="F25" i="1"/>
  <c r="F32" i="1"/>
  <c r="F40" i="1"/>
  <c r="F46" i="1"/>
  <c r="F53" i="1"/>
  <c r="F61" i="1"/>
  <c r="F68" i="1"/>
  <c r="F74" i="1"/>
  <c r="F82" i="1"/>
  <c r="F89" i="1"/>
  <c r="H197" i="1"/>
  <c r="I197" i="1" s="1"/>
  <c r="L197" i="1" s="1"/>
  <c r="G80" i="1"/>
  <c r="I80" i="1" s="1"/>
  <c r="L80" i="1" s="1"/>
  <c r="G148" i="1"/>
  <c r="G62" i="1"/>
  <c r="I62" i="1" s="1"/>
  <c r="L62" i="1" s="1"/>
  <c r="G121" i="1"/>
  <c r="I121" i="1" s="1"/>
  <c r="L121" i="1" s="1"/>
  <c r="G209" i="1"/>
  <c r="G305" i="1"/>
  <c r="G10" i="1"/>
  <c r="I10" i="1" s="1"/>
  <c r="L10" i="1" s="1"/>
  <c r="G122" i="1"/>
  <c r="I122" i="1" s="1"/>
  <c r="L122" i="1" s="1"/>
  <c r="G238" i="1"/>
  <c r="I238" i="1" s="1"/>
  <c r="L238" i="1" s="1"/>
  <c r="G330" i="1"/>
  <c r="I330" i="1" s="1"/>
  <c r="L330" i="1" s="1"/>
  <c r="H220" i="1"/>
  <c r="G123" i="1"/>
  <c r="I123" i="1" s="1"/>
  <c r="L123" i="1" s="1"/>
  <c r="G231" i="1"/>
  <c r="G283" i="1"/>
  <c r="G347" i="1"/>
  <c r="I347" i="1" s="1"/>
  <c r="L347" i="1" s="1"/>
  <c r="H349" i="1"/>
  <c r="I349" i="1" s="1"/>
  <c r="L349" i="1" s="1"/>
  <c r="H209" i="1"/>
  <c r="H17" i="1"/>
  <c r="G240" i="1"/>
  <c r="I240" i="1" s="1"/>
  <c r="L240" i="1" s="1"/>
  <c r="G49" i="1"/>
  <c r="I49" i="1" s="1"/>
  <c r="L49" i="1" s="1"/>
  <c r="H328" i="1"/>
  <c r="H264" i="1"/>
  <c r="H204" i="1"/>
  <c r="H124" i="1"/>
  <c r="I124" i="1" s="1"/>
  <c r="L124" i="1" s="1"/>
  <c r="H60" i="1"/>
  <c r="I60" i="1" s="1"/>
  <c r="L60" i="1" s="1"/>
  <c r="G332" i="1"/>
  <c r="I332" i="1" s="1"/>
  <c r="L332" i="1" s="1"/>
  <c r="G141" i="1"/>
  <c r="I141" i="1" s="1"/>
  <c r="L141" i="1" s="1"/>
  <c r="H277" i="1"/>
  <c r="I277" i="1" s="1"/>
  <c r="L277" i="1" s="1"/>
  <c r="H339" i="1"/>
  <c r="H283" i="1"/>
  <c r="H243" i="1"/>
  <c r="I243" i="1" s="1"/>
  <c r="L243" i="1" s="1"/>
  <c r="H203" i="1"/>
  <c r="H159" i="1"/>
  <c r="H123" i="1"/>
  <c r="H83" i="1"/>
  <c r="I83" i="1" s="1"/>
  <c r="L83" i="1" s="1"/>
  <c r="H43" i="1"/>
  <c r="I43" i="1" s="1"/>
  <c r="L43" i="1" s="1"/>
  <c r="H11" i="1"/>
  <c r="G216" i="1"/>
  <c r="I216" i="1" s="1"/>
  <c r="L216" i="1" s="1"/>
  <c r="H241" i="1"/>
  <c r="H270" i="1"/>
  <c r="H202" i="1"/>
  <c r="H122" i="1"/>
  <c r="H38" i="1"/>
  <c r="I38" i="1" s="1"/>
  <c r="L38" i="1" s="1"/>
  <c r="H306" i="1"/>
  <c r="I306" i="1" s="1"/>
  <c r="L306" i="1" s="1"/>
  <c r="H222" i="1"/>
  <c r="I222" i="1" s="1"/>
  <c r="L222" i="1" s="1"/>
  <c r="H158" i="1"/>
  <c r="I158" i="1" s="1"/>
  <c r="L158" i="1" s="1"/>
  <c r="H90" i="1"/>
  <c r="I90" i="1" s="1"/>
  <c r="L90" i="1" s="1"/>
  <c r="H361" i="1"/>
  <c r="I361" i="1" s="1"/>
  <c r="L361" i="1" s="1"/>
  <c r="H217" i="1"/>
  <c r="I217" i="1" s="1"/>
  <c r="L217" i="1" s="1"/>
  <c r="H89" i="1"/>
  <c r="H322" i="1"/>
  <c r="I322" i="1" s="1"/>
  <c r="L322" i="1" s="1"/>
  <c r="H228" i="1"/>
  <c r="I228" i="1" s="1"/>
  <c r="L228" i="1" s="1"/>
  <c r="H84" i="1"/>
  <c r="F13" i="1"/>
  <c r="F21" i="1"/>
  <c r="F30" i="1"/>
  <c r="F41" i="1"/>
  <c r="F50" i="1"/>
  <c r="F58" i="1"/>
  <c r="F69" i="1"/>
  <c r="F78" i="1"/>
  <c r="F88" i="1"/>
  <c r="F96" i="1"/>
  <c r="F104" i="1"/>
  <c r="F110" i="1"/>
  <c r="F117" i="1"/>
  <c r="F125" i="1"/>
  <c r="F132" i="1"/>
  <c r="F138" i="1"/>
  <c r="F146" i="1"/>
  <c r="F153" i="1"/>
  <c r="F160" i="1"/>
  <c r="F168" i="1"/>
  <c r="F174" i="1"/>
  <c r="F181" i="1"/>
  <c r="F189" i="1"/>
  <c r="F196" i="1"/>
  <c r="F202" i="1"/>
  <c r="F210" i="1"/>
  <c r="F217" i="1"/>
  <c r="F224" i="1"/>
  <c r="F232" i="1"/>
  <c r="F238" i="1"/>
  <c r="F245" i="1"/>
  <c r="H353" i="1"/>
  <c r="I353" i="1" s="1"/>
  <c r="L353" i="1" s="1"/>
  <c r="G84" i="1"/>
  <c r="G14" i="1"/>
  <c r="G79" i="1"/>
  <c r="I79" i="1" s="1"/>
  <c r="L79" i="1" s="1"/>
  <c r="G241" i="1"/>
  <c r="G337" i="1"/>
  <c r="I337" i="1" s="1"/>
  <c r="L337" i="1" s="1"/>
  <c r="G117" i="1"/>
  <c r="I117" i="1" s="1"/>
  <c r="L117" i="1" s="1"/>
  <c r="G266" i="1"/>
  <c r="I266" i="1" s="1"/>
  <c r="L266" i="1" s="1"/>
  <c r="G239" i="1"/>
  <c r="I239" i="1" s="1"/>
  <c r="L239" i="1" s="1"/>
  <c r="G75" i="1"/>
  <c r="G235" i="1"/>
  <c r="I235" i="1" s="1"/>
  <c r="L235" i="1" s="1"/>
  <c r="G319" i="1"/>
  <c r="I319" i="1" s="1"/>
  <c r="L319" i="1" s="1"/>
  <c r="H291" i="1"/>
  <c r="I291" i="1" s="1"/>
  <c r="L291" i="1" s="1"/>
  <c r="H129" i="1"/>
  <c r="I129" i="1" s="1"/>
  <c r="L129" i="1" s="1"/>
  <c r="G336" i="1"/>
  <c r="G77" i="1"/>
  <c r="I77" i="1" s="1"/>
  <c r="L77" i="1" s="1"/>
  <c r="H316" i="1"/>
  <c r="I316" i="1" s="1"/>
  <c r="L316" i="1" s="1"/>
  <c r="H224" i="1"/>
  <c r="I224" i="1" s="1"/>
  <c r="L224" i="1" s="1"/>
  <c r="H144" i="1"/>
  <c r="H48" i="1"/>
  <c r="G236" i="1"/>
  <c r="I236" i="1" s="1"/>
  <c r="L236" i="1" s="1"/>
  <c r="H305" i="1"/>
  <c r="H319" i="1"/>
  <c r="H267" i="1"/>
  <c r="I267" i="1" s="1"/>
  <c r="L267" i="1" s="1"/>
  <c r="H207" i="1"/>
  <c r="H147" i="1"/>
  <c r="I147" i="1" s="1"/>
  <c r="L147" i="1" s="1"/>
  <c r="H99" i="1"/>
  <c r="I99" i="1" s="1"/>
  <c r="L99" i="1" s="1"/>
  <c r="H59" i="1"/>
  <c r="I59" i="1" s="1"/>
  <c r="L59" i="1" s="1"/>
  <c r="G328" i="1"/>
  <c r="I328" i="1" s="1"/>
  <c r="L328" i="1" s="1"/>
  <c r="G114" i="1"/>
  <c r="I114" i="1" s="1"/>
  <c r="L114" i="1" s="1"/>
  <c r="H290" i="1"/>
  <c r="I290" i="1" s="1"/>
  <c r="L290" i="1" s="1"/>
  <c r="H170" i="1"/>
  <c r="I170" i="1" s="1"/>
  <c r="L170" i="1" s="1"/>
  <c r="H86" i="1"/>
  <c r="I86" i="1" s="1"/>
  <c r="L86" i="1" s="1"/>
  <c r="H338" i="1"/>
  <c r="I338" i="1" s="1"/>
  <c r="L338" i="1" s="1"/>
  <c r="H214" i="1"/>
  <c r="I214" i="1" s="1"/>
  <c r="L214" i="1" s="1"/>
  <c r="H118" i="1"/>
  <c r="H34" i="1"/>
  <c r="I34" i="1" s="1"/>
  <c r="L34" i="1" s="1"/>
  <c r="H201" i="1"/>
  <c r="I201" i="1" s="1"/>
  <c r="L201" i="1" s="1"/>
  <c r="H25" i="1"/>
  <c r="H244" i="1"/>
  <c r="I244" i="1" s="1"/>
  <c r="L244" i="1" s="1"/>
  <c r="H36" i="1"/>
  <c r="I36" i="1" s="1"/>
  <c r="L36" i="1" s="1"/>
  <c r="F16" i="1"/>
  <c r="F29" i="1"/>
  <c r="F42" i="1"/>
  <c r="F56" i="1"/>
  <c r="F66" i="1"/>
  <c r="F80" i="1"/>
  <c r="F93" i="1"/>
  <c r="F101" i="1"/>
  <c r="F112" i="1"/>
  <c r="F121" i="1"/>
  <c r="F130" i="1"/>
  <c r="F141" i="1"/>
  <c r="F149" i="1"/>
  <c r="F158" i="1"/>
  <c r="F169" i="1"/>
  <c r="F178" i="1"/>
  <c r="F186" i="1"/>
  <c r="F197" i="1"/>
  <c r="F206" i="1"/>
  <c r="F216" i="1"/>
  <c r="F226" i="1"/>
  <c r="F234" i="1"/>
  <c r="F244" i="1"/>
  <c r="F253" i="1"/>
  <c r="F260" i="1"/>
  <c r="F266" i="1"/>
  <c r="F274" i="1"/>
  <c r="F281" i="1"/>
  <c r="F288" i="1"/>
  <c r="F296" i="1"/>
  <c r="F302" i="1"/>
  <c r="F309" i="1"/>
  <c r="F317" i="1"/>
  <c r="F324" i="1"/>
  <c r="F330" i="1"/>
  <c r="F338" i="1"/>
  <c r="F345" i="1"/>
  <c r="F352" i="1"/>
  <c r="F360" i="1"/>
  <c r="F8" i="1"/>
  <c r="G16" i="1"/>
  <c r="I16" i="1" s="1"/>
  <c r="L16" i="1" s="1"/>
  <c r="G116" i="1"/>
  <c r="I116" i="1" s="1"/>
  <c r="L116" i="1" s="1"/>
  <c r="G19" i="1"/>
  <c r="G126" i="1"/>
  <c r="I126" i="1" s="1"/>
  <c r="L126" i="1" s="1"/>
  <c r="G52" i="1"/>
  <c r="G22" i="1"/>
  <c r="G273" i="1"/>
  <c r="I273" i="1" s="1"/>
  <c r="L273" i="1" s="1"/>
  <c r="G74" i="1"/>
  <c r="I74" i="1" s="1"/>
  <c r="L74" i="1" s="1"/>
  <c r="G270" i="1"/>
  <c r="G18" i="1"/>
  <c r="I18" i="1" s="1"/>
  <c r="L18" i="1" s="1"/>
  <c r="G207" i="1"/>
  <c r="G323" i="1"/>
  <c r="I323" i="1" s="1"/>
  <c r="L323" i="1" s="1"/>
  <c r="H273" i="1"/>
  <c r="G352" i="1"/>
  <c r="H256" i="1"/>
  <c r="I256" i="1" s="1"/>
  <c r="L256" i="1" s="1"/>
  <c r="H280" i="1"/>
  <c r="H168" i="1"/>
  <c r="I168" i="1" s="1"/>
  <c r="L168" i="1" s="1"/>
  <c r="H28" i="1"/>
  <c r="I28" i="1" s="1"/>
  <c r="L28" i="1" s="1"/>
  <c r="G119" i="1"/>
  <c r="I119" i="1" s="1"/>
  <c r="L119" i="1" s="1"/>
  <c r="H343" i="1"/>
  <c r="I343" i="1" s="1"/>
  <c r="L343" i="1" s="1"/>
  <c r="H251" i="1"/>
  <c r="I251" i="1" s="1"/>
  <c r="L251" i="1" s="1"/>
  <c r="H179" i="1"/>
  <c r="I179" i="1" s="1"/>
  <c r="L179" i="1" s="1"/>
  <c r="H115" i="1"/>
  <c r="I115" i="1" s="1"/>
  <c r="L115" i="1" s="1"/>
  <c r="H35" i="1"/>
  <c r="I35" i="1" s="1"/>
  <c r="L35" i="1" s="1"/>
  <c r="G248" i="1"/>
  <c r="I248" i="1" s="1"/>
  <c r="L248" i="1" s="1"/>
  <c r="H318" i="1"/>
  <c r="H162" i="1"/>
  <c r="I162" i="1" s="1"/>
  <c r="L162" i="1" s="1"/>
  <c r="H26" i="1"/>
  <c r="I26" i="1" s="1"/>
  <c r="L26" i="1" s="1"/>
  <c r="H254" i="1"/>
  <c r="I254" i="1" s="1"/>
  <c r="L254" i="1" s="1"/>
  <c r="H98" i="1"/>
  <c r="I98" i="1" s="1"/>
  <c r="L98" i="1" s="1"/>
  <c r="H297" i="1"/>
  <c r="I297" i="1" s="1"/>
  <c r="L297" i="1" s="1"/>
  <c r="H29" i="1"/>
  <c r="I29" i="1" s="1"/>
  <c r="L29" i="1" s="1"/>
  <c r="H212" i="1"/>
  <c r="I212" i="1" s="1"/>
  <c r="L212" i="1" s="1"/>
  <c r="F9" i="1"/>
  <c r="F26" i="1"/>
  <c r="F45" i="1"/>
  <c r="F62" i="1"/>
  <c r="F77" i="1"/>
  <c r="F94" i="1"/>
  <c r="F106" i="1"/>
  <c r="F120" i="1"/>
  <c r="F133" i="1"/>
  <c r="F144" i="1"/>
  <c r="F157" i="1"/>
  <c r="F170" i="1"/>
  <c r="F184" i="1"/>
  <c r="F194" i="1"/>
  <c r="F208" i="1"/>
  <c r="F221" i="1"/>
  <c r="F233" i="1"/>
  <c r="F248" i="1"/>
  <c r="F256" i="1"/>
  <c r="F265" i="1"/>
  <c r="F276" i="1"/>
  <c r="F285" i="1"/>
  <c r="F293" i="1"/>
  <c r="F304" i="1"/>
  <c r="F313" i="1"/>
  <c r="F322" i="1"/>
  <c r="F333" i="1"/>
  <c r="F341" i="1"/>
  <c r="F350" i="1"/>
  <c r="F361" i="1"/>
  <c r="G151" i="1"/>
  <c r="I151" i="1" s="1"/>
  <c r="L151" i="1" s="1"/>
  <c r="G144" i="1"/>
  <c r="G169" i="1"/>
  <c r="I169" i="1" s="1"/>
  <c r="L169" i="1" s="1"/>
  <c r="G333" i="1"/>
  <c r="I333" i="1" s="1"/>
  <c r="L333" i="1" s="1"/>
  <c r="G165" i="1"/>
  <c r="I165" i="1" s="1"/>
  <c r="L165" i="1" s="1"/>
  <c r="G302" i="1"/>
  <c r="G69" i="1"/>
  <c r="I69" i="1" s="1"/>
  <c r="L69" i="1" s="1"/>
  <c r="G259" i="1"/>
  <c r="H64" i="1"/>
  <c r="I64" i="1" s="1"/>
  <c r="L64" i="1" s="1"/>
  <c r="H221" i="1"/>
  <c r="G272" i="1"/>
  <c r="I272" i="1" s="1"/>
  <c r="L272" i="1" s="1"/>
  <c r="H364" i="1"/>
  <c r="H252" i="1"/>
  <c r="I252" i="1" s="1"/>
  <c r="L252" i="1" s="1"/>
  <c r="H108" i="1"/>
  <c r="I108" i="1" s="1"/>
  <c r="L108" i="1" s="1"/>
  <c r="G364" i="1"/>
  <c r="G70" i="1"/>
  <c r="H311" i="1"/>
  <c r="I311" i="1" s="1"/>
  <c r="L311" i="1" s="1"/>
  <c r="H231" i="1"/>
  <c r="H171" i="1"/>
  <c r="I171" i="1" s="1"/>
  <c r="L171" i="1" s="1"/>
  <c r="H95" i="1"/>
  <c r="I95" i="1" s="1"/>
  <c r="L95" i="1" s="1"/>
  <c r="H31" i="1"/>
  <c r="I31" i="1" s="1"/>
  <c r="L31" i="1" s="1"/>
  <c r="G135" i="1"/>
  <c r="I135" i="1" s="1"/>
  <c r="L135" i="1" s="1"/>
  <c r="H262" i="1"/>
  <c r="I262" i="1" s="1"/>
  <c r="L262" i="1" s="1"/>
  <c r="H138" i="1"/>
  <c r="I138" i="1" s="1"/>
  <c r="L138" i="1" s="1"/>
  <c r="H350" i="1"/>
  <c r="I350" i="1" s="1"/>
  <c r="L350" i="1" s="1"/>
  <c r="H206" i="1"/>
  <c r="H58" i="1"/>
  <c r="I58" i="1" s="1"/>
  <c r="L58" i="1" s="1"/>
  <c r="H265" i="1"/>
  <c r="I265" i="1" s="1"/>
  <c r="L265" i="1" s="1"/>
  <c r="H354" i="1"/>
  <c r="I354" i="1" s="1"/>
  <c r="L354" i="1" s="1"/>
  <c r="H148" i="1"/>
  <c r="F14" i="1"/>
  <c r="F34" i="1"/>
  <c r="F48" i="1"/>
  <c r="F64" i="1"/>
  <c r="F84" i="1"/>
  <c r="F98" i="1"/>
  <c r="F109" i="1"/>
  <c r="F122" i="1"/>
  <c r="F136" i="1"/>
  <c r="F148" i="1"/>
  <c r="F162" i="1"/>
  <c r="F173" i="1"/>
  <c r="F185" i="1"/>
  <c r="F200" i="1"/>
  <c r="F212" i="1"/>
  <c r="F222" i="1"/>
  <c r="F237" i="1"/>
  <c r="F249" i="1"/>
  <c r="F258" i="1"/>
  <c r="F269" i="1"/>
  <c r="F277" i="1"/>
  <c r="F286" i="1"/>
  <c r="F297" i="1"/>
  <c r="F306" i="1"/>
  <c r="F314" i="1"/>
  <c r="F325" i="1"/>
  <c r="F334" i="1"/>
  <c r="F344" i="1"/>
  <c r="F354" i="1"/>
  <c r="F362" i="1"/>
  <c r="H263" i="1"/>
  <c r="I263" i="1" s="1"/>
  <c r="L263" i="1" s="1"/>
  <c r="G180" i="1"/>
  <c r="G205" i="1"/>
  <c r="H33" i="1"/>
  <c r="I33" i="1" s="1"/>
  <c r="L33" i="1" s="1"/>
  <c r="G202" i="1"/>
  <c r="I202" i="1" s="1"/>
  <c r="L202" i="1" s="1"/>
  <c r="G334" i="1"/>
  <c r="I334" i="1" s="1"/>
  <c r="L334" i="1" s="1"/>
  <c r="G161" i="1"/>
  <c r="I161" i="1" s="1"/>
  <c r="L161" i="1" s="1"/>
  <c r="G275" i="1"/>
  <c r="I275" i="1" s="1"/>
  <c r="L275" i="1" s="1"/>
  <c r="H85" i="1"/>
  <c r="I85" i="1" s="1"/>
  <c r="L85" i="1" s="1"/>
  <c r="H93" i="1"/>
  <c r="I93" i="1" s="1"/>
  <c r="L93" i="1" s="1"/>
  <c r="G208" i="1"/>
  <c r="H352" i="1"/>
  <c r="H208" i="1"/>
  <c r="H96" i="1"/>
  <c r="I96" i="1" s="1"/>
  <c r="L96" i="1" s="1"/>
  <c r="G284" i="1"/>
  <c r="I284" i="1" s="1"/>
  <c r="L284" i="1" s="1"/>
  <c r="G173" i="1"/>
  <c r="I173" i="1" s="1"/>
  <c r="L173" i="1" s="1"/>
  <c r="H307" i="1"/>
  <c r="I307" i="1" s="1"/>
  <c r="L307" i="1" s="1"/>
  <c r="H211" i="1"/>
  <c r="H143" i="1"/>
  <c r="I143" i="1" s="1"/>
  <c r="L143" i="1" s="1"/>
  <c r="H75" i="1"/>
  <c r="H15" i="1"/>
  <c r="G91" i="1"/>
  <c r="I91" i="1" s="1"/>
  <c r="L91" i="1" s="1"/>
  <c r="H226" i="1"/>
  <c r="I226" i="1" s="1"/>
  <c r="L226" i="1" s="1"/>
  <c r="H94" i="1"/>
  <c r="I94" i="1" s="1"/>
  <c r="L94" i="1" s="1"/>
  <c r="H286" i="1"/>
  <c r="I286" i="1" s="1"/>
  <c r="L286" i="1" s="1"/>
  <c r="H174" i="1"/>
  <c r="H50" i="1"/>
  <c r="I50" i="1" s="1"/>
  <c r="L50" i="1" s="1"/>
  <c r="H137" i="1"/>
  <c r="I137" i="1" s="1"/>
  <c r="L137" i="1" s="1"/>
  <c r="H340" i="1"/>
  <c r="I340" i="1" s="1"/>
  <c r="L340" i="1" s="1"/>
  <c r="H116" i="1"/>
  <c r="F20" i="1"/>
  <c r="F36" i="1"/>
  <c r="F52" i="1"/>
  <c r="F72" i="1"/>
  <c r="F85" i="1"/>
  <c r="F100" i="1"/>
  <c r="F114" i="1"/>
  <c r="F126" i="1"/>
  <c r="F137" i="1"/>
  <c r="F152" i="1"/>
  <c r="F164" i="1"/>
  <c r="F176" i="1"/>
  <c r="F190" i="1"/>
  <c r="F201" i="1"/>
  <c r="F213" i="1"/>
  <c r="F228" i="1"/>
  <c r="F240" i="1"/>
  <c r="F250" i="1"/>
  <c r="F261" i="1"/>
  <c r="F270" i="1"/>
  <c r="G269" i="1"/>
  <c r="G166" i="1"/>
  <c r="I166" i="1" s="1"/>
  <c r="L166" i="1" s="1"/>
  <c r="G146" i="1"/>
  <c r="I146" i="1" s="1"/>
  <c r="L146" i="1" s="1"/>
  <c r="G220" i="1"/>
  <c r="H127" i="1"/>
  <c r="I127" i="1" s="1"/>
  <c r="L127" i="1" s="1"/>
  <c r="H218" i="1"/>
  <c r="I218" i="1" s="1"/>
  <c r="L218" i="1" s="1"/>
  <c r="H345" i="1"/>
  <c r="I345" i="1" s="1"/>
  <c r="L345" i="1" s="1"/>
  <c r="F24" i="1"/>
  <c r="F90" i="1"/>
  <c r="F142" i="1"/>
  <c r="F192" i="1"/>
  <c r="F242" i="1"/>
  <c r="F280" i="1"/>
  <c r="F298" i="1"/>
  <c r="F318" i="1"/>
  <c r="F336" i="1"/>
  <c r="F356" i="1"/>
  <c r="G17" i="1"/>
  <c r="I17" i="1" s="1"/>
  <c r="L17" i="1" s="1"/>
  <c r="G303" i="1"/>
  <c r="I303" i="1" s="1"/>
  <c r="L303" i="1" s="1"/>
  <c r="H296" i="1"/>
  <c r="H359" i="1"/>
  <c r="I359" i="1" s="1"/>
  <c r="L359" i="1" s="1"/>
  <c r="H63" i="1"/>
  <c r="I63" i="1" s="1"/>
  <c r="L63" i="1" s="1"/>
  <c r="H54" i="1"/>
  <c r="I54" i="1" s="1"/>
  <c r="L54" i="1" s="1"/>
  <c r="H105" i="1"/>
  <c r="I105" i="1" s="1"/>
  <c r="L105" i="1" s="1"/>
  <c r="F37" i="1"/>
  <c r="F105" i="1"/>
  <c r="F154" i="1"/>
  <c r="F205" i="1"/>
  <c r="F254" i="1"/>
  <c r="F282" i="1"/>
  <c r="F301" i="1"/>
  <c r="F320" i="1"/>
  <c r="F340" i="1"/>
  <c r="F357" i="1"/>
  <c r="G20" i="1"/>
  <c r="I20" i="1" s="1"/>
  <c r="L20" i="1" s="1"/>
  <c r="G206" i="1"/>
  <c r="I206" i="1" s="1"/>
  <c r="L206" i="1" s="1"/>
  <c r="H325" i="1"/>
  <c r="I325" i="1" s="1"/>
  <c r="L325" i="1" s="1"/>
  <c r="H172" i="1"/>
  <c r="I172" i="1" s="1"/>
  <c r="L172" i="1" s="1"/>
  <c r="H279" i="1"/>
  <c r="I279" i="1" s="1"/>
  <c r="L279" i="1" s="1"/>
  <c r="G280" i="1"/>
  <c r="H266" i="1"/>
  <c r="H308" i="1"/>
  <c r="I308" i="1" s="1"/>
  <c r="L308" i="1" s="1"/>
  <c r="F57" i="1"/>
  <c r="F116" i="1"/>
  <c r="F165" i="1"/>
  <c r="F218" i="1"/>
  <c r="F264" i="1"/>
  <c r="F290" i="1"/>
  <c r="F308" i="1"/>
  <c r="F328" i="1"/>
  <c r="F346" i="1"/>
  <c r="G15" i="1"/>
  <c r="H177" i="1"/>
  <c r="I177" i="1" s="1"/>
  <c r="L177" i="1" s="1"/>
  <c r="H65" i="1"/>
  <c r="I65" i="1" s="1"/>
  <c r="L65" i="1" s="1"/>
  <c r="H72" i="1"/>
  <c r="I72" i="1" s="1"/>
  <c r="L72" i="1" s="1"/>
  <c r="H187" i="1"/>
  <c r="I187" i="1" s="1"/>
  <c r="L187" i="1" s="1"/>
  <c r="H342" i="1"/>
  <c r="H142" i="1"/>
  <c r="I142" i="1" s="1"/>
  <c r="L142" i="1" s="1"/>
  <c r="F366" i="1"/>
  <c r="F73" i="1"/>
  <c r="F128" i="1"/>
  <c r="F180" i="1"/>
  <c r="F229" i="1"/>
  <c r="F272" i="1"/>
  <c r="F292" i="1"/>
  <c r="F312" i="1"/>
  <c r="F329" i="1"/>
  <c r="F349" i="1"/>
  <c r="I232" i="1"/>
  <c r="L232" i="1" s="1"/>
  <c r="I258" i="1"/>
  <c r="L258" i="1" s="1"/>
  <c r="I317" i="1"/>
  <c r="L317" i="1" s="1"/>
  <c r="I30" i="1"/>
  <c r="L30" i="1" s="1"/>
  <c r="I81" i="1"/>
  <c r="L81" i="1" s="1"/>
  <c r="I184" i="1"/>
  <c r="L184" i="1" s="1"/>
  <c r="I120" i="1"/>
  <c r="L120" i="1" s="1"/>
  <c r="I56" i="1"/>
  <c r="L56" i="1" s="1"/>
  <c r="I276" i="1"/>
  <c r="L276" i="1" s="1"/>
  <c r="I27" i="1"/>
  <c r="L27" i="1" s="1"/>
  <c r="I68" i="1"/>
  <c r="L68" i="1" s="1"/>
  <c r="I257" i="1"/>
  <c r="L257" i="1" s="1"/>
  <c r="I47" i="1"/>
  <c r="L47" i="1" s="1"/>
  <c r="I315" i="1"/>
  <c r="L315" i="1" s="1"/>
  <c r="I282" i="1"/>
  <c r="L282" i="1" s="1"/>
  <c r="I348" i="1"/>
  <c r="L348" i="1" s="1"/>
  <c r="I344" i="1"/>
  <c r="L344" i="1" s="1"/>
  <c r="I155" i="1"/>
  <c r="L155" i="1" s="1"/>
  <c r="I61" i="1"/>
  <c r="L61" i="1" s="1"/>
  <c r="I111" i="1"/>
  <c r="L111" i="1" s="1"/>
  <c r="I329" i="1"/>
  <c r="L329" i="1" s="1"/>
  <c r="I9" i="1"/>
  <c r="L9" i="1" s="1"/>
  <c r="I76" i="1"/>
  <c r="L76" i="1" s="1"/>
  <c r="I12" i="1"/>
  <c r="L12" i="1" s="1"/>
  <c r="I360" i="1"/>
  <c r="L360" i="1" s="1"/>
  <c r="I183" i="1"/>
  <c r="L183" i="1" s="1"/>
  <c r="I320" i="1"/>
  <c r="L320" i="1" s="1"/>
  <c r="I327" i="1"/>
  <c r="L327" i="1" s="1"/>
  <c r="I193" i="1"/>
  <c r="L193" i="1" s="1"/>
  <c r="I149" i="1"/>
  <c r="L149" i="1" s="1"/>
  <c r="I357" i="1"/>
  <c r="L357" i="1" s="1"/>
  <c r="I293" i="1"/>
  <c r="L293" i="1" s="1"/>
  <c r="I229" i="1"/>
  <c r="L229" i="1" s="1"/>
  <c r="I153" i="1"/>
  <c r="L153" i="1" s="1"/>
  <c r="I46" i="1"/>
  <c r="L46" i="1" s="1"/>
  <c r="I104" i="1"/>
  <c r="L104" i="1" s="1"/>
  <c r="I40" i="1"/>
  <c r="L40" i="1" s="1"/>
  <c r="I356" i="1"/>
  <c r="L356" i="1" s="1"/>
  <c r="I100" i="1"/>
  <c r="L100" i="1" s="1"/>
  <c r="I289" i="1"/>
  <c r="L289" i="1" s="1"/>
  <c r="I45" i="1"/>
  <c r="L45" i="1" s="1"/>
  <c r="I102" i="1"/>
  <c r="L102" i="1" s="1"/>
  <c r="I335" i="1"/>
  <c r="L335" i="1" s="1"/>
  <c r="I324" i="1"/>
  <c r="L324" i="1" s="1"/>
  <c r="I133" i="1"/>
  <c r="L133" i="1" s="1"/>
  <c r="I309" i="1"/>
  <c r="L309" i="1" s="1"/>
  <c r="I55" i="1"/>
  <c r="L55" i="1" s="1"/>
  <c r="I192" i="1"/>
  <c r="L192" i="1" s="1"/>
  <c r="I39" i="1"/>
  <c r="L39" i="1" s="1"/>
  <c r="I219" i="1"/>
  <c r="L219" i="1" s="1"/>
  <c r="I268" i="1"/>
  <c r="L268" i="1" s="1"/>
  <c r="I134" i="1"/>
  <c r="L134" i="1" s="1"/>
  <c r="I310" i="1"/>
  <c r="L310" i="1" s="1"/>
  <c r="I73" i="1"/>
  <c r="L73" i="1" s="1"/>
  <c r="I157" i="1"/>
  <c r="L157" i="1" s="1"/>
  <c r="I103" i="1"/>
  <c r="L103" i="1" s="1"/>
  <c r="I247" i="1"/>
  <c r="L247" i="1" s="1"/>
  <c r="I274" i="1"/>
  <c r="L274" i="1" s="1"/>
  <c r="I210" i="1"/>
  <c r="L210" i="1" s="1"/>
  <c r="I23" i="1"/>
  <c r="L23" i="1" s="1"/>
  <c r="I213" i="1"/>
  <c r="L213" i="1" s="1"/>
  <c r="I131" i="1"/>
  <c r="L131" i="1" s="1"/>
  <c r="I152" i="1"/>
  <c r="L152" i="1" s="1"/>
  <c r="I24" i="1"/>
  <c r="L24" i="1" s="1"/>
  <c r="I132" i="1"/>
  <c r="L132" i="1" s="1"/>
  <c r="I190" i="1"/>
  <c r="L190" i="1" s="1"/>
  <c r="I321" i="1"/>
  <c r="L321" i="1" s="1"/>
  <c r="I101" i="1"/>
  <c r="L101" i="1" s="1"/>
  <c r="I145" i="1"/>
  <c r="L145" i="1" s="1"/>
  <c r="I271" i="1"/>
  <c r="L271" i="1" s="1"/>
  <c r="I355" i="1"/>
  <c r="L355" i="1" s="1"/>
  <c r="I220" i="1" l="1"/>
  <c r="L220" i="1" s="1"/>
  <c r="I241" i="1"/>
  <c r="L241" i="1" s="1"/>
  <c r="I231" i="1"/>
  <c r="L231" i="1" s="1"/>
  <c r="I203" i="1"/>
  <c r="L203" i="1" s="1"/>
  <c r="I48" i="1"/>
  <c r="L48" i="1" s="1"/>
  <c r="L278" i="2"/>
  <c r="L335" i="2"/>
  <c r="L268" i="2"/>
  <c r="L287" i="2"/>
  <c r="L60" i="2"/>
  <c r="L21" i="2"/>
  <c r="L74" i="2"/>
  <c r="L325" i="2"/>
  <c r="L361" i="2"/>
  <c r="L248" i="2"/>
  <c r="L255" i="2"/>
  <c r="L209" i="2"/>
  <c r="L131" i="2"/>
  <c r="L83" i="2"/>
  <c r="L91" i="2"/>
  <c r="L235" i="2"/>
  <c r="L49" i="2"/>
  <c r="L363" i="2"/>
  <c r="L262" i="2"/>
  <c r="L351" i="2"/>
  <c r="L286" i="2"/>
  <c r="L349" i="2"/>
  <c r="L85" i="2"/>
  <c r="L311" i="2"/>
  <c r="L230" i="2"/>
  <c r="L156" i="2"/>
  <c r="L52" i="2"/>
  <c r="L45" i="2"/>
  <c r="L130" i="2"/>
  <c r="L66" i="2"/>
  <c r="L314" i="2"/>
  <c r="L201" i="2"/>
  <c r="L129" i="2"/>
  <c r="L291" i="2"/>
  <c r="L206" i="2"/>
  <c r="L34" i="2"/>
  <c r="L229" i="2"/>
  <c r="L297" i="2"/>
  <c r="L275" i="2"/>
  <c r="L203" i="2"/>
  <c r="L142" i="2"/>
  <c r="L153" i="2"/>
  <c r="L15" i="2"/>
  <c r="L123" i="2"/>
  <c r="L87" i="2"/>
  <c r="L112" i="2"/>
  <c r="L320" i="2"/>
  <c r="L94" i="2"/>
  <c r="L103" i="2"/>
  <c r="L293" i="2"/>
  <c r="L27" i="2"/>
  <c r="L162" i="2"/>
  <c r="L111" i="2"/>
  <c r="L284" i="2"/>
  <c r="L214" i="2"/>
  <c r="L64" i="2"/>
  <c r="L288" i="2"/>
  <c r="L11" i="2"/>
  <c r="L362" i="2"/>
  <c r="L355" i="2"/>
  <c r="L310" i="2"/>
  <c r="L354" i="2"/>
  <c r="L332" i="2"/>
  <c r="L270" i="2"/>
  <c r="L205" i="2"/>
  <c r="L333" i="2"/>
  <c r="L133" i="2"/>
  <c r="L69" i="2"/>
  <c r="L303" i="2"/>
  <c r="L272" i="2"/>
  <c r="L219" i="2"/>
  <c r="L176" i="2"/>
  <c r="L148" i="2"/>
  <c r="L124" i="2"/>
  <c r="L100" i="2"/>
  <c r="L38" i="2"/>
  <c r="L263" i="2"/>
  <c r="L196" i="2"/>
  <c r="L37" i="2"/>
  <c r="L154" i="2"/>
  <c r="L122" i="2"/>
  <c r="L90" i="2"/>
  <c r="L58" i="2"/>
  <c r="L344" i="2"/>
  <c r="L298" i="2"/>
  <c r="L249" i="2"/>
  <c r="L185" i="2"/>
  <c r="L329" i="2"/>
  <c r="L113" i="2"/>
  <c r="L301" i="2"/>
  <c r="L18" i="2"/>
  <c r="L261" i="2"/>
  <c r="L213" i="2"/>
  <c r="L341" i="2"/>
  <c r="L93" i="2"/>
  <c r="L321" i="2"/>
  <c r="L171" i="2"/>
  <c r="L188" i="2"/>
  <c r="L115" i="2"/>
  <c r="L353" i="2"/>
  <c r="L242" i="2"/>
  <c r="L269" i="2"/>
  <c r="L95" i="2"/>
  <c r="L43" i="2"/>
  <c r="L63" i="2"/>
  <c r="L72" i="2"/>
  <c r="L135" i="2"/>
  <c r="L304" i="2"/>
  <c r="L299" i="2"/>
  <c r="L67" i="2"/>
  <c r="L144" i="2"/>
  <c r="L96" i="2"/>
  <c r="L119" i="2"/>
  <c r="L339" i="2"/>
  <c r="L237" i="2"/>
  <c r="L101" i="2"/>
  <c r="L198" i="2"/>
  <c r="L309" i="2"/>
  <c r="L138" i="2"/>
  <c r="L334" i="2"/>
  <c r="L217" i="2"/>
  <c r="L267" i="2"/>
  <c r="L184" i="2"/>
  <c r="L50" i="2"/>
  <c r="L296" i="2"/>
  <c r="L326" i="2"/>
  <c r="L155" i="2"/>
  <c r="L24" i="2"/>
  <c r="L158" i="2"/>
  <c r="L48" i="2"/>
  <c r="L194" i="2"/>
  <c r="L51" i="2"/>
  <c r="L14" i="2"/>
  <c r="L102" i="2"/>
  <c r="L331" i="2"/>
  <c r="L348" i="2"/>
  <c r="L221" i="2"/>
  <c r="L149" i="2"/>
  <c r="L285" i="2"/>
  <c r="L187" i="2"/>
  <c r="L132" i="2"/>
  <c r="L271" i="2"/>
  <c r="L98" i="2"/>
  <c r="L360" i="2"/>
  <c r="L324" i="2"/>
  <c r="L345" i="2"/>
  <c r="L65" i="2"/>
  <c r="L238" i="2"/>
  <c r="L174" i="2"/>
  <c r="L223" i="2"/>
  <c r="L141" i="2"/>
  <c r="L241" i="2"/>
  <c r="L346" i="2"/>
  <c r="L347" i="2"/>
  <c r="L294" i="2"/>
  <c r="L338" i="2"/>
  <c r="L318" i="2"/>
  <c r="L253" i="2"/>
  <c r="L189" i="2"/>
  <c r="L300" i="2"/>
  <c r="L117" i="2"/>
  <c r="L53" i="2"/>
  <c r="L295" i="2"/>
  <c r="L251" i="2"/>
  <c r="L208" i="2"/>
  <c r="L166" i="2"/>
  <c r="L116" i="2"/>
  <c r="L92" i="2"/>
  <c r="L68" i="2"/>
  <c r="L22" i="2"/>
  <c r="L234" i="2"/>
  <c r="L180" i="2"/>
  <c r="L29" i="2"/>
  <c r="L146" i="2"/>
  <c r="L114" i="2"/>
  <c r="L82" i="2"/>
  <c r="L350" i="2"/>
  <c r="L328" i="2"/>
  <c r="L282" i="2"/>
  <c r="L233" i="2"/>
  <c r="L169" i="2"/>
  <c r="L292" i="2"/>
  <c r="L97" i="2"/>
  <c r="L280" i="2"/>
  <c r="L277" i="2"/>
  <c r="L197" i="2"/>
  <c r="L316" i="2"/>
  <c r="L77" i="2"/>
  <c r="L104" i="2"/>
  <c r="L210" i="2"/>
  <c r="L274" i="2"/>
  <c r="L177" i="2"/>
  <c r="L244" i="2"/>
  <c r="L202" i="2"/>
  <c r="L40" i="2"/>
  <c r="L99" i="2"/>
  <c r="L12" i="2"/>
  <c r="L107" i="2"/>
  <c r="L252" i="2"/>
  <c r="L35" i="2"/>
  <c r="L136" i="2"/>
  <c r="L126" i="2"/>
  <c r="L32" i="2"/>
  <c r="L330" i="2"/>
  <c r="L302" i="2"/>
  <c r="L240" i="2"/>
  <c r="L164" i="2"/>
  <c r="L145" i="2"/>
  <c r="L200" i="2"/>
  <c r="L364" i="2"/>
  <c r="L173" i="2"/>
  <c r="L319" i="2"/>
  <c r="L260" i="2"/>
  <c r="L84" i="2"/>
  <c r="L106" i="2"/>
  <c r="L266" i="2"/>
  <c r="L81" i="2"/>
  <c r="L216" i="2"/>
  <c r="L157" i="2"/>
  <c r="L224" i="2"/>
  <c r="L257" i="2"/>
  <c r="L279" i="2"/>
  <c r="I298" i="1"/>
  <c r="L298" i="1" s="1"/>
  <c r="I339" i="1"/>
  <c r="L339" i="1" s="1"/>
  <c r="I208" i="1"/>
  <c r="L208" i="1" s="1"/>
  <c r="I15" i="1"/>
  <c r="L15" i="1" s="1"/>
  <c r="I280" i="1"/>
  <c r="L280" i="1" s="1"/>
  <c r="I302" i="1"/>
  <c r="L302" i="1" s="1"/>
  <c r="I144" i="1"/>
  <c r="L144" i="1" s="1"/>
  <c r="I270" i="1"/>
  <c r="L270" i="1" s="1"/>
  <c r="I52" i="1"/>
  <c r="L52" i="1" s="1"/>
  <c r="I75" i="1"/>
  <c r="L75" i="1" s="1"/>
  <c r="I84" i="1"/>
  <c r="L84" i="1" s="1"/>
  <c r="I283" i="1"/>
  <c r="L283" i="1" s="1"/>
  <c r="I305" i="1"/>
  <c r="L305" i="1" s="1"/>
  <c r="I148" i="1"/>
  <c r="L148" i="1" s="1"/>
  <c r="I362" i="1"/>
  <c r="L362" i="1" s="1"/>
  <c r="I163" i="1"/>
  <c r="L163" i="1" s="1"/>
  <c r="I209" i="1"/>
  <c r="L209" i="1" s="1"/>
  <c r="I288" i="1"/>
  <c r="L288" i="1" s="1"/>
  <c r="I70" i="1"/>
  <c r="L70" i="1" s="1"/>
  <c r="I259" i="1"/>
  <c r="L259" i="1" s="1"/>
  <c r="I207" i="1"/>
  <c r="L207" i="1" s="1"/>
  <c r="I19" i="1"/>
  <c r="L19" i="1" s="1"/>
  <c r="I118" i="1"/>
  <c r="L118" i="1" s="1"/>
  <c r="I269" i="1"/>
  <c r="L269" i="1" s="1"/>
  <c r="I205" i="1"/>
  <c r="L205" i="1" s="1"/>
  <c r="I364" i="1"/>
  <c r="L364" i="1" s="1"/>
  <c r="I352" i="1"/>
  <c r="L352" i="1" s="1"/>
  <c r="I22" i="1"/>
  <c r="L22" i="1" s="1"/>
  <c r="I336" i="1"/>
  <c r="L336" i="1" s="1"/>
  <c r="I11" i="1"/>
  <c r="L11" i="1" s="1"/>
  <c r="L366" i="1" s="1"/>
  <c r="I159" i="1"/>
  <c r="L159" i="1" s="1"/>
  <c r="I176" i="1"/>
  <c r="L176" i="1" s="1"/>
  <c r="L366" i="2" l="1"/>
  <c r="I368" i="2" s="1"/>
  <c r="D368" i="1"/>
  <c r="I368" i="1"/>
  <c r="J41" i="1" s="1"/>
  <c r="K41" i="1" s="1"/>
  <c r="M41" i="1" s="1"/>
  <c r="N41" i="2" s="1"/>
  <c r="J25" i="1"/>
  <c r="K25" i="1" s="1"/>
  <c r="M25" i="1" s="1"/>
  <c r="N25" i="2" s="1"/>
  <c r="J57" i="1"/>
  <c r="K57" i="1" s="1"/>
  <c r="M57" i="1" s="1"/>
  <c r="N57" i="2" s="1"/>
  <c r="J89" i="1"/>
  <c r="K89" i="1" s="1"/>
  <c r="M89" i="1" s="1"/>
  <c r="N89" i="2" s="1"/>
  <c r="J121" i="1"/>
  <c r="K121" i="1" s="1"/>
  <c r="M121" i="1" s="1"/>
  <c r="N121" i="2" s="1"/>
  <c r="J153" i="1"/>
  <c r="K153" i="1" s="1"/>
  <c r="M153" i="1" s="1"/>
  <c r="N153" i="2" s="1"/>
  <c r="J185" i="1"/>
  <c r="K185" i="1" s="1"/>
  <c r="M185" i="1" s="1"/>
  <c r="N185" i="2" s="1"/>
  <c r="J217" i="1"/>
  <c r="K217" i="1" s="1"/>
  <c r="M217" i="1" s="1"/>
  <c r="N217" i="2" s="1"/>
  <c r="J249" i="1"/>
  <c r="K249" i="1" s="1"/>
  <c r="M249" i="1" s="1"/>
  <c r="N249" i="2" s="1"/>
  <c r="J281" i="1"/>
  <c r="K281" i="1" s="1"/>
  <c r="M281" i="1" s="1"/>
  <c r="N281" i="2" s="1"/>
  <c r="J313" i="1"/>
  <c r="K313" i="1" s="1"/>
  <c r="M313" i="1" s="1"/>
  <c r="N313" i="2" s="1"/>
  <c r="J345" i="1"/>
  <c r="K345" i="1" s="1"/>
  <c r="M345" i="1" s="1"/>
  <c r="N345" i="2" s="1"/>
  <c r="J38" i="1"/>
  <c r="K38" i="1" s="1"/>
  <c r="M38" i="1" s="1"/>
  <c r="N38" i="2" s="1"/>
  <c r="J70" i="1"/>
  <c r="K70" i="1" s="1"/>
  <c r="M70" i="1" s="1"/>
  <c r="N70" i="2" s="1"/>
  <c r="J102" i="1"/>
  <c r="K102" i="1" s="1"/>
  <c r="M102" i="1" s="1"/>
  <c r="N102" i="2" s="1"/>
  <c r="J134" i="1"/>
  <c r="K134" i="1" s="1"/>
  <c r="M134" i="1" s="1"/>
  <c r="N134" i="2" s="1"/>
  <c r="J166" i="1"/>
  <c r="K166" i="1" s="1"/>
  <c r="M166" i="1" s="1"/>
  <c r="N166" i="2" s="1"/>
  <c r="J198" i="1"/>
  <c r="K198" i="1" s="1"/>
  <c r="M198" i="1" s="1"/>
  <c r="N198" i="2" s="1"/>
  <c r="J230" i="1"/>
  <c r="K230" i="1" s="1"/>
  <c r="M230" i="1" s="1"/>
  <c r="N230" i="2" s="1"/>
  <c r="J262" i="1"/>
  <c r="K262" i="1" s="1"/>
  <c r="M262" i="1" s="1"/>
  <c r="N262" i="2" s="1"/>
  <c r="J24" i="1"/>
  <c r="K24" i="1" s="1"/>
  <c r="M24" i="1" s="1"/>
  <c r="N24" i="2" s="1"/>
  <c r="J56" i="1"/>
  <c r="K56" i="1" s="1"/>
  <c r="M56" i="1" s="1"/>
  <c r="N56" i="2" s="1"/>
  <c r="J88" i="1"/>
  <c r="K88" i="1" s="1"/>
  <c r="M88" i="1" s="1"/>
  <c r="N88" i="2" s="1"/>
  <c r="J120" i="1"/>
  <c r="K120" i="1" s="1"/>
  <c r="M120" i="1" s="1"/>
  <c r="N120" i="2" s="1"/>
  <c r="J152" i="1"/>
  <c r="K152" i="1" s="1"/>
  <c r="M152" i="1" s="1"/>
  <c r="N152" i="2" s="1"/>
  <c r="J184" i="1"/>
  <c r="K184" i="1" s="1"/>
  <c r="M184" i="1" s="1"/>
  <c r="N184" i="2" s="1"/>
  <c r="J216" i="1"/>
  <c r="K216" i="1" s="1"/>
  <c r="M216" i="1" s="1"/>
  <c r="N216" i="2" s="1"/>
  <c r="J248" i="1"/>
  <c r="K248" i="1" s="1"/>
  <c r="M248" i="1" s="1"/>
  <c r="N248" i="2" s="1"/>
  <c r="J280" i="1"/>
  <c r="K280" i="1" s="1"/>
  <c r="M280" i="1" s="1"/>
  <c r="N280" i="2" s="1"/>
  <c r="J312" i="1"/>
  <c r="K312" i="1" s="1"/>
  <c r="M312" i="1" s="1"/>
  <c r="N312" i="2" s="1"/>
  <c r="J79" i="1"/>
  <c r="K79" i="1" s="1"/>
  <c r="M79" i="1" s="1"/>
  <c r="N79" i="2" s="1"/>
  <c r="J207" i="1"/>
  <c r="K207" i="1" s="1"/>
  <c r="M207" i="1" s="1"/>
  <c r="N207" i="2" s="1"/>
  <c r="J306" i="1"/>
  <c r="K306" i="1" s="1"/>
  <c r="M306" i="1" s="1"/>
  <c r="N306" i="2" s="1"/>
  <c r="J353" i="1"/>
  <c r="K353" i="1" s="1"/>
  <c r="M353" i="1" s="1"/>
  <c r="N353" i="2" s="1"/>
  <c r="J83" i="1"/>
  <c r="K83" i="1" s="1"/>
  <c r="M83" i="1" s="1"/>
  <c r="N83" i="2" s="1"/>
  <c r="J211" i="1"/>
  <c r="K211" i="1" s="1"/>
  <c r="M211" i="1" s="1"/>
  <c r="N211" i="2" s="1"/>
  <c r="J307" i="1"/>
  <c r="K307" i="1" s="1"/>
  <c r="M307" i="1" s="1"/>
  <c r="N307" i="2" s="1"/>
  <c r="J354" i="1"/>
  <c r="K354" i="1" s="1"/>
  <c r="M354" i="1" s="1"/>
  <c r="N354" i="2" s="1"/>
  <c r="J103" i="1"/>
  <c r="K103" i="1" s="1"/>
  <c r="M103" i="1" s="1"/>
  <c r="N103" i="2" s="1"/>
  <c r="J231" i="1"/>
  <c r="K231" i="1" s="1"/>
  <c r="M231" i="1" s="1"/>
  <c r="N231" i="2" s="1"/>
  <c r="J318" i="1"/>
  <c r="K318" i="1" s="1"/>
  <c r="M318" i="1" s="1"/>
  <c r="N318" i="2" s="1"/>
  <c r="J359" i="1"/>
  <c r="K359" i="1" s="1"/>
  <c r="M359" i="1" s="1"/>
  <c r="N359" i="2" s="1"/>
  <c r="J123" i="1"/>
  <c r="K123" i="1" s="1"/>
  <c r="M123" i="1" s="1"/>
  <c r="N123" i="2" s="1"/>
  <c r="J251" i="1"/>
  <c r="K251" i="1" s="1"/>
  <c r="M251" i="1" s="1"/>
  <c r="N251" i="2" s="1"/>
  <c r="J327" i="1"/>
  <c r="K327" i="1" s="1"/>
  <c r="M327" i="1" s="1"/>
  <c r="N327" i="2" s="1"/>
  <c r="J364" i="1"/>
  <c r="K364" i="1" s="1"/>
  <c r="M364" i="1" s="1"/>
  <c r="N364" i="2" s="1"/>
  <c r="J29" i="1"/>
  <c r="K29" i="1" s="1"/>
  <c r="M29" i="1" s="1"/>
  <c r="N29" i="2" s="1"/>
  <c r="J61" i="1"/>
  <c r="K61" i="1" s="1"/>
  <c r="M61" i="1" s="1"/>
  <c r="N61" i="2" s="1"/>
  <c r="J93" i="1"/>
  <c r="K93" i="1" s="1"/>
  <c r="M93" i="1" s="1"/>
  <c r="N93" i="2" s="1"/>
  <c r="J125" i="1"/>
  <c r="K125" i="1" s="1"/>
  <c r="M125" i="1" s="1"/>
  <c r="N125" i="2" s="1"/>
  <c r="J157" i="1"/>
  <c r="K157" i="1" s="1"/>
  <c r="M157" i="1" s="1"/>
  <c r="N157" i="2" s="1"/>
  <c r="J189" i="1"/>
  <c r="K189" i="1" s="1"/>
  <c r="M189" i="1" s="1"/>
  <c r="N189" i="2" s="1"/>
  <c r="J221" i="1"/>
  <c r="K221" i="1" s="1"/>
  <c r="M221" i="1" s="1"/>
  <c r="N221" i="2" s="1"/>
  <c r="J253" i="1"/>
  <c r="K253" i="1" s="1"/>
  <c r="M253" i="1" s="1"/>
  <c r="N253" i="2" s="1"/>
  <c r="J285" i="1"/>
  <c r="K285" i="1" s="1"/>
  <c r="M285" i="1" s="1"/>
  <c r="N285" i="2" s="1"/>
  <c r="J317" i="1"/>
  <c r="K317" i="1" s="1"/>
  <c r="M317" i="1" s="1"/>
  <c r="N317" i="2" s="1"/>
  <c r="J10" i="1"/>
  <c r="K10" i="1" s="1"/>
  <c r="M10" i="1" s="1"/>
  <c r="N10" i="2" s="1"/>
  <c r="J42" i="1"/>
  <c r="K42" i="1" s="1"/>
  <c r="M42" i="1" s="1"/>
  <c r="N42" i="2" s="1"/>
  <c r="J74" i="1"/>
  <c r="K74" i="1" s="1"/>
  <c r="M74" i="1" s="1"/>
  <c r="N74" i="2" s="1"/>
  <c r="J106" i="1"/>
  <c r="K106" i="1" s="1"/>
  <c r="M106" i="1" s="1"/>
  <c r="N106" i="2" s="1"/>
  <c r="J138" i="1"/>
  <c r="K138" i="1" s="1"/>
  <c r="M138" i="1" s="1"/>
  <c r="N138" i="2" s="1"/>
  <c r="J170" i="1"/>
  <c r="K170" i="1" s="1"/>
  <c r="M170" i="1" s="1"/>
  <c r="N170" i="2" s="1"/>
  <c r="J202" i="1"/>
  <c r="K202" i="1" s="1"/>
  <c r="M202" i="1" s="1"/>
  <c r="N202" i="2" s="1"/>
  <c r="J234" i="1"/>
  <c r="K234" i="1" s="1"/>
  <c r="M234" i="1" s="1"/>
  <c r="N234" i="2" s="1"/>
  <c r="J266" i="1"/>
  <c r="K266" i="1" s="1"/>
  <c r="M266" i="1" s="1"/>
  <c r="N266" i="2" s="1"/>
  <c r="J28" i="1"/>
  <c r="K28" i="1" s="1"/>
  <c r="M28" i="1" s="1"/>
  <c r="N28" i="2" s="1"/>
  <c r="J60" i="1"/>
  <c r="K60" i="1" s="1"/>
  <c r="M60" i="1" s="1"/>
  <c r="N60" i="2" s="1"/>
  <c r="J92" i="1"/>
  <c r="K92" i="1" s="1"/>
  <c r="M92" i="1" s="1"/>
  <c r="N92" i="2" s="1"/>
  <c r="J124" i="1"/>
  <c r="K124" i="1" s="1"/>
  <c r="M124" i="1" s="1"/>
  <c r="N124" i="2" s="1"/>
  <c r="J156" i="1"/>
  <c r="K156" i="1" s="1"/>
  <c r="M156" i="1" s="1"/>
  <c r="N156" i="2" s="1"/>
  <c r="J188" i="1"/>
  <c r="K188" i="1" s="1"/>
  <c r="M188" i="1" s="1"/>
  <c r="N188" i="2" s="1"/>
  <c r="J220" i="1"/>
  <c r="K220" i="1" s="1"/>
  <c r="M220" i="1" s="1"/>
  <c r="N220" i="2" s="1"/>
  <c r="J252" i="1"/>
  <c r="K252" i="1" s="1"/>
  <c r="M252" i="1" s="1"/>
  <c r="N252" i="2" s="1"/>
  <c r="J284" i="1"/>
  <c r="K284" i="1" s="1"/>
  <c r="M284" i="1" s="1"/>
  <c r="N284" i="2" s="1"/>
  <c r="J316" i="1"/>
  <c r="K316" i="1" s="1"/>
  <c r="M316" i="1" s="1"/>
  <c r="N316" i="2" s="1"/>
  <c r="J95" i="1"/>
  <c r="K95" i="1" s="1"/>
  <c r="M95" i="1" s="1"/>
  <c r="N95" i="2" s="1"/>
  <c r="J223" i="1"/>
  <c r="K223" i="1" s="1"/>
  <c r="M223" i="1" s="1"/>
  <c r="N223" i="2" s="1"/>
  <c r="J314" i="1"/>
  <c r="K314" i="1" s="1"/>
  <c r="M314" i="1" s="1"/>
  <c r="N314" i="2" s="1"/>
  <c r="J357" i="1"/>
  <c r="K357" i="1" s="1"/>
  <c r="M357" i="1" s="1"/>
  <c r="N357" i="2" s="1"/>
  <c r="J99" i="1"/>
  <c r="K99" i="1" s="1"/>
  <c r="M99" i="1" s="1"/>
  <c r="N99" i="2" s="1"/>
  <c r="J227" i="1"/>
  <c r="K227" i="1" s="1"/>
  <c r="M227" i="1" s="1"/>
  <c r="N227" i="2" s="1"/>
  <c r="J315" i="1"/>
  <c r="K315" i="1" s="1"/>
  <c r="M315" i="1" s="1"/>
  <c r="N315" i="2" s="1"/>
  <c r="J358" i="1"/>
  <c r="K358" i="1" s="1"/>
  <c r="M358" i="1" s="1"/>
  <c r="N358" i="2" s="1"/>
  <c r="J119" i="1"/>
  <c r="K119" i="1" s="1"/>
  <c r="M119" i="1" s="1"/>
  <c r="N119" i="2" s="1"/>
  <c r="J247" i="1"/>
  <c r="K247" i="1" s="1"/>
  <c r="M247" i="1" s="1"/>
  <c r="N247" i="2" s="1"/>
  <c r="J326" i="1"/>
  <c r="K326" i="1" s="1"/>
  <c r="M326" i="1" s="1"/>
  <c r="N326" i="2" s="1"/>
  <c r="J363" i="1"/>
  <c r="K363" i="1" s="1"/>
  <c r="M363" i="1" s="1"/>
  <c r="N363" i="2" s="1"/>
  <c r="J139" i="1"/>
  <c r="K139" i="1" s="1"/>
  <c r="M139" i="1" s="1"/>
  <c r="N139" i="2" s="1"/>
  <c r="J267" i="1"/>
  <c r="K267" i="1" s="1"/>
  <c r="M267" i="1" s="1"/>
  <c r="N267" i="2" s="1"/>
  <c r="J332" i="1"/>
  <c r="K332" i="1" s="1"/>
  <c r="M332" i="1" s="1"/>
  <c r="N332" i="2" s="1"/>
  <c r="J17" i="1"/>
  <c r="K17" i="1" s="1"/>
  <c r="M17" i="1" s="1"/>
  <c r="N17" i="2" s="1"/>
  <c r="J49" i="1"/>
  <c r="K49" i="1" s="1"/>
  <c r="M49" i="1" s="1"/>
  <c r="N49" i="2" s="1"/>
  <c r="J81" i="1"/>
  <c r="K81" i="1" s="1"/>
  <c r="M81" i="1" s="1"/>
  <c r="N81" i="2" s="1"/>
  <c r="J113" i="1"/>
  <c r="K113" i="1" s="1"/>
  <c r="M113" i="1" s="1"/>
  <c r="N113" i="2" s="1"/>
  <c r="J145" i="1"/>
  <c r="K145" i="1" s="1"/>
  <c r="M145" i="1" s="1"/>
  <c r="N145" i="2" s="1"/>
  <c r="J177" i="1"/>
  <c r="K177" i="1" s="1"/>
  <c r="M177" i="1" s="1"/>
  <c r="N177" i="2" s="1"/>
  <c r="J209" i="1"/>
  <c r="K209" i="1" s="1"/>
  <c r="M209" i="1" s="1"/>
  <c r="N209" i="2" s="1"/>
  <c r="J241" i="1"/>
  <c r="K241" i="1" s="1"/>
  <c r="M241" i="1" s="1"/>
  <c r="N241" i="2" s="1"/>
  <c r="J273" i="1"/>
  <c r="K273" i="1" s="1"/>
  <c r="M273" i="1" s="1"/>
  <c r="N273" i="2" s="1"/>
  <c r="J305" i="1"/>
  <c r="K305" i="1" s="1"/>
  <c r="M305" i="1" s="1"/>
  <c r="N305" i="2" s="1"/>
  <c r="J337" i="1"/>
  <c r="K337" i="1" s="1"/>
  <c r="M337" i="1" s="1"/>
  <c r="N337" i="2" s="1"/>
  <c r="J30" i="1"/>
  <c r="K30" i="1" s="1"/>
  <c r="M30" i="1" s="1"/>
  <c r="N30" i="2" s="1"/>
  <c r="J62" i="1"/>
  <c r="K62" i="1" s="1"/>
  <c r="M62" i="1" s="1"/>
  <c r="N62" i="2" s="1"/>
  <c r="J94" i="1"/>
  <c r="K94" i="1" s="1"/>
  <c r="M94" i="1" s="1"/>
  <c r="N94" i="2" s="1"/>
  <c r="J126" i="1"/>
  <c r="K126" i="1" s="1"/>
  <c r="M126" i="1" s="1"/>
  <c r="N126" i="2" s="1"/>
  <c r="J158" i="1"/>
  <c r="K158" i="1" s="1"/>
  <c r="M158" i="1" s="1"/>
  <c r="N158" i="2" s="1"/>
  <c r="J190" i="1"/>
  <c r="K190" i="1" s="1"/>
  <c r="M190" i="1" s="1"/>
  <c r="N190" i="2" s="1"/>
  <c r="J222" i="1"/>
  <c r="K222" i="1" s="1"/>
  <c r="M222" i="1" s="1"/>
  <c r="N222" i="2" s="1"/>
  <c r="J254" i="1"/>
  <c r="K254" i="1" s="1"/>
  <c r="M254" i="1" s="1"/>
  <c r="N254" i="2" s="1"/>
  <c r="J16" i="1"/>
  <c r="K16" i="1" s="1"/>
  <c r="M16" i="1" s="1"/>
  <c r="N16" i="2" s="1"/>
  <c r="J48" i="1"/>
  <c r="K48" i="1" s="1"/>
  <c r="M48" i="1" s="1"/>
  <c r="N48" i="2" s="1"/>
  <c r="J80" i="1"/>
  <c r="K80" i="1" s="1"/>
  <c r="M80" i="1" s="1"/>
  <c r="N80" i="2" s="1"/>
  <c r="J112" i="1"/>
  <c r="K112" i="1" s="1"/>
  <c r="M112" i="1" s="1"/>
  <c r="N112" i="2" s="1"/>
  <c r="J144" i="1"/>
  <c r="K144" i="1" s="1"/>
  <c r="M144" i="1" s="1"/>
  <c r="N144" i="2" s="1"/>
  <c r="J176" i="1"/>
  <c r="K176" i="1" s="1"/>
  <c r="M176" i="1" s="1"/>
  <c r="N176" i="2" s="1"/>
  <c r="J208" i="1"/>
  <c r="K208" i="1" s="1"/>
  <c r="M208" i="1" s="1"/>
  <c r="N208" i="2" s="1"/>
  <c r="J240" i="1"/>
  <c r="K240" i="1" s="1"/>
  <c r="M240" i="1" s="1"/>
  <c r="N240" i="2" s="1"/>
  <c r="J272" i="1"/>
  <c r="K272" i="1" s="1"/>
  <c r="M272" i="1" s="1"/>
  <c r="N272" i="2" s="1"/>
  <c r="J304" i="1"/>
  <c r="K304" i="1" s="1"/>
  <c r="M304" i="1" s="1"/>
  <c r="N304" i="2" s="1"/>
  <c r="J47" i="1"/>
  <c r="K47" i="1" s="1"/>
  <c r="M47" i="1" s="1"/>
  <c r="N47" i="2" s="1"/>
  <c r="J175" i="1"/>
  <c r="K175" i="1" s="1"/>
  <c r="M175" i="1" s="1"/>
  <c r="N175" i="2" s="1"/>
  <c r="J290" i="1"/>
  <c r="K290" i="1" s="1"/>
  <c r="M290" i="1" s="1"/>
  <c r="N290" i="2" s="1"/>
  <c r="J344" i="1"/>
  <c r="K344" i="1" s="1"/>
  <c r="M344" i="1" s="1"/>
  <c r="N344" i="2" s="1"/>
  <c r="J51" i="1"/>
  <c r="K51" i="1" s="1"/>
  <c r="M51" i="1" s="1"/>
  <c r="N51" i="2" s="1"/>
  <c r="J179" i="1"/>
  <c r="K179" i="1" s="1"/>
  <c r="M179" i="1" s="1"/>
  <c r="N179" i="2" s="1"/>
  <c r="J291" i="1"/>
  <c r="K291" i="1" s="1"/>
  <c r="M291" i="1" s="1"/>
  <c r="N291" i="2" s="1"/>
  <c r="J346" i="1"/>
  <c r="K346" i="1" s="1"/>
  <c r="M346" i="1" s="1"/>
  <c r="N346" i="2" s="1"/>
  <c r="J71" i="1"/>
  <c r="K71" i="1" s="1"/>
  <c r="M71" i="1" s="1"/>
  <c r="N71" i="2" s="1"/>
  <c r="J199" i="1"/>
  <c r="K199" i="1" s="1"/>
  <c r="M199" i="1" s="1"/>
  <c r="N199" i="2" s="1"/>
  <c r="J302" i="1"/>
  <c r="K302" i="1" s="1"/>
  <c r="M302" i="1" s="1"/>
  <c r="N302" i="2" s="1"/>
  <c r="J351" i="1"/>
  <c r="K351" i="1" s="1"/>
  <c r="M351" i="1" s="1"/>
  <c r="N351" i="2" s="1"/>
  <c r="J91" i="1"/>
  <c r="K91" i="1" s="1"/>
  <c r="M91" i="1" s="1"/>
  <c r="N91" i="2" s="1"/>
  <c r="J219" i="1"/>
  <c r="K219" i="1" s="1"/>
  <c r="M219" i="1" s="1"/>
  <c r="N219" i="2" s="1"/>
  <c r="J311" i="1"/>
  <c r="K311" i="1" s="1"/>
  <c r="M311" i="1" s="1"/>
  <c r="N311" i="2" s="1"/>
  <c r="J356" i="1"/>
  <c r="K356" i="1" s="1"/>
  <c r="M356" i="1" s="1"/>
  <c r="N356" i="2" s="1"/>
  <c r="J37" i="1"/>
  <c r="K37" i="1" s="1"/>
  <c r="M37" i="1" s="1"/>
  <c r="N37" i="2" s="1"/>
  <c r="J69" i="1"/>
  <c r="K69" i="1" s="1"/>
  <c r="M69" i="1" s="1"/>
  <c r="N69" i="2" s="1"/>
  <c r="J101" i="1"/>
  <c r="K101" i="1" s="1"/>
  <c r="M101" i="1" s="1"/>
  <c r="N101" i="2" s="1"/>
  <c r="J133" i="1"/>
  <c r="K133" i="1" s="1"/>
  <c r="M133" i="1" s="1"/>
  <c r="N133" i="2" s="1"/>
  <c r="J165" i="1"/>
  <c r="K165" i="1" s="1"/>
  <c r="M165" i="1" s="1"/>
  <c r="N165" i="2" s="1"/>
  <c r="J197" i="1"/>
  <c r="K197" i="1" s="1"/>
  <c r="M197" i="1" s="1"/>
  <c r="N197" i="2" s="1"/>
  <c r="J229" i="1"/>
  <c r="K229" i="1" s="1"/>
  <c r="M229" i="1" s="1"/>
  <c r="N229" i="2" s="1"/>
  <c r="J261" i="1"/>
  <c r="K261" i="1" s="1"/>
  <c r="M261" i="1" s="1"/>
  <c r="N261" i="2" s="1"/>
  <c r="J293" i="1"/>
  <c r="K293" i="1" s="1"/>
  <c r="M293" i="1" s="1"/>
  <c r="N293" i="2" s="1"/>
  <c r="J325" i="1"/>
  <c r="K325" i="1" s="1"/>
  <c r="M325" i="1" s="1"/>
  <c r="N325" i="2" s="1"/>
  <c r="J18" i="1"/>
  <c r="K18" i="1" s="1"/>
  <c r="M18" i="1" s="1"/>
  <c r="N18" i="2" s="1"/>
  <c r="J50" i="1"/>
  <c r="K50" i="1" s="1"/>
  <c r="M50" i="1" s="1"/>
  <c r="N50" i="2" s="1"/>
  <c r="J82" i="1"/>
  <c r="K82" i="1" s="1"/>
  <c r="M82" i="1" s="1"/>
  <c r="N82" i="2" s="1"/>
  <c r="J114" i="1"/>
  <c r="K114" i="1" s="1"/>
  <c r="M114" i="1" s="1"/>
  <c r="N114" i="2" s="1"/>
  <c r="J146" i="1"/>
  <c r="K146" i="1" s="1"/>
  <c r="M146" i="1" s="1"/>
  <c r="N146" i="2" s="1"/>
  <c r="J178" i="1"/>
  <c r="K178" i="1" s="1"/>
  <c r="M178" i="1" s="1"/>
  <c r="N178" i="2" s="1"/>
  <c r="J210" i="1"/>
  <c r="K210" i="1" s="1"/>
  <c r="M210" i="1" s="1"/>
  <c r="N210" i="2" s="1"/>
  <c r="J242" i="1"/>
  <c r="K242" i="1" s="1"/>
  <c r="M242" i="1" s="1"/>
  <c r="N242" i="2" s="1"/>
  <c r="J274" i="1"/>
  <c r="K274" i="1" s="1"/>
  <c r="M274" i="1" s="1"/>
  <c r="N274" i="2" s="1"/>
  <c r="J36" i="1"/>
  <c r="K36" i="1" s="1"/>
  <c r="M36" i="1" s="1"/>
  <c r="N36" i="2" s="1"/>
  <c r="J68" i="1"/>
  <c r="K68" i="1" s="1"/>
  <c r="M68" i="1" s="1"/>
  <c r="N68" i="2" s="1"/>
  <c r="J100" i="1"/>
  <c r="K100" i="1" s="1"/>
  <c r="M100" i="1" s="1"/>
  <c r="N100" i="2" s="1"/>
  <c r="J132" i="1"/>
  <c r="K132" i="1" s="1"/>
  <c r="M132" i="1" s="1"/>
  <c r="N132" i="2" s="1"/>
  <c r="J164" i="1"/>
  <c r="K164" i="1" s="1"/>
  <c r="M164" i="1" s="1"/>
  <c r="N164" i="2" s="1"/>
  <c r="J196" i="1"/>
  <c r="K196" i="1" s="1"/>
  <c r="M196" i="1" s="1"/>
  <c r="N196" i="2" s="1"/>
  <c r="J228" i="1"/>
  <c r="K228" i="1" s="1"/>
  <c r="M228" i="1" s="1"/>
  <c r="N228" i="2" s="1"/>
  <c r="J260" i="1"/>
  <c r="K260" i="1" s="1"/>
  <c r="M260" i="1" s="1"/>
  <c r="N260" i="2" s="1"/>
  <c r="J292" i="1"/>
  <c r="K292" i="1" s="1"/>
  <c r="M292" i="1" s="1"/>
  <c r="N292" i="2" s="1"/>
  <c r="J324" i="1"/>
  <c r="K324" i="1" s="1"/>
  <c r="M324" i="1" s="1"/>
  <c r="N324" i="2" s="1"/>
  <c r="J127" i="1"/>
  <c r="K127" i="1" s="1"/>
  <c r="M127" i="1" s="1"/>
  <c r="N127" i="2" s="1"/>
  <c r="J255" i="1"/>
  <c r="K255" i="1" s="1"/>
  <c r="M255" i="1" s="1"/>
  <c r="N255" i="2" s="1"/>
  <c r="J328" i="1"/>
  <c r="K328" i="1" s="1"/>
  <c r="M328" i="1" s="1"/>
  <c r="N328" i="2" s="1"/>
  <c r="J8" i="1"/>
  <c r="K8" i="1" s="1"/>
  <c r="M8" i="1" s="1"/>
  <c r="N8" i="2" s="1"/>
  <c r="J131" i="1"/>
  <c r="K131" i="1" s="1"/>
  <c r="M131" i="1" s="1"/>
  <c r="N131" i="2" s="1"/>
  <c r="J259" i="1"/>
  <c r="K259" i="1" s="1"/>
  <c r="M259" i="1" s="1"/>
  <c r="N259" i="2" s="1"/>
  <c r="J330" i="1"/>
  <c r="K330" i="1" s="1"/>
  <c r="M330" i="1" s="1"/>
  <c r="N330" i="2" s="1"/>
  <c r="J23" i="1"/>
  <c r="K23" i="1" s="1"/>
  <c r="M23" i="1" s="1"/>
  <c r="N23" i="2" s="1"/>
  <c r="J151" i="1"/>
  <c r="K151" i="1" s="1"/>
  <c r="M151" i="1" s="1"/>
  <c r="N151" i="2" s="1"/>
  <c r="J278" i="1"/>
  <c r="K278" i="1" s="1"/>
  <c r="M278" i="1" s="1"/>
  <c r="N278" i="2" s="1"/>
  <c r="J336" i="1"/>
  <c r="K336" i="1" s="1"/>
  <c r="M336" i="1" s="1"/>
  <c r="N336" i="2" s="1"/>
  <c r="J43" i="1"/>
  <c r="K43" i="1" s="1"/>
  <c r="M43" i="1" s="1"/>
  <c r="N43" i="2" s="1"/>
  <c r="J171" i="1"/>
  <c r="K171" i="1" s="1"/>
  <c r="M171" i="1" s="1"/>
  <c r="N171" i="2" s="1"/>
  <c r="J287" i="1"/>
  <c r="K287" i="1" s="1"/>
  <c r="M287" i="1" s="1"/>
  <c r="N287" i="2" s="1"/>
  <c r="J343" i="1"/>
  <c r="K343" i="1" s="1"/>
  <c r="M343" i="1" s="1"/>
  <c r="N343" i="2" s="1"/>
  <c r="D368" i="2" l="1"/>
  <c r="J363" i="2"/>
  <c r="K363" i="2" s="1"/>
  <c r="M363" i="2" s="1"/>
  <c r="O363" i="2" s="1"/>
  <c r="J359" i="2"/>
  <c r="K359" i="2" s="1"/>
  <c r="M359" i="2" s="1"/>
  <c r="O359" i="2" s="1"/>
  <c r="J355" i="2"/>
  <c r="K355" i="2" s="1"/>
  <c r="M355" i="2" s="1"/>
  <c r="O355" i="2" s="1"/>
  <c r="J351" i="2"/>
  <c r="K351" i="2" s="1"/>
  <c r="M351" i="2" s="1"/>
  <c r="O351" i="2" s="1"/>
  <c r="J347" i="2"/>
  <c r="K347" i="2" s="1"/>
  <c r="M347" i="2" s="1"/>
  <c r="J343" i="2"/>
  <c r="K343" i="2" s="1"/>
  <c r="M343" i="2" s="1"/>
  <c r="O343" i="2" s="1"/>
  <c r="J339" i="2"/>
  <c r="K339" i="2" s="1"/>
  <c r="M339" i="2" s="1"/>
  <c r="O339" i="2" s="1"/>
  <c r="J335" i="2"/>
  <c r="K335" i="2" s="1"/>
  <c r="M335" i="2" s="1"/>
  <c r="J331" i="2"/>
  <c r="K331" i="2" s="1"/>
  <c r="M331" i="2" s="1"/>
  <c r="J327" i="2"/>
  <c r="K327" i="2" s="1"/>
  <c r="M327" i="2" s="1"/>
  <c r="O327" i="2" s="1"/>
  <c r="J323" i="2"/>
  <c r="K323" i="2" s="1"/>
  <c r="M323" i="2" s="1"/>
  <c r="O323" i="2" s="1"/>
  <c r="J361" i="2"/>
  <c r="K361" i="2" s="1"/>
  <c r="M361" i="2" s="1"/>
  <c r="J357" i="2"/>
  <c r="K357" i="2" s="1"/>
  <c r="M357" i="2" s="1"/>
  <c r="O357" i="2" s="1"/>
  <c r="J353" i="2"/>
  <c r="K353" i="2" s="1"/>
  <c r="M353" i="2" s="1"/>
  <c r="O353" i="2" s="1"/>
  <c r="J349" i="2"/>
  <c r="K349" i="2" s="1"/>
  <c r="M349" i="2" s="1"/>
  <c r="O349" i="2" s="1"/>
  <c r="J345" i="2"/>
  <c r="K345" i="2" s="1"/>
  <c r="M345" i="2" s="1"/>
  <c r="O345" i="2" s="1"/>
  <c r="J341" i="2"/>
  <c r="K341" i="2" s="1"/>
  <c r="M341" i="2" s="1"/>
  <c r="J337" i="2"/>
  <c r="K337" i="2" s="1"/>
  <c r="M337" i="2" s="1"/>
  <c r="O337" i="2" s="1"/>
  <c r="J333" i="2"/>
  <c r="K333" i="2" s="1"/>
  <c r="M333" i="2" s="1"/>
  <c r="O333" i="2" s="1"/>
  <c r="J329" i="2"/>
  <c r="K329" i="2" s="1"/>
  <c r="M329" i="2" s="1"/>
  <c r="J319" i="2"/>
  <c r="K319" i="2" s="1"/>
  <c r="M319" i="2" s="1"/>
  <c r="J315" i="2"/>
  <c r="K315" i="2" s="1"/>
  <c r="M315" i="2" s="1"/>
  <c r="O315" i="2" s="1"/>
  <c r="J311" i="2"/>
  <c r="K311" i="2" s="1"/>
  <c r="M311" i="2" s="1"/>
  <c r="O311" i="2" s="1"/>
  <c r="J307" i="2"/>
  <c r="K307" i="2" s="1"/>
  <c r="M307" i="2" s="1"/>
  <c r="O307" i="2" s="1"/>
  <c r="J303" i="2"/>
  <c r="K303" i="2" s="1"/>
  <c r="M303" i="2" s="1"/>
  <c r="J299" i="2"/>
  <c r="K299" i="2" s="1"/>
  <c r="M299" i="2" s="1"/>
  <c r="J295" i="2"/>
  <c r="K295" i="2" s="1"/>
  <c r="M295" i="2" s="1"/>
  <c r="J291" i="2"/>
  <c r="K291" i="2" s="1"/>
  <c r="M291" i="2" s="1"/>
  <c r="O291" i="2" s="1"/>
  <c r="J287" i="2"/>
  <c r="K287" i="2" s="1"/>
  <c r="M287" i="2" s="1"/>
  <c r="O287" i="2" s="1"/>
  <c r="J283" i="2"/>
  <c r="K283" i="2" s="1"/>
  <c r="M283" i="2" s="1"/>
  <c r="J279" i="2"/>
  <c r="K279" i="2" s="1"/>
  <c r="M279" i="2" s="1"/>
  <c r="O279" i="2" s="1"/>
  <c r="J275" i="2"/>
  <c r="K275" i="2" s="1"/>
  <c r="M275" i="2" s="1"/>
  <c r="J271" i="2"/>
  <c r="K271" i="2" s="1"/>
  <c r="M271" i="2" s="1"/>
  <c r="J267" i="2"/>
  <c r="K267" i="2" s="1"/>
  <c r="M267" i="2" s="1"/>
  <c r="O267" i="2" s="1"/>
  <c r="J263" i="2"/>
  <c r="K263" i="2" s="1"/>
  <c r="M263" i="2" s="1"/>
  <c r="J362" i="2"/>
  <c r="K362" i="2" s="1"/>
  <c r="M362" i="2" s="1"/>
  <c r="J358" i="2"/>
  <c r="K358" i="2" s="1"/>
  <c r="M358" i="2" s="1"/>
  <c r="O358" i="2" s="1"/>
  <c r="J354" i="2"/>
  <c r="K354" i="2" s="1"/>
  <c r="M354" i="2" s="1"/>
  <c r="O354" i="2" s="1"/>
  <c r="J350" i="2"/>
  <c r="K350" i="2" s="1"/>
  <c r="M350" i="2" s="1"/>
  <c r="O350" i="2" s="1"/>
  <c r="J346" i="2"/>
  <c r="K346" i="2" s="1"/>
  <c r="M346" i="2" s="1"/>
  <c r="O346" i="2" s="1"/>
  <c r="J342" i="2"/>
  <c r="K342" i="2" s="1"/>
  <c r="M342" i="2" s="1"/>
  <c r="J338" i="2"/>
  <c r="K338" i="2" s="1"/>
  <c r="M338" i="2" s="1"/>
  <c r="J334" i="2"/>
  <c r="K334" i="2" s="1"/>
  <c r="M334" i="2" s="1"/>
  <c r="J330" i="2"/>
  <c r="K330" i="2" s="1"/>
  <c r="M330" i="2" s="1"/>
  <c r="O330" i="2" s="1"/>
  <c r="J326" i="2"/>
  <c r="K326" i="2" s="1"/>
  <c r="M326" i="2" s="1"/>
  <c r="O326" i="2" s="1"/>
  <c r="J320" i="2"/>
  <c r="K320" i="2" s="1"/>
  <c r="M320" i="2" s="1"/>
  <c r="J316" i="2"/>
  <c r="K316" i="2" s="1"/>
  <c r="M316" i="2" s="1"/>
  <c r="O316" i="2" s="1"/>
  <c r="J312" i="2"/>
  <c r="K312" i="2" s="1"/>
  <c r="M312" i="2" s="1"/>
  <c r="O312" i="2" s="1"/>
  <c r="J308" i="2"/>
  <c r="K308" i="2" s="1"/>
  <c r="M308" i="2" s="1"/>
  <c r="J304" i="2"/>
  <c r="K304" i="2" s="1"/>
  <c r="M304" i="2" s="1"/>
  <c r="O304" i="2" s="1"/>
  <c r="J300" i="2"/>
  <c r="K300" i="2" s="1"/>
  <c r="M300" i="2" s="1"/>
  <c r="O300" i="2" s="1"/>
  <c r="J296" i="2"/>
  <c r="K296" i="2" s="1"/>
  <c r="M296" i="2" s="1"/>
  <c r="J292" i="2"/>
  <c r="K292" i="2" s="1"/>
  <c r="M292" i="2" s="1"/>
  <c r="O292" i="2" s="1"/>
  <c r="J288" i="2"/>
  <c r="K288" i="2" s="1"/>
  <c r="M288" i="2" s="1"/>
  <c r="J284" i="2"/>
  <c r="K284" i="2" s="1"/>
  <c r="M284" i="2" s="1"/>
  <c r="O284" i="2" s="1"/>
  <c r="J280" i="2"/>
  <c r="K280" i="2" s="1"/>
  <c r="M280" i="2" s="1"/>
  <c r="O280" i="2" s="1"/>
  <c r="J276" i="2"/>
  <c r="K276" i="2" s="1"/>
  <c r="M276" i="2" s="1"/>
  <c r="J272" i="2"/>
  <c r="K272" i="2" s="1"/>
  <c r="M272" i="2" s="1"/>
  <c r="O272" i="2" s="1"/>
  <c r="J268" i="2"/>
  <c r="K268" i="2" s="1"/>
  <c r="M268" i="2" s="1"/>
  <c r="J264" i="2"/>
  <c r="K264" i="2" s="1"/>
  <c r="M264" i="2" s="1"/>
  <c r="J258" i="2"/>
  <c r="K258" i="2" s="1"/>
  <c r="M258" i="2" s="1"/>
  <c r="J254" i="2"/>
  <c r="K254" i="2" s="1"/>
  <c r="M254" i="2" s="1"/>
  <c r="O254" i="2" s="1"/>
  <c r="J250" i="2"/>
  <c r="K250" i="2" s="1"/>
  <c r="M250" i="2" s="1"/>
  <c r="O250" i="2" s="1"/>
  <c r="J246" i="2"/>
  <c r="K246" i="2" s="1"/>
  <c r="M246" i="2" s="1"/>
  <c r="J242" i="2"/>
  <c r="K242" i="2" s="1"/>
  <c r="M242" i="2" s="1"/>
  <c r="O242" i="2" s="1"/>
  <c r="J238" i="2"/>
  <c r="K238" i="2" s="1"/>
  <c r="M238" i="2" s="1"/>
  <c r="J234" i="2"/>
  <c r="K234" i="2" s="1"/>
  <c r="M234" i="2" s="1"/>
  <c r="O234" i="2" s="1"/>
  <c r="J230" i="2"/>
  <c r="K230" i="2" s="1"/>
  <c r="M230" i="2" s="1"/>
  <c r="O230" i="2" s="1"/>
  <c r="J226" i="2"/>
  <c r="K226" i="2" s="1"/>
  <c r="M226" i="2" s="1"/>
  <c r="J222" i="2"/>
  <c r="K222" i="2" s="1"/>
  <c r="M222" i="2" s="1"/>
  <c r="O222" i="2" s="1"/>
  <c r="J218" i="2"/>
  <c r="K218" i="2" s="1"/>
  <c r="M218" i="2" s="1"/>
  <c r="O218" i="2" s="1"/>
  <c r="J214" i="2"/>
  <c r="K214" i="2" s="1"/>
  <c r="M214" i="2" s="1"/>
  <c r="J210" i="2"/>
  <c r="K210" i="2" s="1"/>
  <c r="M210" i="2" s="1"/>
  <c r="O210" i="2" s="1"/>
  <c r="J206" i="2"/>
  <c r="K206" i="2" s="1"/>
  <c r="M206" i="2" s="1"/>
  <c r="J202" i="2"/>
  <c r="K202" i="2" s="1"/>
  <c r="M202" i="2" s="1"/>
  <c r="O202" i="2" s="1"/>
  <c r="J198" i="2"/>
  <c r="K198" i="2" s="1"/>
  <c r="M198" i="2" s="1"/>
  <c r="O198" i="2" s="1"/>
  <c r="J194" i="2"/>
  <c r="K194" i="2" s="1"/>
  <c r="M194" i="2" s="1"/>
  <c r="J190" i="2"/>
  <c r="K190" i="2" s="1"/>
  <c r="M190" i="2" s="1"/>
  <c r="O190" i="2" s="1"/>
  <c r="J186" i="2"/>
  <c r="K186" i="2" s="1"/>
  <c r="M186" i="2" s="1"/>
  <c r="O186" i="2" s="1"/>
  <c r="J182" i="2"/>
  <c r="K182" i="2" s="1"/>
  <c r="M182" i="2" s="1"/>
  <c r="J178" i="2"/>
  <c r="K178" i="2" s="1"/>
  <c r="M178" i="2" s="1"/>
  <c r="O178" i="2" s="1"/>
  <c r="J174" i="2"/>
  <c r="K174" i="2" s="1"/>
  <c r="M174" i="2" s="1"/>
  <c r="J170" i="2"/>
  <c r="K170" i="2" s="1"/>
  <c r="M170" i="2" s="1"/>
  <c r="O170" i="2" s="1"/>
  <c r="J166" i="2"/>
  <c r="K166" i="2" s="1"/>
  <c r="M166" i="2" s="1"/>
  <c r="O166" i="2" s="1"/>
  <c r="J162" i="2"/>
  <c r="K162" i="2" s="1"/>
  <c r="M162" i="2" s="1"/>
  <c r="J325" i="2"/>
  <c r="K325" i="2" s="1"/>
  <c r="M325" i="2" s="1"/>
  <c r="O325" i="2" s="1"/>
  <c r="J318" i="2"/>
  <c r="K318" i="2" s="1"/>
  <c r="M318" i="2" s="1"/>
  <c r="O318" i="2" s="1"/>
  <c r="J310" i="2"/>
  <c r="K310" i="2" s="1"/>
  <c r="M310" i="2" s="1"/>
  <c r="J302" i="2"/>
  <c r="K302" i="2" s="1"/>
  <c r="M302" i="2" s="1"/>
  <c r="O302" i="2" s="1"/>
  <c r="J294" i="2"/>
  <c r="K294" i="2" s="1"/>
  <c r="M294" i="2" s="1"/>
  <c r="J286" i="2"/>
  <c r="K286" i="2" s="1"/>
  <c r="M286" i="2" s="1"/>
  <c r="O286" i="2" s="1"/>
  <c r="J278" i="2"/>
  <c r="K278" i="2" s="1"/>
  <c r="M278" i="2" s="1"/>
  <c r="O278" i="2" s="1"/>
  <c r="J270" i="2"/>
  <c r="K270" i="2" s="1"/>
  <c r="M270" i="2" s="1"/>
  <c r="J262" i="2"/>
  <c r="K262" i="2" s="1"/>
  <c r="M262" i="2" s="1"/>
  <c r="O262" i="2" s="1"/>
  <c r="J260" i="2"/>
  <c r="K260" i="2" s="1"/>
  <c r="M260" i="2" s="1"/>
  <c r="O260" i="2" s="1"/>
  <c r="J256" i="2"/>
  <c r="K256" i="2" s="1"/>
  <c r="M256" i="2" s="1"/>
  <c r="J252" i="2"/>
  <c r="K252" i="2" s="1"/>
  <c r="M252" i="2" s="1"/>
  <c r="O252" i="2" s="1"/>
  <c r="J248" i="2"/>
  <c r="K248" i="2" s="1"/>
  <c r="M248" i="2" s="1"/>
  <c r="O248" i="2" s="1"/>
  <c r="J244" i="2"/>
  <c r="K244" i="2" s="1"/>
  <c r="M244" i="2" s="1"/>
  <c r="J240" i="2"/>
  <c r="K240" i="2" s="1"/>
  <c r="M240" i="2" s="1"/>
  <c r="O240" i="2" s="1"/>
  <c r="J236" i="2"/>
  <c r="K236" i="2" s="1"/>
  <c r="M236" i="2" s="1"/>
  <c r="J232" i="2"/>
  <c r="K232" i="2" s="1"/>
  <c r="M232" i="2" s="1"/>
  <c r="J228" i="2"/>
  <c r="K228" i="2" s="1"/>
  <c r="M228" i="2" s="1"/>
  <c r="O228" i="2" s="1"/>
  <c r="J224" i="2"/>
  <c r="K224" i="2" s="1"/>
  <c r="M224" i="2" s="1"/>
  <c r="J220" i="2"/>
  <c r="K220" i="2" s="1"/>
  <c r="M220" i="2" s="1"/>
  <c r="O220" i="2" s="1"/>
  <c r="J216" i="2"/>
  <c r="K216" i="2" s="1"/>
  <c r="M216" i="2" s="1"/>
  <c r="O216" i="2" s="1"/>
  <c r="J212" i="2"/>
  <c r="K212" i="2" s="1"/>
  <c r="M212" i="2" s="1"/>
  <c r="O212" i="2" s="1"/>
  <c r="J208" i="2"/>
  <c r="K208" i="2" s="1"/>
  <c r="M208" i="2" s="1"/>
  <c r="O208" i="2" s="1"/>
  <c r="J204" i="2"/>
  <c r="K204" i="2" s="1"/>
  <c r="M204" i="2" s="1"/>
  <c r="J200" i="2"/>
  <c r="K200" i="2" s="1"/>
  <c r="M200" i="2" s="1"/>
  <c r="J196" i="2"/>
  <c r="K196" i="2" s="1"/>
  <c r="M196" i="2" s="1"/>
  <c r="O196" i="2" s="1"/>
  <c r="J192" i="2"/>
  <c r="K192" i="2" s="1"/>
  <c r="M192" i="2" s="1"/>
  <c r="J188" i="2"/>
  <c r="K188" i="2" s="1"/>
  <c r="M188" i="2" s="1"/>
  <c r="O188" i="2" s="1"/>
  <c r="J184" i="2"/>
  <c r="K184" i="2" s="1"/>
  <c r="M184" i="2" s="1"/>
  <c r="O184" i="2" s="1"/>
  <c r="J180" i="2"/>
  <c r="K180" i="2" s="1"/>
  <c r="M180" i="2" s="1"/>
  <c r="O180" i="2" s="1"/>
  <c r="J176" i="2"/>
  <c r="K176" i="2" s="1"/>
  <c r="M176" i="2" s="1"/>
  <c r="O176" i="2" s="1"/>
  <c r="J172" i="2"/>
  <c r="K172" i="2" s="1"/>
  <c r="M172" i="2" s="1"/>
  <c r="J168" i="2"/>
  <c r="K168" i="2" s="1"/>
  <c r="M168" i="2" s="1"/>
  <c r="J164" i="2"/>
  <c r="K164" i="2" s="1"/>
  <c r="M164" i="2" s="1"/>
  <c r="O164" i="2" s="1"/>
  <c r="J160" i="2"/>
  <c r="K160" i="2" s="1"/>
  <c r="M160" i="2" s="1"/>
  <c r="J158" i="2"/>
  <c r="K158" i="2" s="1"/>
  <c r="M158" i="2" s="1"/>
  <c r="O158" i="2" s="1"/>
  <c r="J154" i="2"/>
  <c r="K154" i="2" s="1"/>
  <c r="M154" i="2" s="1"/>
  <c r="J150" i="2"/>
  <c r="K150" i="2" s="1"/>
  <c r="M150" i="2" s="1"/>
  <c r="O150" i="2" s="1"/>
  <c r="J146" i="2"/>
  <c r="K146" i="2" s="1"/>
  <c r="M146" i="2" s="1"/>
  <c r="O146" i="2" s="1"/>
  <c r="J142" i="2"/>
  <c r="K142" i="2" s="1"/>
  <c r="M142" i="2" s="1"/>
  <c r="J138" i="2"/>
  <c r="K138" i="2" s="1"/>
  <c r="M138" i="2" s="1"/>
  <c r="O138" i="2" s="1"/>
  <c r="J134" i="2"/>
  <c r="K134" i="2" s="1"/>
  <c r="M134" i="2" s="1"/>
  <c r="O134" i="2" s="1"/>
  <c r="J130" i="2"/>
  <c r="K130" i="2" s="1"/>
  <c r="M130" i="2" s="1"/>
  <c r="J126" i="2"/>
  <c r="K126" i="2" s="1"/>
  <c r="M126" i="2" s="1"/>
  <c r="O126" i="2" s="1"/>
  <c r="J122" i="2"/>
  <c r="K122" i="2" s="1"/>
  <c r="M122" i="2" s="1"/>
  <c r="J118" i="2"/>
  <c r="K118" i="2" s="1"/>
  <c r="M118" i="2" s="1"/>
  <c r="O118" i="2" s="1"/>
  <c r="J114" i="2"/>
  <c r="K114" i="2" s="1"/>
  <c r="M114" i="2" s="1"/>
  <c r="O114" i="2" s="1"/>
  <c r="J110" i="2"/>
  <c r="K110" i="2" s="1"/>
  <c r="M110" i="2" s="1"/>
  <c r="J106" i="2"/>
  <c r="K106" i="2" s="1"/>
  <c r="M106" i="2" s="1"/>
  <c r="O106" i="2" s="1"/>
  <c r="J102" i="2"/>
  <c r="K102" i="2" s="1"/>
  <c r="M102" i="2" s="1"/>
  <c r="O102" i="2" s="1"/>
  <c r="J98" i="2"/>
  <c r="K98" i="2" s="1"/>
  <c r="M98" i="2" s="1"/>
  <c r="J94" i="2"/>
  <c r="K94" i="2" s="1"/>
  <c r="M94" i="2" s="1"/>
  <c r="O94" i="2" s="1"/>
  <c r="J90" i="2"/>
  <c r="K90" i="2" s="1"/>
  <c r="M90" i="2" s="1"/>
  <c r="J86" i="2"/>
  <c r="K86" i="2" s="1"/>
  <c r="M86" i="2" s="1"/>
  <c r="O86" i="2" s="1"/>
  <c r="J82" i="2"/>
  <c r="K82" i="2" s="1"/>
  <c r="M82" i="2" s="1"/>
  <c r="O82" i="2" s="1"/>
  <c r="J78" i="2"/>
  <c r="K78" i="2" s="1"/>
  <c r="M78" i="2" s="1"/>
  <c r="J74" i="2"/>
  <c r="K74" i="2" s="1"/>
  <c r="M74" i="2" s="1"/>
  <c r="O74" i="2" s="1"/>
  <c r="J70" i="2"/>
  <c r="K70" i="2" s="1"/>
  <c r="M70" i="2" s="1"/>
  <c r="O70" i="2" s="1"/>
  <c r="J66" i="2"/>
  <c r="K66" i="2" s="1"/>
  <c r="M66" i="2" s="1"/>
  <c r="J62" i="2"/>
  <c r="K62" i="2" s="1"/>
  <c r="M62" i="2" s="1"/>
  <c r="O62" i="2" s="1"/>
  <c r="J58" i="2"/>
  <c r="K58" i="2" s="1"/>
  <c r="M58" i="2" s="1"/>
  <c r="J54" i="2"/>
  <c r="K54" i="2" s="1"/>
  <c r="M54" i="2" s="1"/>
  <c r="O54" i="2" s="1"/>
  <c r="J324" i="2"/>
  <c r="K324" i="2" s="1"/>
  <c r="M324" i="2" s="1"/>
  <c r="O324" i="2" s="1"/>
  <c r="J317" i="2"/>
  <c r="K317" i="2" s="1"/>
  <c r="M317" i="2" s="1"/>
  <c r="O317" i="2" s="1"/>
  <c r="J309" i="2"/>
  <c r="K309" i="2" s="1"/>
  <c r="M309" i="2" s="1"/>
  <c r="J301" i="2"/>
  <c r="K301" i="2" s="1"/>
  <c r="M301" i="2" s="1"/>
  <c r="O301" i="2" s="1"/>
  <c r="J293" i="2"/>
  <c r="K293" i="2" s="1"/>
  <c r="M293" i="2" s="1"/>
  <c r="O293" i="2" s="1"/>
  <c r="J285" i="2"/>
  <c r="K285" i="2" s="1"/>
  <c r="M285" i="2" s="1"/>
  <c r="O285" i="2" s="1"/>
  <c r="J277" i="2"/>
  <c r="K277" i="2" s="1"/>
  <c r="M277" i="2" s="1"/>
  <c r="J269" i="2"/>
  <c r="K269" i="2" s="1"/>
  <c r="M269" i="2" s="1"/>
  <c r="O269" i="2" s="1"/>
  <c r="J261" i="2"/>
  <c r="K261" i="2" s="1"/>
  <c r="M261" i="2" s="1"/>
  <c r="O261" i="2" s="1"/>
  <c r="J259" i="2"/>
  <c r="K259" i="2" s="1"/>
  <c r="M259" i="2" s="1"/>
  <c r="O259" i="2" s="1"/>
  <c r="J253" i="2"/>
  <c r="K253" i="2" s="1"/>
  <c r="M253" i="2" s="1"/>
  <c r="O253" i="2" s="1"/>
  <c r="J251" i="2"/>
  <c r="K251" i="2" s="1"/>
  <c r="M251" i="2" s="1"/>
  <c r="O251" i="2" s="1"/>
  <c r="J245" i="2"/>
  <c r="K245" i="2" s="1"/>
  <c r="M245" i="2" s="1"/>
  <c r="J243" i="2"/>
  <c r="K243" i="2" s="1"/>
  <c r="M243" i="2" s="1"/>
  <c r="J237" i="2"/>
  <c r="K237" i="2" s="1"/>
  <c r="M237" i="2" s="1"/>
  <c r="J235" i="2"/>
  <c r="K235" i="2" s="1"/>
  <c r="M235" i="2" s="1"/>
  <c r="J229" i="2"/>
  <c r="K229" i="2" s="1"/>
  <c r="M229" i="2" s="1"/>
  <c r="O229" i="2" s="1"/>
  <c r="J227" i="2"/>
  <c r="K227" i="2" s="1"/>
  <c r="M227" i="2" s="1"/>
  <c r="O227" i="2" s="1"/>
  <c r="J221" i="2"/>
  <c r="K221" i="2" s="1"/>
  <c r="M221" i="2" s="1"/>
  <c r="O221" i="2" s="1"/>
  <c r="J219" i="2"/>
  <c r="K219" i="2" s="1"/>
  <c r="M219" i="2" s="1"/>
  <c r="O219" i="2" s="1"/>
  <c r="J364" i="2"/>
  <c r="K364" i="2" s="1"/>
  <c r="M364" i="2" s="1"/>
  <c r="O364" i="2" s="1"/>
  <c r="J360" i="2"/>
  <c r="K360" i="2" s="1"/>
  <c r="M360" i="2" s="1"/>
  <c r="J356" i="2"/>
  <c r="K356" i="2" s="1"/>
  <c r="M356" i="2" s="1"/>
  <c r="O356" i="2" s="1"/>
  <c r="J352" i="2"/>
  <c r="K352" i="2" s="1"/>
  <c r="M352" i="2" s="1"/>
  <c r="O352" i="2" s="1"/>
  <c r="J348" i="2"/>
  <c r="K348" i="2" s="1"/>
  <c r="M348" i="2" s="1"/>
  <c r="J344" i="2"/>
  <c r="K344" i="2" s="1"/>
  <c r="M344" i="2" s="1"/>
  <c r="O344" i="2" s="1"/>
  <c r="J340" i="2"/>
  <c r="K340" i="2" s="1"/>
  <c r="M340" i="2" s="1"/>
  <c r="J336" i="2"/>
  <c r="K336" i="2" s="1"/>
  <c r="M336" i="2" s="1"/>
  <c r="O336" i="2" s="1"/>
  <c r="J332" i="2"/>
  <c r="K332" i="2" s="1"/>
  <c r="M332" i="2" s="1"/>
  <c r="O332" i="2" s="1"/>
  <c r="J328" i="2"/>
  <c r="K328" i="2" s="1"/>
  <c r="M328" i="2" s="1"/>
  <c r="O328" i="2" s="1"/>
  <c r="J314" i="2"/>
  <c r="K314" i="2" s="1"/>
  <c r="M314" i="2" s="1"/>
  <c r="O314" i="2" s="1"/>
  <c r="J313" i="2"/>
  <c r="K313" i="2" s="1"/>
  <c r="M313" i="2" s="1"/>
  <c r="O313" i="2" s="1"/>
  <c r="J298" i="2"/>
  <c r="K298" i="2" s="1"/>
  <c r="M298" i="2" s="1"/>
  <c r="J297" i="2"/>
  <c r="K297" i="2" s="1"/>
  <c r="M297" i="2" s="1"/>
  <c r="J282" i="2"/>
  <c r="K282" i="2" s="1"/>
  <c r="M282" i="2" s="1"/>
  <c r="J281" i="2"/>
  <c r="K281" i="2" s="1"/>
  <c r="M281" i="2" s="1"/>
  <c r="O281" i="2" s="1"/>
  <c r="J322" i="2"/>
  <c r="K322" i="2" s="1"/>
  <c r="M322" i="2" s="1"/>
  <c r="J290" i="2"/>
  <c r="K290" i="2" s="1"/>
  <c r="M290" i="2" s="1"/>
  <c r="O290" i="2" s="1"/>
  <c r="J266" i="2"/>
  <c r="K266" i="2" s="1"/>
  <c r="M266" i="2" s="1"/>
  <c r="O266" i="2" s="1"/>
  <c r="J255" i="2"/>
  <c r="K255" i="2" s="1"/>
  <c r="M255" i="2" s="1"/>
  <c r="O255" i="2" s="1"/>
  <c r="J239" i="2"/>
  <c r="K239" i="2" s="1"/>
  <c r="M239" i="2" s="1"/>
  <c r="J223" i="2"/>
  <c r="K223" i="2" s="1"/>
  <c r="M223" i="2" s="1"/>
  <c r="O223" i="2" s="1"/>
  <c r="J213" i="2"/>
  <c r="K213" i="2" s="1"/>
  <c r="M213" i="2" s="1"/>
  <c r="J205" i="2"/>
  <c r="K205" i="2" s="1"/>
  <c r="M205" i="2" s="1"/>
  <c r="J197" i="2"/>
  <c r="K197" i="2" s="1"/>
  <c r="M197" i="2" s="1"/>
  <c r="O197" i="2" s="1"/>
  <c r="J189" i="2"/>
  <c r="K189" i="2" s="1"/>
  <c r="M189" i="2" s="1"/>
  <c r="O189" i="2" s="1"/>
  <c r="J181" i="2"/>
  <c r="K181" i="2" s="1"/>
  <c r="M181" i="2" s="1"/>
  <c r="J173" i="2"/>
  <c r="K173" i="2" s="1"/>
  <c r="M173" i="2" s="1"/>
  <c r="O173" i="2" s="1"/>
  <c r="J165" i="2"/>
  <c r="K165" i="2" s="1"/>
  <c r="M165" i="2" s="1"/>
  <c r="O165" i="2" s="1"/>
  <c r="J47" i="2"/>
  <c r="K47" i="2" s="1"/>
  <c r="M47" i="2" s="1"/>
  <c r="O47" i="2" s="1"/>
  <c r="J43" i="2"/>
  <c r="K43" i="2" s="1"/>
  <c r="M43" i="2" s="1"/>
  <c r="O43" i="2" s="1"/>
  <c r="J39" i="2"/>
  <c r="K39" i="2" s="1"/>
  <c r="M39" i="2" s="1"/>
  <c r="O39" i="2" s="1"/>
  <c r="J35" i="2"/>
  <c r="K35" i="2" s="1"/>
  <c r="M35" i="2" s="1"/>
  <c r="J31" i="2"/>
  <c r="K31" i="2" s="1"/>
  <c r="M31" i="2" s="1"/>
  <c r="J27" i="2"/>
  <c r="K27" i="2" s="1"/>
  <c r="M27" i="2" s="1"/>
  <c r="J23" i="2"/>
  <c r="K23" i="2" s="1"/>
  <c r="M23" i="2" s="1"/>
  <c r="O23" i="2" s="1"/>
  <c r="J19" i="2"/>
  <c r="K19" i="2" s="1"/>
  <c r="M19" i="2" s="1"/>
  <c r="J15" i="2"/>
  <c r="K15" i="2" s="1"/>
  <c r="M15" i="2" s="1"/>
  <c r="J11" i="2"/>
  <c r="K11" i="2" s="1"/>
  <c r="M11" i="2" s="1"/>
  <c r="J305" i="2"/>
  <c r="K305" i="2" s="1"/>
  <c r="M305" i="2" s="1"/>
  <c r="O305" i="2" s="1"/>
  <c r="J273" i="2"/>
  <c r="K273" i="2" s="1"/>
  <c r="M273" i="2" s="1"/>
  <c r="O273" i="2" s="1"/>
  <c r="J257" i="2"/>
  <c r="K257" i="2" s="1"/>
  <c r="M257" i="2" s="1"/>
  <c r="J241" i="2"/>
  <c r="K241" i="2" s="1"/>
  <c r="M241" i="2" s="1"/>
  <c r="O241" i="2" s="1"/>
  <c r="J225" i="2"/>
  <c r="K225" i="2" s="1"/>
  <c r="M225" i="2" s="1"/>
  <c r="J209" i="2"/>
  <c r="K209" i="2" s="1"/>
  <c r="M209" i="2" s="1"/>
  <c r="O209" i="2" s="1"/>
  <c r="J201" i="2"/>
  <c r="K201" i="2" s="1"/>
  <c r="M201" i="2" s="1"/>
  <c r="J193" i="2"/>
  <c r="K193" i="2" s="1"/>
  <c r="M193" i="2" s="1"/>
  <c r="J185" i="2"/>
  <c r="K185" i="2" s="1"/>
  <c r="M185" i="2" s="1"/>
  <c r="O185" i="2" s="1"/>
  <c r="J177" i="2"/>
  <c r="K177" i="2" s="1"/>
  <c r="M177" i="2" s="1"/>
  <c r="O177" i="2" s="1"/>
  <c r="J169" i="2"/>
  <c r="K169" i="2" s="1"/>
  <c r="M169" i="2" s="1"/>
  <c r="J161" i="2"/>
  <c r="K161" i="2" s="1"/>
  <c r="M161" i="2" s="1"/>
  <c r="J159" i="2"/>
  <c r="K159" i="2" s="1"/>
  <c r="M159" i="2" s="1"/>
  <c r="J155" i="2"/>
  <c r="K155" i="2" s="1"/>
  <c r="M155" i="2" s="1"/>
  <c r="J151" i="2"/>
  <c r="K151" i="2" s="1"/>
  <c r="M151" i="2" s="1"/>
  <c r="O151" i="2" s="1"/>
  <c r="J147" i="2"/>
  <c r="K147" i="2" s="1"/>
  <c r="M147" i="2" s="1"/>
  <c r="J143" i="2"/>
  <c r="K143" i="2" s="1"/>
  <c r="M143" i="2" s="1"/>
  <c r="O143" i="2" s="1"/>
  <c r="J139" i="2"/>
  <c r="K139" i="2" s="1"/>
  <c r="M139" i="2" s="1"/>
  <c r="O139" i="2" s="1"/>
  <c r="J135" i="2"/>
  <c r="K135" i="2" s="1"/>
  <c r="M135" i="2" s="1"/>
  <c r="J131" i="2"/>
  <c r="K131" i="2" s="1"/>
  <c r="M131" i="2" s="1"/>
  <c r="O131" i="2" s="1"/>
  <c r="J127" i="2"/>
  <c r="K127" i="2" s="1"/>
  <c r="M127" i="2" s="1"/>
  <c r="O127" i="2" s="1"/>
  <c r="J123" i="2"/>
  <c r="K123" i="2" s="1"/>
  <c r="M123" i="2" s="1"/>
  <c r="O123" i="2" s="1"/>
  <c r="J119" i="2"/>
  <c r="K119" i="2" s="1"/>
  <c r="M119" i="2" s="1"/>
  <c r="O119" i="2" s="1"/>
  <c r="J115" i="2"/>
  <c r="K115" i="2" s="1"/>
  <c r="M115" i="2" s="1"/>
  <c r="J111" i="2"/>
  <c r="K111" i="2" s="1"/>
  <c r="M111" i="2" s="1"/>
  <c r="O111" i="2" s="1"/>
  <c r="J107" i="2"/>
  <c r="K107" i="2" s="1"/>
  <c r="M107" i="2" s="1"/>
  <c r="J103" i="2"/>
  <c r="K103" i="2" s="1"/>
  <c r="M103" i="2" s="1"/>
  <c r="O103" i="2" s="1"/>
  <c r="J99" i="2"/>
  <c r="K99" i="2" s="1"/>
  <c r="M99" i="2" s="1"/>
  <c r="O99" i="2" s="1"/>
  <c r="J95" i="2"/>
  <c r="K95" i="2" s="1"/>
  <c r="M95" i="2" s="1"/>
  <c r="O95" i="2" s="1"/>
  <c r="J91" i="2"/>
  <c r="K91" i="2" s="1"/>
  <c r="M91" i="2" s="1"/>
  <c r="O91" i="2" s="1"/>
  <c r="J87" i="2"/>
  <c r="K87" i="2" s="1"/>
  <c r="M87" i="2" s="1"/>
  <c r="J83" i="2"/>
  <c r="K83" i="2" s="1"/>
  <c r="M83" i="2" s="1"/>
  <c r="O83" i="2" s="1"/>
  <c r="J79" i="2"/>
  <c r="K79" i="2" s="1"/>
  <c r="M79" i="2" s="1"/>
  <c r="O79" i="2" s="1"/>
  <c r="J75" i="2"/>
  <c r="K75" i="2" s="1"/>
  <c r="M75" i="2" s="1"/>
  <c r="J71" i="2"/>
  <c r="K71" i="2" s="1"/>
  <c r="M71" i="2" s="1"/>
  <c r="O71" i="2" s="1"/>
  <c r="J67" i="2"/>
  <c r="K67" i="2" s="1"/>
  <c r="M67" i="2" s="1"/>
  <c r="J63" i="2"/>
  <c r="K63" i="2" s="1"/>
  <c r="M63" i="2" s="1"/>
  <c r="J59" i="2"/>
  <c r="K59" i="2" s="1"/>
  <c r="M59" i="2" s="1"/>
  <c r="J55" i="2"/>
  <c r="K55" i="2" s="1"/>
  <c r="M55" i="2" s="1"/>
  <c r="J51" i="2"/>
  <c r="K51" i="2" s="1"/>
  <c r="M51" i="2" s="1"/>
  <c r="O51" i="2" s="1"/>
  <c r="J50" i="2"/>
  <c r="K50" i="2" s="1"/>
  <c r="M50" i="2" s="1"/>
  <c r="O50" i="2" s="1"/>
  <c r="J46" i="2"/>
  <c r="K46" i="2" s="1"/>
  <c r="M46" i="2" s="1"/>
  <c r="J42" i="2"/>
  <c r="K42" i="2" s="1"/>
  <c r="M42" i="2" s="1"/>
  <c r="O42" i="2" s="1"/>
  <c r="J38" i="2"/>
  <c r="K38" i="2" s="1"/>
  <c r="M38" i="2" s="1"/>
  <c r="O38" i="2" s="1"/>
  <c r="J34" i="2"/>
  <c r="K34" i="2" s="1"/>
  <c r="M34" i="2" s="1"/>
  <c r="O34" i="2" s="1"/>
  <c r="J30" i="2"/>
  <c r="K30" i="2" s="1"/>
  <c r="M30" i="2" s="1"/>
  <c r="O30" i="2" s="1"/>
  <c r="J26" i="2"/>
  <c r="K26" i="2" s="1"/>
  <c r="M26" i="2" s="1"/>
  <c r="J22" i="2"/>
  <c r="K22" i="2" s="1"/>
  <c r="M22" i="2" s="1"/>
  <c r="J18" i="2"/>
  <c r="K18" i="2" s="1"/>
  <c r="M18" i="2" s="1"/>
  <c r="O18" i="2" s="1"/>
  <c r="J233" i="2"/>
  <c r="K233" i="2" s="1"/>
  <c r="M233" i="2" s="1"/>
  <c r="J215" i="2"/>
  <c r="K215" i="2" s="1"/>
  <c r="M215" i="2" s="1"/>
  <c r="J199" i="2"/>
  <c r="K199" i="2" s="1"/>
  <c r="M199" i="2" s="1"/>
  <c r="O199" i="2" s="1"/>
  <c r="J183" i="2"/>
  <c r="K183" i="2" s="1"/>
  <c r="M183" i="2" s="1"/>
  <c r="J167" i="2"/>
  <c r="K167" i="2" s="1"/>
  <c r="M167" i="2" s="1"/>
  <c r="J48" i="2"/>
  <c r="K48" i="2" s="1"/>
  <c r="M48" i="2" s="1"/>
  <c r="O48" i="2" s="1"/>
  <c r="J44" i="2"/>
  <c r="K44" i="2" s="1"/>
  <c r="M44" i="2" s="1"/>
  <c r="J40" i="2"/>
  <c r="K40" i="2" s="1"/>
  <c r="M40" i="2" s="1"/>
  <c r="O40" i="2" s="1"/>
  <c r="J36" i="2"/>
  <c r="K36" i="2" s="1"/>
  <c r="M36" i="2" s="1"/>
  <c r="O36" i="2" s="1"/>
  <c r="J32" i="2"/>
  <c r="K32" i="2" s="1"/>
  <c r="M32" i="2" s="1"/>
  <c r="J28" i="2"/>
  <c r="K28" i="2" s="1"/>
  <c r="M28" i="2" s="1"/>
  <c r="O28" i="2" s="1"/>
  <c r="J24" i="2"/>
  <c r="K24" i="2" s="1"/>
  <c r="M24" i="2" s="1"/>
  <c r="O24" i="2" s="1"/>
  <c r="J20" i="2"/>
  <c r="K20" i="2" s="1"/>
  <c r="M20" i="2" s="1"/>
  <c r="J16" i="2"/>
  <c r="K16" i="2" s="1"/>
  <c r="M16" i="2" s="1"/>
  <c r="O16" i="2" s="1"/>
  <c r="J12" i="2"/>
  <c r="K12" i="2" s="1"/>
  <c r="M12" i="2" s="1"/>
  <c r="J8" i="2"/>
  <c r="K8" i="2" s="1"/>
  <c r="M8" i="2" s="1"/>
  <c r="O8" i="2" s="1"/>
  <c r="J76" i="2"/>
  <c r="K76" i="2" s="1"/>
  <c r="M76" i="2" s="1"/>
  <c r="J72" i="2"/>
  <c r="K72" i="2" s="1"/>
  <c r="M72" i="2" s="1"/>
  <c r="J68" i="2"/>
  <c r="K68" i="2" s="1"/>
  <c r="M68" i="2" s="1"/>
  <c r="O68" i="2" s="1"/>
  <c r="J64" i="2"/>
  <c r="K64" i="2" s="1"/>
  <c r="M64" i="2" s="1"/>
  <c r="O64" i="2" s="1"/>
  <c r="J60" i="2"/>
  <c r="K60" i="2" s="1"/>
  <c r="M60" i="2" s="1"/>
  <c r="O60" i="2" s="1"/>
  <c r="J56" i="2"/>
  <c r="K56" i="2" s="1"/>
  <c r="M56" i="2" s="1"/>
  <c r="O56" i="2" s="1"/>
  <c r="J52" i="2"/>
  <c r="K52" i="2" s="1"/>
  <c r="M52" i="2" s="1"/>
  <c r="J14" i="2"/>
  <c r="K14" i="2" s="1"/>
  <c r="M14" i="2" s="1"/>
  <c r="J10" i="2"/>
  <c r="K10" i="2" s="1"/>
  <c r="M10" i="2" s="1"/>
  <c r="O10" i="2" s="1"/>
  <c r="J321" i="2"/>
  <c r="K321" i="2" s="1"/>
  <c r="M321" i="2" s="1"/>
  <c r="J265" i="2"/>
  <c r="K265" i="2" s="1"/>
  <c r="M265" i="2" s="1"/>
  <c r="J247" i="2"/>
  <c r="K247" i="2" s="1"/>
  <c r="M247" i="2" s="1"/>
  <c r="O247" i="2" s="1"/>
  <c r="J203" i="2"/>
  <c r="K203" i="2" s="1"/>
  <c r="M203" i="2" s="1"/>
  <c r="J187" i="2"/>
  <c r="K187" i="2" s="1"/>
  <c r="M187" i="2" s="1"/>
  <c r="J157" i="2"/>
  <c r="K157" i="2" s="1"/>
  <c r="M157" i="2" s="1"/>
  <c r="O157" i="2" s="1"/>
  <c r="J153" i="2"/>
  <c r="K153" i="2" s="1"/>
  <c r="M153" i="2" s="1"/>
  <c r="O153" i="2" s="1"/>
  <c r="J141" i="2"/>
  <c r="K141" i="2" s="1"/>
  <c r="M141" i="2" s="1"/>
  <c r="J129" i="2"/>
  <c r="K129" i="2" s="1"/>
  <c r="M129" i="2" s="1"/>
  <c r="J125" i="2"/>
  <c r="K125" i="2" s="1"/>
  <c r="M125" i="2" s="1"/>
  <c r="O125" i="2" s="1"/>
  <c r="J117" i="2"/>
  <c r="K117" i="2" s="1"/>
  <c r="M117" i="2" s="1"/>
  <c r="O117" i="2" s="1"/>
  <c r="J105" i="2"/>
  <c r="K105" i="2" s="1"/>
  <c r="M105" i="2" s="1"/>
  <c r="J101" i="2"/>
  <c r="K101" i="2" s="1"/>
  <c r="M101" i="2" s="1"/>
  <c r="O101" i="2" s="1"/>
  <c r="J93" i="2"/>
  <c r="K93" i="2" s="1"/>
  <c r="M93" i="2" s="1"/>
  <c r="O93" i="2" s="1"/>
  <c r="J85" i="2"/>
  <c r="K85" i="2" s="1"/>
  <c r="M85" i="2" s="1"/>
  <c r="J73" i="2"/>
  <c r="K73" i="2" s="1"/>
  <c r="M73" i="2" s="1"/>
  <c r="J65" i="2"/>
  <c r="K65" i="2" s="1"/>
  <c r="M65" i="2" s="1"/>
  <c r="J49" i="2"/>
  <c r="K49" i="2" s="1"/>
  <c r="M49" i="2" s="1"/>
  <c r="O49" i="2" s="1"/>
  <c r="J41" i="2"/>
  <c r="K41" i="2" s="1"/>
  <c r="M41" i="2" s="1"/>
  <c r="O41" i="2" s="1"/>
  <c r="J37" i="2"/>
  <c r="K37" i="2" s="1"/>
  <c r="M37" i="2" s="1"/>
  <c r="O37" i="2" s="1"/>
  <c r="J289" i="2"/>
  <c r="K289" i="2" s="1"/>
  <c r="M289" i="2" s="1"/>
  <c r="J231" i="2"/>
  <c r="K231" i="2" s="1"/>
  <c r="M231" i="2" s="1"/>
  <c r="O231" i="2" s="1"/>
  <c r="J211" i="2"/>
  <c r="K211" i="2" s="1"/>
  <c r="M211" i="2" s="1"/>
  <c r="O211" i="2" s="1"/>
  <c r="J195" i="2"/>
  <c r="K195" i="2" s="1"/>
  <c r="M195" i="2" s="1"/>
  <c r="J179" i="2"/>
  <c r="K179" i="2" s="1"/>
  <c r="M179" i="2" s="1"/>
  <c r="O179" i="2" s="1"/>
  <c r="J163" i="2"/>
  <c r="K163" i="2" s="1"/>
  <c r="M163" i="2" s="1"/>
  <c r="J17" i="2"/>
  <c r="K17" i="2" s="1"/>
  <c r="M17" i="2" s="1"/>
  <c r="O17" i="2" s="1"/>
  <c r="J13" i="2"/>
  <c r="K13" i="2" s="1"/>
  <c r="M13" i="2" s="1"/>
  <c r="J9" i="2"/>
  <c r="K9" i="2" s="1"/>
  <c r="M9" i="2" s="1"/>
  <c r="J306" i="2"/>
  <c r="K306" i="2" s="1"/>
  <c r="M306" i="2" s="1"/>
  <c r="O306" i="2" s="1"/>
  <c r="J274" i="2"/>
  <c r="K274" i="2" s="1"/>
  <c r="M274" i="2" s="1"/>
  <c r="O274" i="2" s="1"/>
  <c r="J249" i="2"/>
  <c r="K249" i="2" s="1"/>
  <c r="M249" i="2" s="1"/>
  <c r="O249" i="2" s="1"/>
  <c r="J217" i="2"/>
  <c r="K217" i="2" s="1"/>
  <c r="M217" i="2" s="1"/>
  <c r="O217" i="2" s="1"/>
  <c r="J207" i="2"/>
  <c r="K207" i="2" s="1"/>
  <c r="M207" i="2" s="1"/>
  <c r="O207" i="2" s="1"/>
  <c r="J191" i="2"/>
  <c r="K191" i="2" s="1"/>
  <c r="M191" i="2" s="1"/>
  <c r="O191" i="2" s="1"/>
  <c r="J175" i="2"/>
  <c r="K175" i="2" s="1"/>
  <c r="M175" i="2" s="1"/>
  <c r="O175" i="2" s="1"/>
  <c r="J156" i="2"/>
  <c r="K156" i="2" s="1"/>
  <c r="M156" i="2" s="1"/>
  <c r="O156" i="2" s="1"/>
  <c r="J152" i="2"/>
  <c r="K152" i="2" s="1"/>
  <c r="M152" i="2" s="1"/>
  <c r="O152" i="2" s="1"/>
  <c r="J148" i="2"/>
  <c r="K148" i="2" s="1"/>
  <c r="M148" i="2" s="1"/>
  <c r="O148" i="2" s="1"/>
  <c r="J144" i="2"/>
  <c r="K144" i="2" s="1"/>
  <c r="M144" i="2" s="1"/>
  <c r="O144" i="2" s="1"/>
  <c r="J140" i="2"/>
  <c r="K140" i="2" s="1"/>
  <c r="M140" i="2" s="1"/>
  <c r="J136" i="2"/>
  <c r="K136" i="2" s="1"/>
  <c r="M136" i="2" s="1"/>
  <c r="J132" i="2"/>
  <c r="K132" i="2" s="1"/>
  <c r="M132" i="2" s="1"/>
  <c r="O132" i="2" s="1"/>
  <c r="J128" i="2"/>
  <c r="K128" i="2" s="1"/>
  <c r="M128" i="2" s="1"/>
  <c r="J124" i="2"/>
  <c r="K124" i="2" s="1"/>
  <c r="M124" i="2" s="1"/>
  <c r="O124" i="2" s="1"/>
  <c r="J120" i="2"/>
  <c r="K120" i="2" s="1"/>
  <c r="M120" i="2" s="1"/>
  <c r="O120" i="2" s="1"/>
  <c r="J116" i="2"/>
  <c r="K116" i="2" s="1"/>
  <c r="M116" i="2" s="1"/>
  <c r="O116" i="2" s="1"/>
  <c r="J112" i="2"/>
  <c r="K112" i="2" s="1"/>
  <c r="M112" i="2" s="1"/>
  <c r="O112" i="2" s="1"/>
  <c r="J108" i="2"/>
  <c r="K108" i="2" s="1"/>
  <c r="M108" i="2" s="1"/>
  <c r="J104" i="2"/>
  <c r="K104" i="2" s="1"/>
  <c r="M104" i="2" s="1"/>
  <c r="J100" i="2"/>
  <c r="K100" i="2" s="1"/>
  <c r="M100" i="2" s="1"/>
  <c r="O100" i="2" s="1"/>
  <c r="J96" i="2"/>
  <c r="K96" i="2" s="1"/>
  <c r="M96" i="2" s="1"/>
  <c r="J92" i="2"/>
  <c r="K92" i="2" s="1"/>
  <c r="M92" i="2" s="1"/>
  <c r="O92" i="2" s="1"/>
  <c r="J88" i="2"/>
  <c r="K88" i="2" s="1"/>
  <c r="M88" i="2" s="1"/>
  <c r="O88" i="2" s="1"/>
  <c r="J84" i="2"/>
  <c r="K84" i="2" s="1"/>
  <c r="M84" i="2" s="1"/>
  <c r="J80" i="2"/>
  <c r="K80" i="2" s="1"/>
  <c r="M80" i="2" s="1"/>
  <c r="O80" i="2" s="1"/>
  <c r="J171" i="2"/>
  <c r="K171" i="2" s="1"/>
  <c r="M171" i="2" s="1"/>
  <c r="O171" i="2" s="1"/>
  <c r="J149" i="2"/>
  <c r="K149" i="2" s="1"/>
  <c r="M149" i="2" s="1"/>
  <c r="J137" i="2"/>
  <c r="K137" i="2" s="1"/>
  <c r="M137" i="2" s="1"/>
  <c r="O137" i="2" s="1"/>
  <c r="J133" i="2"/>
  <c r="K133" i="2" s="1"/>
  <c r="M133" i="2" s="1"/>
  <c r="O133" i="2" s="1"/>
  <c r="J121" i="2"/>
  <c r="K121" i="2" s="1"/>
  <c r="M121" i="2" s="1"/>
  <c r="O121" i="2" s="1"/>
  <c r="J113" i="2"/>
  <c r="K113" i="2" s="1"/>
  <c r="M113" i="2" s="1"/>
  <c r="O113" i="2" s="1"/>
  <c r="J109" i="2"/>
  <c r="K109" i="2" s="1"/>
  <c r="M109" i="2" s="1"/>
  <c r="J89" i="2"/>
  <c r="K89" i="2" s="1"/>
  <c r="M89" i="2" s="1"/>
  <c r="O89" i="2" s="1"/>
  <c r="J77" i="2"/>
  <c r="K77" i="2" s="1"/>
  <c r="M77" i="2" s="1"/>
  <c r="J61" i="2"/>
  <c r="K61" i="2" s="1"/>
  <c r="M61" i="2" s="1"/>
  <c r="O61" i="2" s="1"/>
  <c r="J29" i="2"/>
  <c r="K29" i="2" s="1"/>
  <c r="M29" i="2" s="1"/>
  <c r="O29" i="2" s="1"/>
  <c r="J145" i="2"/>
  <c r="K145" i="2" s="1"/>
  <c r="M145" i="2" s="1"/>
  <c r="O145" i="2" s="1"/>
  <c r="J97" i="2"/>
  <c r="K97" i="2" s="1"/>
  <c r="M97" i="2" s="1"/>
  <c r="J81" i="2"/>
  <c r="K81" i="2" s="1"/>
  <c r="M81" i="2" s="1"/>
  <c r="O81" i="2" s="1"/>
  <c r="J69" i="2"/>
  <c r="K69" i="2" s="1"/>
  <c r="M69" i="2" s="1"/>
  <c r="O69" i="2" s="1"/>
  <c r="J57" i="2"/>
  <c r="K57" i="2" s="1"/>
  <c r="M57" i="2" s="1"/>
  <c r="O57" i="2" s="1"/>
  <c r="J53" i="2"/>
  <c r="K53" i="2" s="1"/>
  <c r="M53" i="2" s="1"/>
  <c r="J45" i="2"/>
  <c r="K45" i="2" s="1"/>
  <c r="M45" i="2" s="1"/>
  <c r="J33" i="2"/>
  <c r="K33" i="2" s="1"/>
  <c r="M33" i="2" s="1"/>
  <c r="O33" i="2" s="1"/>
  <c r="J25" i="2"/>
  <c r="K25" i="2" s="1"/>
  <c r="M25" i="2" s="1"/>
  <c r="O25" i="2" s="1"/>
  <c r="J21" i="2"/>
  <c r="K21" i="2" s="1"/>
  <c r="M21" i="2" s="1"/>
  <c r="J360" i="1"/>
  <c r="K360" i="1" s="1"/>
  <c r="M360" i="1" s="1"/>
  <c r="N360" i="2" s="1"/>
  <c r="J235" i="1"/>
  <c r="K235" i="1" s="1"/>
  <c r="M235" i="1" s="1"/>
  <c r="N235" i="2" s="1"/>
  <c r="J355" i="1"/>
  <c r="K355" i="1" s="1"/>
  <c r="M355" i="1" s="1"/>
  <c r="N355" i="2" s="1"/>
  <c r="J215" i="1"/>
  <c r="K215" i="1" s="1"/>
  <c r="M215" i="1" s="1"/>
  <c r="N215" i="2" s="1"/>
  <c r="J350" i="1"/>
  <c r="K350" i="1" s="1"/>
  <c r="M350" i="1" s="1"/>
  <c r="N350" i="2" s="1"/>
  <c r="J195" i="1"/>
  <c r="K195" i="1" s="1"/>
  <c r="M195" i="1" s="1"/>
  <c r="N195" i="2" s="1"/>
  <c r="J349" i="1"/>
  <c r="K349" i="1" s="1"/>
  <c r="M349" i="1" s="1"/>
  <c r="N349" i="2" s="1"/>
  <c r="J191" i="1"/>
  <c r="K191" i="1" s="1"/>
  <c r="M191" i="1" s="1"/>
  <c r="N191" i="2" s="1"/>
  <c r="J308" i="1"/>
  <c r="K308" i="1" s="1"/>
  <c r="M308" i="1" s="1"/>
  <c r="N308" i="2" s="1"/>
  <c r="J244" i="1"/>
  <c r="K244" i="1" s="1"/>
  <c r="M244" i="1" s="1"/>
  <c r="N244" i="2" s="1"/>
  <c r="J180" i="1"/>
  <c r="K180" i="1" s="1"/>
  <c r="M180" i="1" s="1"/>
  <c r="N180" i="2" s="1"/>
  <c r="J116" i="1"/>
  <c r="K116" i="1" s="1"/>
  <c r="M116" i="1" s="1"/>
  <c r="N116" i="2" s="1"/>
  <c r="J52" i="1"/>
  <c r="K52" i="1" s="1"/>
  <c r="M52" i="1" s="1"/>
  <c r="N52" i="2" s="1"/>
  <c r="J258" i="1"/>
  <c r="K258" i="1" s="1"/>
  <c r="M258" i="1" s="1"/>
  <c r="N258" i="2" s="1"/>
  <c r="J194" i="1"/>
  <c r="K194" i="1" s="1"/>
  <c r="M194" i="1" s="1"/>
  <c r="N194" i="2" s="1"/>
  <c r="J130" i="1"/>
  <c r="K130" i="1" s="1"/>
  <c r="M130" i="1" s="1"/>
  <c r="N130" i="2" s="1"/>
  <c r="J66" i="1"/>
  <c r="K66" i="1" s="1"/>
  <c r="M66" i="1" s="1"/>
  <c r="N66" i="2" s="1"/>
  <c r="J341" i="1"/>
  <c r="K341" i="1" s="1"/>
  <c r="M341" i="1" s="1"/>
  <c r="N341" i="2" s="1"/>
  <c r="J277" i="1"/>
  <c r="K277" i="1" s="1"/>
  <c r="M277" i="1" s="1"/>
  <c r="N277" i="2" s="1"/>
  <c r="J213" i="1"/>
  <c r="K213" i="1" s="1"/>
  <c r="M213" i="1" s="1"/>
  <c r="N213" i="2" s="1"/>
  <c r="J149" i="1"/>
  <c r="K149" i="1" s="1"/>
  <c r="M149" i="1" s="1"/>
  <c r="N149" i="2" s="1"/>
  <c r="J85" i="1"/>
  <c r="K85" i="1" s="1"/>
  <c r="M85" i="1" s="1"/>
  <c r="N85" i="2" s="1"/>
  <c r="J21" i="1"/>
  <c r="K21" i="1" s="1"/>
  <c r="M21" i="1" s="1"/>
  <c r="N21" i="2" s="1"/>
  <c r="J279" i="1"/>
  <c r="K279" i="1" s="1"/>
  <c r="M279" i="1" s="1"/>
  <c r="N279" i="2" s="1"/>
  <c r="J27" i="1"/>
  <c r="K27" i="1" s="1"/>
  <c r="M27" i="1" s="1"/>
  <c r="N27" i="2" s="1"/>
  <c r="J263" i="1"/>
  <c r="K263" i="1" s="1"/>
  <c r="M263" i="1" s="1"/>
  <c r="N263" i="2" s="1"/>
  <c r="J362" i="1"/>
  <c r="K362" i="1" s="1"/>
  <c r="M362" i="1" s="1"/>
  <c r="N362" i="2" s="1"/>
  <c r="J243" i="1"/>
  <c r="K243" i="1" s="1"/>
  <c r="M243" i="1" s="1"/>
  <c r="N243" i="2" s="1"/>
  <c r="J361" i="1"/>
  <c r="K361" i="1" s="1"/>
  <c r="M361" i="1" s="1"/>
  <c r="N361" i="2" s="1"/>
  <c r="J239" i="1"/>
  <c r="K239" i="1" s="1"/>
  <c r="M239" i="1" s="1"/>
  <c r="N239" i="2" s="1"/>
  <c r="J320" i="1"/>
  <c r="K320" i="1" s="1"/>
  <c r="M320" i="1" s="1"/>
  <c r="N320" i="2" s="1"/>
  <c r="J256" i="1"/>
  <c r="K256" i="1" s="1"/>
  <c r="M256" i="1" s="1"/>
  <c r="N256" i="2" s="1"/>
  <c r="J192" i="1"/>
  <c r="K192" i="1" s="1"/>
  <c r="M192" i="1" s="1"/>
  <c r="N192" i="2" s="1"/>
  <c r="J128" i="1"/>
  <c r="K128" i="1" s="1"/>
  <c r="M128" i="1" s="1"/>
  <c r="N128" i="2" s="1"/>
  <c r="J64" i="1"/>
  <c r="K64" i="1" s="1"/>
  <c r="M64" i="1" s="1"/>
  <c r="N64" i="2" s="1"/>
  <c r="J270" i="1"/>
  <c r="K270" i="1" s="1"/>
  <c r="M270" i="1" s="1"/>
  <c r="N270" i="2" s="1"/>
  <c r="J206" i="1"/>
  <c r="K206" i="1" s="1"/>
  <c r="M206" i="1" s="1"/>
  <c r="N206" i="2" s="1"/>
  <c r="J142" i="1"/>
  <c r="K142" i="1" s="1"/>
  <c r="M142" i="1" s="1"/>
  <c r="N142" i="2" s="1"/>
  <c r="J78" i="1"/>
  <c r="K78" i="1" s="1"/>
  <c r="M78" i="1" s="1"/>
  <c r="N78" i="2" s="1"/>
  <c r="J14" i="1"/>
  <c r="K14" i="1" s="1"/>
  <c r="M14" i="1" s="1"/>
  <c r="J289" i="1"/>
  <c r="K289" i="1" s="1"/>
  <c r="M289" i="1" s="1"/>
  <c r="N289" i="2" s="1"/>
  <c r="J225" i="1"/>
  <c r="K225" i="1" s="1"/>
  <c r="M225" i="1" s="1"/>
  <c r="N225" i="2" s="1"/>
  <c r="J161" i="1"/>
  <c r="K161" i="1" s="1"/>
  <c r="M161" i="1" s="1"/>
  <c r="N161" i="2" s="1"/>
  <c r="J97" i="1"/>
  <c r="K97" i="1" s="1"/>
  <c r="M97" i="1" s="1"/>
  <c r="N97" i="2" s="1"/>
  <c r="J33" i="1"/>
  <c r="K33" i="1" s="1"/>
  <c r="M33" i="1" s="1"/>
  <c r="N33" i="2" s="1"/>
  <c r="J303" i="1"/>
  <c r="K303" i="1" s="1"/>
  <c r="M303" i="1" s="1"/>
  <c r="N303" i="2" s="1"/>
  <c r="J75" i="1"/>
  <c r="K75" i="1" s="1"/>
  <c r="M75" i="1" s="1"/>
  <c r="N75" i="2" s="1"/>
  <c r="J294" i="1"/>
  <c r="K294" i="1" s="1"/>
  <c r="M294" i="1" s="1"/>
  <c r="N294" i="2" s="1"/>
  <c r="J55" i="1"/>
  <c r="K55" i="1" s="1"/>
  <c r="M55" i="1" s="1"/>
  <c r="N55" i="2" s="1"/>
  <c r="J283" i="1"/>
  <c r="K283" i="1" s="1"/>
  <c r="M283" i="1" s="1"/>
  <c r="N283" i="2" s="1"/>
  <c r="J35" i="1"/>
  <c r="K35" i="1" s="1"/>
  <c r="M35" i="1" s="1"/>
  <c r="N35" i="2" s="1"/>
  <c r="J282" i="1"/>
  <c r="K282" i="1" s="1"/>
  <c r="M282" i="1" s="1"/>
  <c r="N282" i="2" s="1"/>
  <c r="J31" i="1"/>
  <c r="K31" i="1" s="1"/>
  <c r="M31" i="1" s="1"/>
  <c r="N31" i="2" s="1"/>
  <c r="J268" i="1"/>
  <c r="K268" i="1" s="1"/>
  <c r="M268" i="1" s="1"/>
  <c r="N268" i="2" s="1"/>
  <c r="J204" i="1"/>
  <c r="K204" i="1" s="1"/>
  <c r="M204" i="1" s="1"/>
  <c r="N204" i="2" s="1"/>
  <c r="J140" i="1"/>
  <c r="K140" i="1" s="1"/>
  <c r="M140" i="1" s="1"/>
  <c r="N140" i="2" s="1"/>
  <c r="J76" i="1"/>
  <c r="K76" i="1" s="1"/>
  <c r="M76" i="1" s="1"/>
  <c r="N76" i="2" s="1"/>
  <c r="J12" i="1"/>
  <c r="K12" i="1" s="1"/>
  <c r="M12" i="1" s="1"/>
  <c r="N12" i="2" s="1"/>
  <c r="J218" i="1"/>
  <c r="K218" i="1" s="1"/>
  <c r="M218" i="1" s="1"/>
  <c r="N218" i="2" s="1"/>
  <c r="J154" i="1"/>
  <c r="K154" i="1" s="1"/>
  <c r="M154" i="1" s="1"/>
  <c r="N154" i="2" s="1"/>
  <c r="J90" i="1"/>
  <c r="K90" i="1" s="1"/>
  <c r="M90" i="1" s="1"/>
  <c r="N90" i="2" s="1"/>
  <c r="J26" i="1"/>
  <c r="K26" i="1" s="1"/>
  <c r="M26" i="1" s="1"/>
  <c r="N26" i="2" s="1"/>
  <c r="J301" i="1"/>
  <c r="K301" i="1" s="1"/>
  <c r="M301" i="1" s="1"/>
  <c r="N301" i="2" s="1"/>
  <c r="J237" i="1"/>
  <c r="K237" i="1" s="1"/>
  <c r="M237" i="1" s="1"/>
  <c r="N237" i="2" s="1"/>
  <c r="J173" i="1"/>
  <c r="K173" i="1" s="1"/>
  <c r="M173" i="1" s="1"/>
  <c r="N173" i="2" s="1"/>
  <c r="J109" i="1"/>
  <c r="K109" i="1" s="1"/>
  <c r="M109" i="1" s="1"/>
  <c r="N109" i="2" s="1"/>
  <c r="J45" i="1"/>
  <c r="K45" i="1" s="1"/>
  <c r="M45" i="1" s="1"/>
  <c r="N45" i="2" s="1"/>
  <c r="J348" i="1"/>
  <c r="K348" i="1" s="1"/>
  <c r="M348" i="1" s="1"/>
  <c r="N348" i="2" s="1"/>
  <c r="J187" i="1"/>
  <c r="K187" i="1" s="1"/>
  <c r="M187" i="1" s="1"/>
  <c r="N187" i="2" s="1"/>
  <c r="J342" i="1"/>
  <c r="K342" i="1" s="1"/>
  <c r="M342" i="1" s="1"/>
  <c r="N342" i="2" s="1"/>
  <c r="J167" i="1"/>
  <c r="K167" i="1" s="1"/>
  <c r="M167" i="1" s="1"/>
  <c r="N167" i="2" s="1"/>
  <c r="J335" i="1"/>
  <c r="K335" i="1" s="1"/>
  <c r="M335" i="1" s="1"/>
  <c r="N335" i="2" s="1"/>
  <c r="J147" i="1"/>
  <c r="K147" i="1" s="1"/>
  <c r="M147" i="1" s="1"/>
  <c r="N147" i="2" s="1"/>
  <c r="J334" i="1"/>
  <c r="K334" i="1" s="1"/>
  <c r="M334" i="1" s="1"/>
  <c r="N334" i="2" s="1"/>
  <c r="J143" i="1"/>
  <c r="K143" i="1" s="1"/>
  <c r="M143" i="1" s="1"/>
  <c r="N143" i="2" s="1"/>
  <c r="J296" i="1"/>
  <c r="K296" i="1" s="1"/>
  <c r="M296" i="1" s="1"/>
  <c r="N296" i="2" s="1"/>
  <c r="J232" i="1"/>
  <c r="K232" i="1" s="1"/>
  <c r="M232" i="1" s="1"/>
  <c r="N232" i="2" s="1"/>
  <c r="J168" i="1"/>
  <c r="K168" i="1" s="1"/>
  <c r="M168" i="1" s="1"/>
  <c r="N168" i="2" s="1"/>
  <c r="J104" i="1"/>
  <c r="K104" i="1" s="1"/>
  <c r="M104" i="1" s="1"/>
  <c r="N104" i="2" s="1"/>
  <c r="J40" i="1"/>
  <c r="K40" i="1" s="1"/>
  <c r="M40" i="1" s="1"/>
  <c r="N40" i="2" s="1"/>
  <c r="J246" i="1"/>
  <c r="K246" i="1" s="1"/>
  <c r="M246" i="1" s="1"/>
  <c r="N246" i="2" s="1"/>
  <c r="J182" i="1"/>
  <c r="K182" i="1" s="1"/>
  <c r="M182" i="1" s="1"/>
  <c r="N182" i="2" s="1"/>
  <c r="J118" i="1"/>
  <c r="K118" i="1" s="1"/>
  <c r="M118" i="1" s="1"/>
  <c r="N118" i="2" s="1"/>
  <c r="J54" i="1"/>
  <c r="K54" i="1" s="1"/>
  <c r="M54" i="1" s="1"/>
  <c r="N54" i="2" s="1"/>
  <c r="J329" i="1"/>
  <c r="K329" i="1" s="1"/>
  <c r="M329" i="1" s="1"/>
  <c r="N329" i="2" s="1"/>
  <c r="J265" i="1"/>
  <c r="K265" i="1" s="1"/>
  <c r="M265" i="1" s="1"/>
  <c r="N265" i="2" s="1"/>
  <c r="J201" i="1"/>
  <c r="K201" i="1" s="1"/>
  <c r="M201" i="1" s="1"/>
  <c r="N201" i="2" s="1"/>
  <c r="J137" i="1"/>
  <c r="K137" i="1" s="1"/>
  <c r="M137" i="1" s="1"/>
  <c r="N137" i="2" s="1"/>
  <c r="J73" i="1"/>
  <c r="K73" i="1" s="1"/>
  <c r="M73" i="1" s="1"/>
  <c r="N73" i="2" s="1"/>
  <c r="J9" i="1"/>
  <c r="K9" i="1" s="1"/>
  <c r="M9" i="1" s="1"/>
  <c r="N9" i="2" s="1"/>
  <c r="J319" i="1"/>
  <c r="K319" i="1" s="1"/>
  <c r="M319" i="1" s="1"/>
  <c r="N319" i="2" s="1"/>
  <c r="J107" i="1"/>
  <c r="K107" i="1" s="1"/>
  <c r="M107" i="1" s="1"/>
  <c r="N107" i="2" s="1"/>
  <c r="J310" i="1"/>
  <c r="K310" i="1" s="1"/>
  <c r="M310" i="1" s="1"/>
  <c r="N310" i="2" s="1"/>
  <c r="J87" i="1"/>
  <c r="K87" i="1" s="1"/>
  <c r="M87" i="1" s="1"/>
  <c r="N87" i="2" s="1"/>
  <c r="J299" i="1"/>
  <c r="K299" i="1" s="1"/>
  <c r="M299" i="1" s="1"/>
  <c r="N299" i="2" s="1"/>
  <c r="J67" i="1"/>
  <c r="K67" i="1" s="1"/>
  <c r="M67" i="1" s="1"/>
  <c r="N67" i="2" s="1"/>
  <c r="J298" i="1"/>
  <c r="K298" i="1" s="1"/>
  <c r="M298" i="1" s="1"/>
  <c r="N298" i="2" s="1"/>
  <c r="J63" i="1"/>
  <c r="K63" i="1" s="1"/>
  <c r="M63" i="1" s="1"/>
  <c r="N63" i="2" s="1"/>
  <c r="J276" i="1"/>
  <c r="K276" i="1" s="1"/>
  <c r="M276" i="1" s="1"/>
  <c r="N276" i="2" s="1"/>
  <c r="J212" i="1"/>
  <c r="K212" i="1" s="1"/>
  <c r="M212" i="1" s="1"/>
  <c r="N212" i="2" s="1"/>
  <c r="J148" i="1"/>
  <c r="K148" i="1" s="1"/>
  <c r="M148" i="1" s="1"/>
  <c r="N148" i="2" s="1"/>
  <c r="J84" i="1"/>
  <c r="K84" i="1" s="1"/>
  <c r="M84" i="1" s="1"/>
  <c r="N84" i="2" s="1"/>
  <c r="J20" i="1"/>
  <c r="K20" i="1" s="1"/>
  <c r="M20" i="1" s="1"/>
  <c r="N20" i="2" s="1"/>
  <c r="J226" i="1"/>
  <c r="K226" i="1" s="1"/>
  <c r="M226" i="1" s="1"/>
  <c r="N226" i="2" s="1"/>
  <c r="J162" i="1"/>
  <c r="K162" i="1" s="1"/>
  <c r="M162" i="1" s="1"/>
  <c r="N162" i="2" s="1"/>
  <c r="J98" i="1"/>
  <c r="K98" i="1" s="1"/>
  <c r="M98" i="1" s="1"/>
  <c r="N98" i="2" s="1"/>
  <c r="J34" i="1"/>
  <c r="K34" i="1" s="1"/>
  <c r="M34" i="1" s="1"/>
  <c r="N34" i="2" s="1"/>
  <c r="J309" i="1"/>
  <c r="K309" i="1" s="1"/>
  <c r="M309" i="1" s="1"/>
  <c r="N309" i="2" s="1"/>
  <c r="J245" i="1"/>
  <c r="K245" i="1" s="1"/>
  <c r="M245" i="1" s="1"/>
  <c r="N245" i="2" s="1"/>
  <c r="J181" i="1"/>
  <c r="K181" i="1" s="1"/>
  <c r="M181" i="1" s="1"/>
  <c r="N181" i="2" s="1"/>
  <c r="J117" i="1"/>
  <c r="K117" i="1" s="1"/>
  <c r="M117" i="1" s="1"/>
  <c r="N117" i="2" s="1"/>
  <c r="J53" i="1"/>
  <c r="K53" i="1" s="1"/>
  <c r="M53" i="1" s="1"/>
  <c r="N53" i="2" s="1"/>
  <c r="J338" i="1"/>
  <c r="K338" i="1" s="1"/>
  <c r="M338" i="1" s="1"/>
  <c r="N338" i="2" s="1"/>
  <c r="J155" i="1"/>
  <c r="K155" i="1" s="1"/>
  <c r="M155" i="1" s="1"/>
  <c r="N155" i="2" s="1"/>
  <c r="J331" i="1"/>
  <c r="K331" i="1" s="1"/>
  <c r="M331" i="1" s="1"/>
  <c r="N331" i="2" s="1"/>
  <c r="J135" i="1"/>
  <c r="K135" i="1" s="1"/>
  <c r="M135" i="1" s="1"/>
  <c r="N135" i="2" s="1"/>
  <c r="J323" i="1"/>
  <c r="K323" i="1" s="1"/>
  <c r="M323" i="1" s="1"/>
  <c r="N323" i="2" s="1"/>
  <c r="J115" i="1"/>
  <c r="K115" i="1" s="1"/>
  <c r="M115" i="1" s="1"/>
  <c r="N115" i="2" s="1"/>
  <c r="J322" i="1"/>
  <c r="K322" i="1" s="1"/>
  <c r="M322" i="1" s="1"/>
  <c r="N322" i="2" s="1"/>
  <c r="J111" i="1"/>
  <c r="K111" i="1" s="1"/>
  <c r="M111" i="1" s="1"/>
  <c r="N111" i="2" s="1"/>
  <c r="J288" i="1"/>
  <c r="K288" i="1" s="1"/>
  <c r="M288" i="1" s="1"/>
  <c r="N288" i="2" s="1"/>
  <c r="J224" i="1"/>
  <c r="K224" i="1" s="1"/>
  <c r="M224" i="1" s="1"/>
  <c r="N224" i="2" s="1"/>
  <c r="J160" i="1"/>
  <c r="K160" i="1" s="1"/>
  <c r="M160" i="1" s="1"/>
  <c r="N160" i="2" s="1"/>
  <c r="J96" i="1"/>
  <c r="K96" i="1" s="1"/>
  <c r="M96" i="1" s="1"/>
  <c r="N96" i="2" s="1"/>
  <c r="J32" i="1"/>
  <c r="K32" i="1" s="1"/>
  <c r="M32" i="1" s="1"/>
  <c r="N32" i="2" s="1"/>
  <c r="J238" i="1"/>
  <c r="K238" i="1" s="1"/>
  <c r="M238" i="1" s="1"/>
  <c r="N238" i="2" s="1"/>
  <c r="J174" i="1"/>
  <c r="K174" i="1" s="1"/>
  <c r="M174" i="1" s="1"/>
  <c r="N174" i="2" s="1"/>
  <c r="J110" i="1"/>
  <c r="K110" i="1" s="1"/>
  <c r="M110" i="1" s="1"/>
  <c r="N110" i="2" s="1"/>
  <c r="J46" i="1"/>
  <c r="K46" i="1" s="1"/>
  <c r="M46" i="1" s="1"/>
  <c r="N46" i="2" s="1"/>
  <c r="J321" i="1"/>
  <c r="K321" i="1" s="1"/>
  <c r="M321" i="1" s="1"/>
  <c r="N321" i="2" s="1"/>
  <c r="J257" i="1"/>
  <c r="K257" i="1" s="1"/>
  <c r="M257" i="1" s="1"/>
  <c r="N257" i="2" s="1"/>
  <c r="J193" i="1"/>
  <c r="K193" i="1" s="1"/>
  <c r="M193" i="1" s="1"/>
  <c r="N193" i="2" s="1"/>
  <c r="J129" i="1"/>
  <c r="K129" i="1" s="1"/>
  <c r="M129" i="1" s="1"/>
  <c r="N129" i="2" s="1"/>
  <c r="J65" i="1"/>
  <c r="K65" i="1" s="1"/>
  <c r="M65" i="1" s="1"/>
  <c r="N65" i="2" s="1"/>
  <c r="J352" i="1"/>
  <c r="K352" i="1" s="1"/>
  <c r="M352" i="1" s="1"/>
  <c r="N352" i="2" s="1"/>
  <c r="J203" i="1"/>
  <c r="K203" i="1" s="1"/>
  <c r="M203" i="1" s="1"/>
  <c r="N203" i="2" s="1"/>
  <c r="J347" i="1"/>
  <c r="K347" i="1" s="1"/>
  <c r="M347" i="1" s="1"/>
  <c r="N347" i="2" s="1"/>
  <c r="J183" i="1"/>
  <c r="K183" i="1" s="1"/>
  <c r="M183" i="1" s="1"/>
  <c r="N183" i="2" s="1"/>
  <c r="J340" i="1"/>
  <c r="K340" i="1" s="1"/>
  <c r="M340" i="1" s="1"/>
  <c r="N340" i="2" s="1"/>
  <c r="J163" i="1"/>
  <c r="K163" i="1" s="1"/>
  <c r="M163" i="1" s="1"/>
  <c r="N163" i="2" s="1"/>
  <c r="J339" i="1"/>
  <c r="K339" i="1" s="1"/>
  <c r="M339" i="1" s="1"/>
  <c r="N339" i="2" s="1"/>
  <c r="J159" i="1"/>
  <c r="K159" i="1" s="1"/>
  <c r="M159" i="1" s="1"/>
  <c r="N159" i="2" s="1"/>
  <c r="J300" i="1"/>
  <c r="K300" i="1" s="1"/>
  <c r="M300" i="1" s="1"/>
  <c r="N300" i="2" s="1"/>
  <c r="J236" i="1"/>
  <c r="K236" i="1" s="1"/>
  <c r="M236" i="1" s="1"/>
  <c r="N236" i="2" s="1"/>
  <c r="J172" i="1"/>
  <c r="K172" i="1" s="1"/>
  <c r="M172" i="1" s="1"/>
  <c r="N172" i="2" s="1"/>
  <c r="J108" i="1"/>
  <c r="K108" i="1" s="1"/>
  <c r="M108" i="1" s="1"/>
  <c r="N108" i="2" s="1"/>
  <c r="J44" i="1"/>
  <c r="K44" i="1" s="1"/>
  <c r="M44" i="1" s="1"/>
  <c r="N44" i="2" s="1"/>
  <c r="J250" i="1"/>
  <c r="K250" i="1" s="1"/>
  <c r="M250" i="1" s="1"/>
  <c r="N250" i="2" s="1"/>
  <c r="J186" i="1"/>
  <c r="K186" i="1" s="1"/>
  <c r="M186" i="1" s="1"/>
  <c r="N186" i="2" s="1"/>
  <c r="J122" i="1"/>
  <c r="K122" i="1" s="1"/>
  <c r="M122" i="1" s="1"/>
  <c r="N122" i="2" s="1"/>
  <c r="J58" i="1"/>
  <c r="K58" i="1" s="1"/>
  <c r="M58" i="1" s="1"/>
  <c r="N58" i="2" s="1"/>
  <c r="J333" i="1"/>
  <c r="K333" i="1" s="1"/>
  <c r="M333" i="1" s="1"/>
  <c r="N333" i="2" s="1"/>
  <c r="J269" i="1"/>
  <c r="K269" i="1" s="1"/>
  <c r="M269" i="1" s="1"/>
  <c r="N269" i="2" s="1"/>
  <c r="J205" i="1"/>
  <c r="K205" i="1" s="1"/>
  <c r="M205" i="1" s="1"/>
  <c r="N205" i="2" s="1"/>
  <c r="J141" i="1"/>
  <c r="K141" i="1" s="1"/>
  <c r="M141" i="1" s="1"/>
  <c r="N141" i="2" s="1"/>
  <c r="J77" i="1"/>
  <c r="K77" i="1" s="1"/>
  <c r="M77" i="1" s="1"/>
  <c r="N77" i="2" s="1"/>
  <c r="J13" i="1"/>
  <c r="K13" i="1" s="1"/>
  <c r="M13" i="1" s="1"/>
  <c r="N13" i="2" s="1"/>
  <c r="J295" i="1"/>
  <c r="K295" i="1" s="1"/>
  <c r="M295" i="1" s="1"/>
  <c r="N295" i="2" s="1"/>
  <c r="J59" i="1"/>
  <c r="K59" i="1" s="1"/>
  <c r="M59" i="1" s="1"/>
  <c r="N59" i="2" s="1"/>
  <c r="J286" i="1"/>
  <c r="K286" i="1" s="1"/>
  <c r="M286" i="1" s="1"/>
  <c r="N286" i="2" s="1"/>
  <c r="J39" i="1"/>
  <c r="K39" i="1" s="1"/>
  <c r="M39" i="1" s="1"/>
  <c r="N39" i="2" s="1"/>
  <c r="J275" i="1"/>
  <c r="K275" i="1" s="1"/>
  <c r="M275" i="1" s="1"/>
  <c r="N275" i="2" s="1"/>
  <c r="J19" i="1"/>
  <c r="K19" i="1" s="1"/>
  <c r="M19" i="1" s="1"/>
  <c r="N19" i="2" s="1"/>
  <c r="J271" i="1"/>
  <c r="K271" i="1" s="1"/>
  <c r="M271" i="1" s="1"/>
  <c r="N271" i="2" s="1"/>
  <c r="J15" i="1"/>
  <c r="K15" i="1" s="1"/>
  <c r="M15" i="1" s="1"/>
  <c r="N15" i="2" s="1"/>
  <c r="J264" i="1"/>
  <c r="K264" i="1" s="1"/>
  <c r="M264" i="1" s="1"/>
  <c r="N264" i="2" s="1"/>
  <c r="J200" i="1"/>
  <c r="K200" i="1" s="1"/>
  <c r="M200" i="1" s="1"/>
  <c r="N200" i="2" s="1"/>
  <c r="J136" i="1"/>
  <c r="K136" i="1" s="1"/>
  <c r="M136" i="1" s="1"/>
  <c r="N136" i="2" s="1"/>
  <c r="J72" i="1"/>
  <c r="K72" i="1" s="1"/>
  <c r="M72" i="1" s="1"/>
  <c r="N72" i="2" s="1"/>
  <c r="J11" i="1"/>
  <c r="K11" i="1" s="1"/>
  <c r="M11" i="1" s="1"/>
  <c r="N11" i="2" s="1"/>
  <c r="J214" i="1"/>
  <c r="K214" i="1" s="1"/>
  <c r="M214" i="1" s="1"/>
  <c r="N214" i="2" s="1"/>
  <c r="J150" i="1"/>
  <c r="K150" i="1" s="1"/>
  <c r="M150" i="1" s="1"/>
  <c r="N150" i="2" s="1"/>
  <c r="J86" i="1"/>
  <c r="K86" i="1" s="1"/>
  <c r="M86" i="1" s="1"/>
  <c r="N86" i="2" s="1"/>
  <c r="J22" i="1"/>
  <c r="K22" i="1" s="1"/>
  <c r="M22" i="1" s="1"/>
  <c r="N22" i="2" s="1"/>
  <c r="J297" i="1"/>
  <c r="K297" i="1" s="1"/>
  <c r="M297" i="1" s="1"/>
  <c r="N297" i="2" s="1"/>
  <c r="J233" i="1"/>
  <c r="K233" i="1" s="1"/>
  <c r="M233" i="1" s="1"/>
  <c r="N233" i="2" s="1"/>
  <c r="J169" i="1"/>
  <c r="K169" i="1" s="1"/>
  <c r="M169" i="1" s="1"/>
  <c r="N169" i="2" s="1"/>
  <c r="J105" i="1"/>
  <c r="K105" i="1" s="1"/>
  <c r="M105" i="1" s="1"/>
  <c r="N105" i="2" s="1"/>
  <c r="O85" i="2" l="1"/>
  <c r="O183" i="2"/>
  <c r="O225" i="2"/>
  <c r="O205" i="2"/>
  <c r="O268" i="2"/>
  <c r="O45" i="2"/>
  <c r="O149" i="2"/>
  <c r="O104" i="2"/>
  <c r="O136" i="2"/>
  <c r="O163" i="2"/>
  <c r="O265" i="2"/>
  <c r="O52" i="2"/>
  <c r="O12" i="2"/>
  <c r="O44" i="2"/>
  <c r="O22" i="2"/>
  <c r="O67" i="2"/>
  <c r="O115" i="2"/>
  <c r="O147" i="2"/>
  <c r="O161" i="2"/>
  <c r="O193" i="2"/>
  <c r="O11" i="2"/>
  <c r="O27" i="2"/>
  <c r="O181" i="2"/>
  <c r="O213" i="2"/>
  <c r="O282" i="2"/>
  <c r="O340" i="2"/>
  <c r="O237" i="2"/>
  <c r="O277" i="2"/>
  <c r="O309" i="2"/>
  <c r="O58" i="2"/>
  <c r="O90" i="2"/>
  <c r="O122" i="2"/>
  <c r="O154" i="2"/>
  <c r="O168" i="2"/>
  <c r="O200" i="2"/>
  <c r="O232" i="2"/>
  <c r="O294" i="2"/>
  <c r="O174" i="2"/>
  <c r="O206" i="2"/>
  <c r="O238" i="2"/>
  <c r="O288" i="2"/>
  <c r="O320" i="2"/>
  <c r="O338" i="2"/>
  <c r="O283" i="2"/>
  <c r="O299" i="2"/>
  <c r="O63" i="2"/>
  <c r="O159" i="2"/>
  <c r="O263" i="2"/>
  <c r="M366" i="1"/>
  <c r="N14" i="2"/>
  <c r="O14" i="2" s="1"/>
  <c r="O21" i="2"/>
  <c r="O53" i="2"/>
  <c r="O97" i="2"/>
  <c r="O77" i="2"/>
  <c r="O108" i="2"/>
  <c r="O140" i="2"/>
  <c r="O9" i="2"/>
  <c r="O289" i="2"/>
  <c r="O65" i="2"/>
  <c r="O129" i="2"/>
  <c r="O187" i="2"/>
  <c r="O321" i="2"/>
  <c r="O72" i="2"/>
  <c r="O32" i="2"/>
  <c r="O215" i="2"/>
  <c r="O26" i="2"/>
  <c r="O55" i="2"/>
  <c r="O87" i="2"/>
  <c r="O135" i="2"/>
  <c r="O169" i="2"/>
  <c r="O201" i="2"/>
  <c r="O257" i="2"/>
  <c r="O15" i="2"/>
  <c r="O31" i="2"/>
  <c r="O297" i="2"/>
  <c r="O360" i="2"/>
  <c r="O243" i="2"/>
  <c r="O78" i="2"/>
  <c r="O110" i="2"/>
  <c r="O142" i="2"/>
  <c r="O172" i="2"/>
  <c r="O204" i="2"/>
  <c r="O236" i="2"/>
  <c r="O270" i="2"/>
  <c r="O162" i="2"/>
  <c r="O194" i="2"/>
  <c r="O226" i="2"/>
  <c r="O258" i="2"/>
  <c r="O276" i="2"/>
  <c r="O308" i="2"/>
  <c r="O342" i="2"/>
  <c r="O271" i="2"/>
  <c r="O303" i="2"/>
  <c r="O319" i="2"/>
  <c r="O341" i="2"/>
  <c r="O331" i="2"/>
  <c r="O347" i="2"/>
  <c r="O109" i="2"/>
  <c r="O84" i="2"/>
  <c r="O235" i="2"/>
  <c r="O244" i="2"/>
  <c r="O334" i="2"/>
  <c r="O295" i="2"/>
  <c r="O96" i="2"/>
  <c r="O128" i="2"/>
  <c r="O13" i="2"/>
  <c r="O195" i="2"/>
  <c r="O73" i="2"/>
  <c r="O105" i="2"/>
  <c r="O141" i="2"/>
  <c r="O203" i="2"/>
  <c r="O76" i="2"/>
  <c r="O20" i="2"/>
  <c r="O167" i="2"/>
  <c r="O233" i="2"/>
  <c r="O46" i="2"/>
  <c r="O59" i="2"/>
  <c r="O75" i="2"/>
  <c r="O107" i="2"/>
  <c r="O155" i="2"/>
  <c r="O19" i="2"/>
  <c r="O35" i="2"/>
  <c r="O239" i="2"/>
  <c r="O322" i="2"/>
  <c r="O298" i="2"/>
  <c r="O348" i="2"/>
  <c r="O245" i="2"/>
  <c r="O66" i="2"/>
  <c r="O98" i="2"/>
  <c r="O130" i="2"/>
  <c r="O160" i="2"/>
  <c r="O192" i="2"/>
  <c r="O224" i="2"/>
  <c r="O256" i="2"/>
  <c r="O310" i="2"/>
  <c r="O182" i="2"/>
  <c r="O214" i="2"/>
  <c r="O246" i="2"/>
  <c r="O264" i="2"/>
  <c r="O296" i="2"/>
  <c r="O362" i="2"/>
  <c r="O275" i="2"/>
  <c r="O329" i="2"/>
  <c r="O361" i="2"/>
  <c r="O335" i="2"/>
  <c r="M366" i="2"/>
  <c r="O366" i="2" s="1"/>
</calcChain>
</file>

<file path=xl/sharedStrings.xml><?xml version="1.0" encoding="utf-8"?>
<sst xmlns="http://schemas.openxmlformats.org/spreadsheetml/2006/main" count="800" uniqueCount="403">
  <si>
    <t>Knr.</t>
  </si>
  <si>
    <t>Kommune</t>
  </si>
  <si>
    <t xml:space="preserve">Skatt </t>
  </si>
  <si>
    <t>Innbyggere</t>
  </si>
  <si>
    <t>Inntektsutjevning i kr pr innb</t>
  </si>
  <si>
    <t>Inntektsutjevning totalt</t>
  </si>
  <si>
    <t xml:space="preserve">jan </t>
  </si>
  <si>
    <t>Kr pr innb</t>
  </si>
  <si>
    <t>Prosent av</t>
  </si>
  <si>
    <t>Symmetrisk</t>
  </si>
  <si>
    <t>Tilleggs-</t>
  </si>
  <si>
    <t>Brutto</t>
  </si>
  <si>
    <t>Finansier-</t>
  </si>
  <si>
    <t xml:space="preserve">Netto </t>
  </si>
  <si>
    <t>Netto</t>
  </si>
  <si>
    <t>lands-</t>
  </si>
  <si>
    <t xml:space="preserve"> utjevning</t>
  </si>
  <si>
    <t>kompen-</t>
  </si>
  <si>
    <t>innt.utj.</t>
  </si>
  <si>
    <t>ing</t>
  </si>
  <si>
    <t>innt.utj</t>
  </si>
  <si>
    <t>inntekts-</t>
  </si>
  <si>
    <t>gjennomsnitt</t>
  </si>
  <si>
    <t>sasjon</t>
  </si>
  <si>
    <t>Till.komp.</t>
  </si>
  <si>
    <t>utjevning</t>
  </si>
  <si>
    <t>(jan)</t>
  </si>
  <si>
    <t>Beregninger av skatt og netto inntektsutjevning for kommunene, januar 2025*</t>
  </si>
  <si>
    <t>Oslo</t>
  </si>
  <si>
    <t>Eigersund</t>
  </si>
  <si>
    <t>Stavanger</t>
  </si>
  <si>
    <t>Haugesund</t>
  </si>
  <si>
    <t>Sandnes</t>
  </si>
  <si>
    <t>Sokndal</t>
  </si>
  <si>
    <t>Lund</t>
  </si>
  <si>
    <t>Bjerkreim</t>
  </si>
  <si>
    <t>Hå</t>
  </si>
  <si>
    <t>Klepp</t>
  </si>
  <si>
    <t>Time</t>
  </si>
  <si>
    <t>Gjesdal</t>
  </si>
  <si>
    <t>Sola</t>
  </si>
  <si>
    <t>Randaberg</t>
  </si>
  <si>
    <t>Strand</t>
  </si>
  <si>
    <t>Hjelmeland</t>
  </si>
  <si>
    <t>Suldal</t>
  </si>
  <si>
    <t>Sauda</t>
  </si>
  <si>
    <t>Kvitsøy</t>
  </si>
  <si>
    <t>Bokn</t>
  </si>
  <si>
    <t>Tysvær</t>
  </si>
  <si>
    <t>Karmøy</t>
  </si>
  <si>
    <t>Utsira</t>
  </si>
  <si>
    <t>Vindafjord</t>
  </si>
  <si>
    <t>Kristiansund</t>
  </si>
  <si>
    <t>Molde</t>
  </si>
  <si>
    <t>Ålesund*</t>
  </si>
  <si>
    <t>Vanylven</t>
  </si>
  <si>
    <t>Sande*</t>
  </si>
  <si>
    <t>Herøy (Møre og Romsdal)</t>
  </si>
  <si>
    <t>Ulstein</t>
  </si>
  <si>
    <t>Hareid</t>
  </si>
  <si>
    <t>Ørsta</t>
  </si>
  <si>
    <t>Stranda</t>
  </si>
  <si>
    <t>Sykkylven</t>
  </si>
  <si>
    <t>Sula</t>
  </si>
  <si>
    <t>Giske</t>
  </si>
  <si>
    <t>Vestnes</t>
  </si>
  <si>
    <t>Rauma</t>
  </si>
  <si>
    <t>Aukra</t>
  </si>
  <si>
    <t>Averøy</t>
  </si>
  <si>
    <t>Gjemnes</t>
  </si>
  <si>
    <t>Tingvoll</t>
  </si>
  <si>
    <t>Sunndal</t>
  </si>
  <si>
    <t>Surnadal</t>
  </si>
  <si>
    <t>Smøla</t>
  </si>
  <si>
    <t>Aure</t>
  </si>
  <si>
    <t>Volda</t>
  </si>
  <si>
    <t>Fjord</t>
  </si>
  <si>
    <t>Hustadvika</t>
  </si>
  <si>
    <t>Haram*</t>
  </si>
  <si>
    <t>Bodø</t>
  </si>
  <si>
    <t>Narvik</t>
  </si>
  <si>
    <t>Bindal</t>
  </si>
  <si>
    <t>Sømna</t>
  </si>
  <si>
    <t>Brønnøy</t>
  </si>
  <si>
    <t>Vega</t>
  </si>
  <si>
    <t>Vevelstad</t>
  </si>
  <si>
    <t>Herøy (Nordland)</t>
  </si>
  <si>
    <t>Alstahaug</t>
  </si>
  <si>
    <t>Leirfjord</t>
  </si>
  <si>
    <t>Vefsn</t>
  </si>
  <si>
    <t>Grane</t>
  </si>
  <si>
    <t>Hattfjelldal</t>
  </si>
  <si>
    <t>Dønna</t>
  </si>
  <si>
    <t>Nesna</t>
  </si>
  <si>
    <t>Hemnes</t>
  </si>
  <si>
    <t>Rana</t>
  </si>
  <si>
    <t>Lurøy</t>
  </si>
  <si>
    <t>Træna</t>
  </si>
  <si>
    <t>Rødøy</t>
  </si>
  <si>
    <t>Meløy</t>
  </si>
  <si>
    <t>Gildeskål</t>
  </si>
  <si>
    <t>Beiarn</t>
  </si>
  <si>
    <t>Saltdal</t>
  </si>
  <si>
    <t>Fauske - Fuosko</t>
  </si>
  <si>
    <t>Sørfold</t>
  </si>
  <si>
    <t>Steigen</t>
  </si>
  <si>
    <t>Lødingen</t>
  </si>
  <si>
    <t>Evenes - Evenássi</t>
  </si>
  <si>
    <t>Røst</t>
  </si>
  <si>
    <t>Værøy</t>
  </si>
  <si>
    <t>Flakstad</t>
  </si>
  <si>
    <t>Vestvågøy</t>
  </si>
  <si>
    <t>Vågan</t>
  </si>
  <si>
    <t>Hadsel</t>
  </si>
  <si>
    <t>Bø*</t>
  </si>
  <si>
    <t>Øksnes</t>
  </si>
  <si>
    <t>Sortland - Suortá</t>
  </si>
  <si>
    <t>Andøy</t>
  </si>
  <si>
    <t>Moskenes</t>
  </si>
  <si>
    <t>Hamarøy</t>
  </si>
  <si>
    <t>Halden</t>
  </si>
  <si>
    <t>Moss</t>
  </si>
  <si>
    <t>Sarpsborg</t>
  </si>
  <si>
    <t>Fredrikstad</t>
  </si>
  <si>
    <t>Hvaler</t>
  </si>
  <si>
    <t>Råde</t>
  </si>
  <si>
    <t>Våler (Østfold)</t>
  </si>
  <si>
    <t>Skiptvet</t>
  </si>
  <si>
    <t>Indre Østfold</t>
  </si>
  <si>
    <t>Rakkestad</t>
  </si>
  <si>
    <t>Marker</t>
  </si>
  <si>
    <t>Aremark</t>
  </si>
  <si>
    <t>Bærum</t>
  </si>
  <si>
    <t>Asker</t>
  </si>
  <si>
    <t>Lillestrøm</t>
  </si>
  <si>
    <t>Nordre Follo</t>
  </si>
  <si>
    <t>Ullensaker</t>
  </si>
  <si>
    <t>Nesodden</t>
  </si>
  <si>
    <t>Frogn</t>
  </si>
  <si>
    <t>Vestby</t>
  </si>
  <si>
    <t>Ås</t>
  </si>
  <si>
    <t>Enebakk</t>
  </si>
  <si>
    <t>Lørenskog</t>
  </si>
  <si>
    <t>Rælingen</t>
  </si>
  <si>
    <t>Aurskog-Høland</t>
  </si>
  <si>
    <t>Nes</t>
  </si>
  <si>
    <t>Gjerdrum</t>
  </si>
  <si>
    <t>Nittedal</t>
  </si>
  <si>
    <t>Lunner</t>
  </si>
  <si>
    <t>Jevnaker</t>
  </si>
  <si>
    <t>Nannestad</t>
  </si>
  <si>
    <t>Eidsvoll</t>
  </si>
  <si>
    <t>Hurdal</t>
  </si>
  <si>
    <t>Drammen</t>
  </si>
  <si>
    <t>Kongsberg</t>
  </si>
  <si>
    <t>Ringerike</t>
  </si>
  <si>
    <t>Hole</t>
  </si>
  <si>
    <t>Lier</t>
  </si>
  <si>
    <t>Øvre Eiker</t>
  </si>
  <si>
    <t>Modum</t>
  </si>
  <si>
    <t>Krødsherad</t>
  </si>
  <si>
    <t>Flå</t>
  </si>
  <si>
    <t>Nesbyen</t>
  </si>
  <si>
    <t>Gol</t>
  </si>
  <si>
    <t>Hemsedal</t>
  </si>
  <si>
    <t>Ål</t>
  </si>
  <si>
    <t>Hol</t>
  </si>
  <si>
    <t>Sigdal</t>
  </si>
  <si>
    <t>Flesberg</t>
  </si>
  <si>
    <t>Rollag</t>
  </si>
  <si>
    <t>Nore og Uvdal</t>
  </si>
  <si>
    <t>Kongsvinger</t>
  </si>
  <si>
    <t>Hamar</t>
  </si>
  <si>
    <t>Lillehammer</t>
  </si>
  <si>
    <t>Gjøvik</t>
  </si>
  <si>
    <t>Ringsaker</t>
  </si>
  <si>
    <t>Løten</t>
  </si>
  <si>
    <t>Stange</t>
  </si>
  <si>
    <t>Nord-Odal</t>
  </si>
  <si>
    <t>Sør-Odal</t>
  </si>
  <si>
    <t>Eidskog</t>
  </si>
  <si>
    <t>Grue</t>
  </si>
  <si>
    <t>Åsnes</t>
  </si>
  <si>
    <t>Våler (Innlandet)</t>
  </si>
  <si>
    <t>Elverum</t>
  </si>
  <si>
    <t>Trysil</t>
  </si>
  <si>
    <t>Åmot</t>
  </si>
  <si>
    <t>Stor-Elvdal</t>
  </si>
  <si>
    <t>Rendalen</t>
  </si>
  <si>
    <t>Engerdal</t>
  </si>
  <si>
    <t>Tolga</t>
  </si>
  <si>
    <t>Tynset</t>
  </si>
  <si>
    <t>Alvdal</t>
  </si>
  <si>
    <t>Folldal</t>
  </si>
  <si>
    <t>Os</t>
  </si>
  <si>
    <t>Dovre</t>
  </si>
  <si>
    <t>Lesja</t>
  </si>
  <si>
    <t>Skjåk</t>
  </si>
  <si>
    <t>Lom</t>
  </si>
  <si>
    <t>Vågå</t>
  </si>
  <si>
    <t>Nord-Fron</t>
  </si>
  <si>
    <t>Sel</t>
  </si>
  <si>
    <t>Sør-Fron</t>
  </si>
  <si>
    <t>Ringebu</t>
  </si>
  <si>
    <t>Øyer</t>
  </si>
  <si>
    <t>Gausdal</t>
  </si>
  <si>
    <t>Østre Toten</t>
  </si>
  <si>
    <t>Vestre Toten</t>
  </si>
  <si>
    <t>Gran</t>
  </si>
  <si>
    <t>Søndre Land</t>
  </si>
  <si>
    <t>Nordre Land</t>
  </si>
  <si>
    <t>Sør-Aurdal</t>
  </si>
  <si>
    <t>Etnedal</t>
  </si>
  <si>
    <t>Nord-Aurdal</t>
  </si>
  <si>
    <t>Vestre Slidre</t>
  </si>
  <si>
    <t>Øystre Slidre</t>
  </si>
  <si>
    <t>Vang</t>
  </si>
  <si>
    <t>Horten</t>
  </si>
  <si>
    <t>Holmestrand</t>
  </si>
  <si>
    <t>Tønsberg</t>
  </si>
  <si>
    <t>Sandefjord</t>
  </si>
  <si>
    <t>Larvik</t>
  </si>
  <si>
    <t>Færder</t>
  </si>
  <si>
    <t>Porsgrunn</t>
  </si>
  <si>
    <t>Skien</t>
  </si>
  <si>
    <t>Notodden</t>
  </si>
  <si>
    <t>Siljan</t>
  </si>
  <si>
    <t>Bamble</t>
  </si>
  <si>
    <t>Kragerø</t>
  </si>
  <si>
    <t>Drangedal</t>
  </si>
  <si>
    <t>Nome</t>
  </si>
  <si>
    <t>Midt-Telemark</t>
  </si>
  <si>
    <t>Seljord</t>
  </si>
  <si>
    <t>Hjartdal</t>
  </si>
  <si>
    <t>Tinn</t>
  </si>
  <si>
    <t>Kviteseid</t>
  </si>
  <si>
    <t>Nissedal</t>
  </si>
  <si>
    <t>Fyresdal</t>
  </si>
  <si>
    <t>Tokke</t>
  </si>
  <si>
    <t>Vinje</t>
  </si>
  <si>
    <t>Risør</t>
  </si>
  <si>
    <t>Grimstad</t>
  </si>
  <si>
    <t>Arendal</t>
  </si>
  <si>
    <t>Kristiansand</t>
  </si>
  <si>
    <t>Lindesnes</t>
  </si>
  <si>
    <t>Farsund</t>
  </si>
  <si>
    <t>Flekkefjord</t>
  </si>
  <si>
    <t>Gjerstad</t>
  </si>
  <si>
    <t>Vegårshei</t>
  </si>
  <si>
    <t>Tvedestrand</t>
  </si>
  <si>
    <t>Froland</t>
  </si>
  <si>
    <t>Lillesand</t>
  </si>
  <si>
    <t>Birkenes</t>
  </si>
  <si>
    <t>Åmli</t>
  </si>
  <si>
    <t>Iveland</t>
  </si>
  <si>
    <t>Evje og Hornnes</t>
  </si>
  <si>
    <t>Bygland</t>
  </si>
  <si>
    <t>Valle</t>
  </si>
  <si>
    <t>Bykle</t>
  </si>
  <si>
    <t>Vennesla</t>
  </si>
  <si>
    <t>Åseral</t>
  </si>
  <si>
    <t>Lyngdal</t>
  </si>
  <si>
    <t>Hægebostad</t>
  </si>
  <si>
    <t>Kvinesdal</t>
  </si>
  <si>
    <t>Sirdal</t>
  </si>
  <si>
    <t>Bergen</t>
  </si>
  <si>
    <t>Kinn</t>
  </si>
  <si>
    <t>Etne</t>
  </si>
  <si>
    <t>Sveio</t>
  </si>
  <si>
    <t>Bømlo</t>
  </si>
  <si>
    <t>Stord</t>
  </si>
  <si>
    <t>Fitjar</t>
  </si>
  <si>
    <t>Tysnes</t>
  </si>
  <si>
    <t>Kvinnherad</t>
  </si>
  <si>
    <t>Ullensvang</t>
  </si>
  <si>
    <t>Eidfjord</t>
  </si>
  <si>
    <t>Ulvik</t>
  </si>
  <si>
    <t>Voss</t>
  </si>
  <si>
    <t>Kvam</t>
  </si>
  <si>
    <t>Samnanger</t>
  </si>
  <si>
    <t>Bjørnafjorden</t>
  </si>
  <si>
    <t>Austevoll</t>
  </si>
  <si>
    <t>Øygarden</t>
  </si>
  <si>
    <t>Askøy</t>
  </si>
  <si>
    <t>Vaksdal</t>
  </si>
  <si>
    <t>Modalen</t>
  </si>
  <si>
    <t>Osterøy</t>
  </si>
  <si>
    <t>Alver</t>
  </si>
  <si>
    <t>Austrheim</t>
  </si>
  <si>
    <t>Fedje</t>
  </si>
  <si>
    <t>Masfjorden</t>
  </si>
  <si>
    <t>Gulen</t>
  </si>
  <si>
    <t>Solund</t>
  </si>
  <si>
    <t>Hyllestad</t>
  </si>
  <si>
    <t>Høyanger</t>
  </si>
  <si>
    <t>Vik</t>
  </si>
  <si>
    <t>Sogndal</t>
  </si>
  <si>
    <t>Aurland</t>
  </si>
  <si>
    <t>Lærdal</t>
  </si>
  <si>
    <t>Årdal</t>
  </si>
  <si>
    <t>Luster</t>
  </si>
  <si>
    <t>Askvoll</t>
  </si>
  <si>
    <t>Fjaler</t>
  </si>
  <si>
    <t>Sunnfjord</t>
  </si>
  <si>
    <t>Bremanger</t>
  </si>
  <si>
    <t>Stad</t>
  </si>
  <si>
    <t>Gloppen</t>
  </si>
  <si>
    <t>Stryn</t>
  </si>
  <si>
    <t>Trondheim</t>
  </si>
  <si>
    <t>Steinkjer</t>
  </si>
  <si>
    <t>Namsos</t>
  </si>
  <si>
    <t>Frøya</t>
  </si>
  <si>
    <t>Osen</t>
  </si>
  <si>
    <t>Oppdal</t>
  </si>
  <si>
    <t>Rennebu</t>
  </si>
  <si>
    <t>Røros</t>
  </si>
  <si>
    <t>Holtålen</t>
  </si>
  <si>
    <t>Midtre Gauldal</t>
  </si>
  <si>
    <t>Melhus</t>
  </si>
  <si>
    <t>Skaun</t>
  </si>
  <si>
    <t>Malvik</t>
  </si>
  <si>
    <t>Selbu</t>
  </si>
  <si>
    <t>Tydal</t>
  </si>
  <si>
    <t>Meråker</t>
  </si>
  <si>
    <t>Stjørdal</t>
  </si>
  <si>
    <t>Frosta</t>
  </si>
  <si>
    <t>Levanger</t>
  </si>
  <si>
    <t>Verdal</t>
  </si>
  <si>
    <t>Snåase - Snåsa</t>
  </si>
  <si>
    <t>Lierne</t>
  </si>
  <si>
    <t>Raarvihke - Røyrvik</t>
  </si>
  <si>
    <t>Namsskogan</t>
  </si>
  <si>
    <t>Grong</t>
  </si>
  <si>
    <t>Høylandet</t>
  </si>
  <si>
    <t>Overhalla</t>
  </si>
  <si>
    <t>Flatanger</t>
  </si>
  <si>
    <t>Leka</t>
  </si>
  <si>
    <t>Inderøy</t>
  </si>
  <si>
    <t>Indre Fosen</t>
  </si>
  <si>
    <t>Heim</t>
  </si>
  <si>
    <t>Hitra</t>
  </si>
  <si>
    <t>Ørland</t>
  </si>
  <si>
    <t>Åfjord</t>
  </si>
  <si>
    <t>Orkland</t>
  </si>
  <si>
    <t>Nærøysund</t>
  </si>
  <si>
    <t>Rindal</t>
  </si>
  <si>
    <t>Tromsø</t>
  </si>
  <si>
    <t>Harstad</t>
  </si>
  <si>
    <t>Kvæfjord</t>
  </si>
  <si>
    <t>Tjeldsund</t>
  </si>
  <si>
    <t>Ibestad</t>
  </si>
  <si>
    <t>Gratangen</t>
  </si>
  <si>
    <t>Loabák - Lavangen</t>
  </si>
  <si>
    <t>Bardu</t>
  </si>
  <si>
    <t>Salangen</t>
  </si>
  <si>
    <t>Målselv</t>
  </si>
  <si>
    <t>Sørreisa</t>
  </si>
  <si>
    <t>Dyrøy</t>
  </si>
  <si>
    <t>Senja</t>
  </si>
  <si>
    <t>Balsfjord</t>
  </si>
  <si>
    <t>Karlsøy</t>
  </si>
  <si>
    <t>Lyngen</t>
  </si>
  <si>
    <t>Storfjord - Omasvuotna - Omasvuono</t>
  </si>
  <si>
    <t>Gáivuotna - Kåfjord - Kaivuono</t>
  </si>
  <si>
    <t>Skjervøy</t>
  </si>
  <si>
    <t>Nordreisa</t>
  </si>
  <si>
    <t>Kvænangen</t>
  </si>
  <si>
    <t>Alta</t>
  </si>
  <si>
    <t>Hammerfest</t>
  </si>
  <si>
    <t>Sør-Varanger</t>
  </si>
  <si>
    <t>Vadsø</t>
  </si>
  <si>
    <t>Kárásjohka - Karasjok</t>
  </si>
  <si>
    <t>Guovdageaidnu - Kautokeino</t>
  </si>
  <si>
    <t>Loppa</t>
  </si>
  <si>
    <t>Hasvik</t>
  </si>
  <si>
    <t>Måsøy</t>
  </si>
  <si>
    <t>Nordkapp</t>
  </si>
  <si>
    <t>Porsanger - Porsángu - Porsanki </t>
  </si>
  <si>
    <t>Lebesby</t>
  </si>
  <si>
    <t>Gamvik</t>
  </si>
  <si>
    <t>Deatnu - Tana</t>
  </si>
  <si>
    <t>Berlevåg</t>
  </si>
  <si>
    <t>Båtsfjord</t>
  </si>
  <si>
    <t>Vardø</t>
  </si>
  <si>
    <t>Unjárga - Nesseby</t>
  </si>
  <si>
    <t>Hele landet</t>
  </si>
  <si>
    <t>Skatt jan 2025</t>
  </si>
  <si>
    <t>(62 pst.)</t>
  </si>
  <si>
    <t xml:space="preserve">Trekk for finansiering av inntektsutjevningen (kr pr innb): </t>
  </si>
  <si>
    <t>/</t>
  </si>
  <si>
    <t>innb. =</t>
  </si>
  <si>
    <t>kr pr innb</t>
  </si>
  <si>
    <t xml:space="preserve">*Bø kommune vedtok å sette ned den kommunale delen av formuesskatten fra 0,7 til 0,2 prosent med virkning fra 2021. Sande kommune vedtok å sette ned den kommunale delen av formueskatten til 0,5 prosent med virkning fra 2023, og ytterligere ned til 0,2 prosent med virkning fra 2024. For begge kommune er det foretatt en korreksjon i skattetallene i skatteutjevningen. Det korrigerte skattegrunnlaget er et anslag på hva skatteinntektene ville vært med maksimal skattesats. </t>
  </si>
  <si>
    <t xml:space="preserve">*Skattetallene for Ålesund og Haram kommune blir etter skatteinngangen i februar og desember 2025 korrigert for skatteinntekter for tidligere skatteår enn 2024, som blir bokført i løpet av 2025. Haram kommune har rett på en andel av disse skatteinntektene, og de blir da fordelt med 12,84 prosent til Haram kommune, og 87,16 prosent til Ålesund kommune. </t>
  </si>
  <si>
    <t xml:space="preserve">pr. 1.1.25. </t>
  </si>
  <si>
    <t>(jan-feb)</t>
  </si>
  <si>
    <t>Netto innt.</t>
  </si>
  <si>
    <t>utj. tilskudd</t>
  </si>
  <si>
    <t>januar</t>
  </si>
  <si>
    <t>februar</t>
  </si>
  <si>
    <t>jan -feb</t>
  </si>
  <si>
    <t>Beregninger av skatt og netto inntektsutjevning for kommunene, januar - februar 2025*</t>
  </si>
  <si>
    <t>Skatt jan - feb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</si>
</sst>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
    <numFmt numFmtId="165" formatCode="#,##0.0"/>
    <numFmt numFmtId="166" formatCode="0.0"/>
  </numFmts>
  <fonts count="8" x14ac:knownFonts="1">
    <font>
      <sz val="11"/>
      <color theme="1"/>
      <name val="Aptos Narrow"/>
      <family val="2"/>
      <scheme val="minor"/>
    </font>
    <font>
      <sz val="11"/>
      <color theme="1"/>
      <name val="Aptos Narrow"/>
      <family val="2"/>
      <scheme val="minor"/>
    </font>
    <font>
      <b/>
      <sz val="10"/>
      <name val="Aptos Narrow"/>
      <family val="2"/>
      <scheme val="minor"/>
    </font>
    <font>
      <sz val="10"/>
      <name val="Aptos Narrow"/>
      <family val="2"/>
      <scheme val="minor"/>
    </font>
    <font>
      <sz val="10"/>
      <name val="Tms Rmn"/>
    </font>
    <font>
      <i/>
      <sz val="10"/>
      <name val="Aptos Narrow"/>
      <family val="2"/>
      <scheme val="minor"/>
    </font>
    <font>
      <sz val="10"/>
      <name val="MS Sans Serif"/>
      <family val="2"/>
    </font>
    <font>
      <b/>
      <i/>
      <sz val="10"/>
      <name val="Aptos Narrow"/>
      <family val="2"/>
      <scheme val="minor"/>
    </font>
  </fonts>
  <fills count="6">
    <fill>
      <patternFill patternType="none"/>
    </fill>
    <fill>
      <patternFill patternType="gray125"/>
    </fill>
    <fill>
      <patternFill patternType="solid">
        <fgColor rgb="FFFFFF99"/>
        <bgColor indexed="64"/>
      </patternFill>
    </fill>
    <fill>
      <patternFill patternType="solid">
        <fgColor theme="0" tint="-0.14996795556505021"/>
        <bgColor indexed="22"/>
      </patternFill>
    </fill>
    <fill>
      <patternFill patternType="solid">
        <fgColor theme="0" tint="-0.14996795556505021"/>
        <bgColor indexed="64"/>
      </patternFill>
    </fill>
    <fill>
      <patternFill patternType="solid">
        <fgColor theme="9" tint="0.79998168889431442"/>
        <bgColor indexed="64"/>
      </patternFill>
    </fill>
  </fills>
  <borders count="21">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thick">
        <color indexed="64"/>
      </bottom>
      <diagonal/>
    </border>
  </borders>
  <cellStyleXfs count="5">
    <xf numFmtId="0" fontId="0" fillId="0" borderId="0"/>
    <xf numFmtId="43" fontId="1" fillId="0" borderId="0" applyFont="0" applyFill="0" applyBorder="0" applyAlignment="0" applyProtection="0"/>
    <xf numFmtId="0" fontId="4" fillId="0" borderId="0"/>
    <xf numFmtId="4" fontId="6" fillId="0" borderId="0" applyFont="0" applyFill="0" applyBorder="0" applyAlignment="0" applyProtection="0"/>
    <xf numFmtId="9" fontId="1" fillId="0" borderId="0" applyFont="0" applyFill="0" applyBorder="0" applyAlignment="0" applyProtection="0"/>
  </cellStyleXfs>
  <cellXfs count="75">
    <xf numFmtId="0" fontId="0" fillId="0" borderId="0" xfId="0"/>
    <xf numFmtId="0" fontId="5" fillId="3" borderId="14" xfId="2" applyFont="1" applyFill="1" applyBorder="1" applyAlignment="1">
      <alignment horizontal="center"/>
    </xf>
    <xf numFmtId="0" fontId="5" fillId="4" borderId="14" xfId="2" applyFont="1" applyFill="1" applyBorder="1" applyAlignment="1">
      <alignment horizontal="center"/>
    </xf>
    <xf numFmtId="0" fontId="5" fillId="0" borderId="0" xfId="2" applyFont="1" applyFill="1" applyBorder="1" applyAlignment="1">
      <alignment horizontal="center"/>
    </xf>
    <xf numFmtId="3" fontId="0" fillId="0" borderId="0" xfId="0" applyNumberFormat="1"/>
    <xf numFmtId="3" fontId="5" fillId="0" borderId="0" xfId="2" applyNumberFormat="1" applyFont="1" applyFill="1" applyBorder="1" applyAlignment="1">
      <alignment horizontal="center"/>
    </xf>
    <xf numFmtId="164" fontId="0" fillId="0" borderId="0" xfId="0" applyNumberFormat="1"/>
    <xf numFmtId="0" fontId="3" fillId="5" borderId="4" xfId="0" applyFont="1" applyFill="1" applyBorder="1" applyAlignment="1">
      <alignment horizontal="center" vertical="center"/>
    </xf>
    <xf numFmtId="0" fontId="3" fillId="5" borderId="4" xfId="0" applyFont="1" applyFill="1" applyBorder="1" applyAlignment="1">
      <alignment horizontal="center"/>
    </xf>
    <xf numFmtId="0" fontId="3" fillId="5" borderId="9" xfId="0" applyFont="1" applyFill="1" applyBorder="1" applyAlignment="1">
      <alignment horizontal="center" vertical="center"/>
    </xf>
    <xf numFmtId="0" fontId="3" fillId="5" borderId="9" xfId="0" applyFont="1" applyFill="1" applyBorder="1" applyAlignment="1">
      <alignment horizontal="center"/>
    </xf>
    <xf numFmtId="0" fontId="3" fillId="5" borderId="10" xfId="0" applyFont="1" applyFill="1" applyBorder="1" applyAlignment="1">
      <alignment horizontal="center"/>
    </xf>
    <xf numFmtId="0" fontId="3" fillId="5" borderId="3" xfId="0" applyFont="1" applyFill="1" applyBorder="1" applyAlignment="1">
      <alignment horizontal="center"/>
    </xf>
    <xf numFmtId="1" fontId="3" fillId="5" borderId="3" xfId="0" applyNumberFormat="1" applyFont="1" applyFill="1" applyBorder="1"/>
    <xf numFmtId="1" fontId="3" fillId="5" borderId="3" xfId="0" applyNumberFormat="1" applyFont="1" applyFill="1" applyBorder="1" applyAlignment="1">
      <alignment horizontal="center"/>
    </xf>
    <xf numFmtId="2" fontId="3" fillId="5" borderId="11" xfId="0" applyNumberFormat="1" applyFont="1" applyFill="1" applyBorder="1" applyAlignment="1">
      <alignment horizontal="center"/>
    </xf>
    <xf numFmtId="0" fontId="3" fillId="5" borderId="11" xfId="0" applyFont="1" applyFill="1" applyBorder="1" applyAlignment="1">
      <alignment horizontal="center"/>
    </xf>
    <xf numFmtId="0" fontId="3" fillId="5" borderId="12" xfId="0" applyFont="1" applyFill="1" applyBorder="1" applyAlignment="1">
      <alignment horizontal="center"/>
    </xf>
    <xf numFmtId="0" fontId="3" fillId="5" borderId="8" xfId="0" applyFont="1" applyFill="1" applyBorder="1" applyAlignment="1">
      <alignment horizontal="center"/>
    </xf>
    <xf numFmtId="0" fontId="3" fillId="5" borderId="0" xfId="0" applyFont="1" applyFill="1" applyAlignment="1">
      <alignment horizontal="center"/>
    </xf>
    <xf numFmtId="1" fontId="3" fillId="5" borderId="8" xfId="0" applyNumberFormat="1" applyFont="1" applyFill="1" applyBorder="1"/>
    <xf numFmtId="1" fontId="3" fillId="5" borderId="8" xfId="0" applyNumberFormat="1" applyFont="1" applyFill="1" applyBorder="1" applyAlignment="1">
      <alignment horizontal="center"/>
    </xf>
    <xf numFmtId="2" fontId="3" fillId="5" borderId="12" xfId="0" applyNumberFormat="1" applyFont="1" applyFill="1" applyBorder="1" applyAlignment="1">
      <alignment horizontal="center"/>
    </xf>
    <xf numFmtId="0" fontId="3" fillId="5" borderId="2" xfId="0" applyFont="1" applyFill="1" applyBorder="1" applyAlignment="1">
      <alignment horizontal="left" vertical="center"/>
    </xf>
    <xf numFmtId="0" fontId="3" fillId="5" borderId="13" xfId="2" applyFont="1" applyFill="1" applyBorder="1" applyAlignment="1">
      <alignment horizontal="right"/>
    </xf>
    <xf numFmtId="0" fontId="3" fillId="5" borderId="13" xfId="2" applyFont="1" applyFill="1" applyBorder="1" applyAlignment="1">
      <alignment horizontal="center"/>
    </xf>
    <xf numFmtId="1" fontId="3" fillId="5" borderId="13" xfId="0" quotePrefix="1" applyNumberFormat="1" applyFont="1" applyFill="1" applyBorder="1" applyAlignment="1">
      <alignment horizontal="center"/>
    </xf>
    <xf numFmtId="1" fontId="3" fillId="5" borderId="13" xfId="2" applyNumberFormat="1" applyFont="1" applyFill="1" applyBorder="1" applyAlignment="1">
      <alignment horizontal="center"/>
    </xf>
    <xf numFmtId="0" fontId="3" fillId="5" borderId="2" xfId="2" applyFont="1" applyFill="1" applyBorder="1" applyAlignment="1">
      <alignment horizontal="right"/>
    </xf>
    <xf numFmtId="2" fontId="3" fillId="5" borderId="13" xfId="2" applyNumberFormat="1" applyFont="1" applyFill="1" applyBorder="1" applyAlignment="1">
      <alignment horizontal="center"/>
    </xf>
    <xf numFmtId="0" fontId="3" fillId="5" borderId="0" xfId="2" applyFont="1" applyFill="1"/>
    <xf numFmtId="3" fontId="3" fillId="5" borderId="0" xfId="3" applyNumberFormat="1" applyFont="1" applyFill="1" applyAlignment="1"/>
    <xf numFmtId="1" fontId="3" fillId="5" borderId="0" xfId="3" applyNumberFormat="1" applyFont="1" applyFill="1"/>
    <xf numFmtId="3" fontId="3" fillId="5" borderId="0" xfId="3" applyNumberFormat="1" applyFont="1" applyFill="1"/>
    <xf numFmtId="4" fontId="3" fillId="5" borderId="0" xfId="1" applyNumberFormat="1" applyFont="1" applyFill="1"/>
    <xf numFmtId="2" fontId="3" fillId="5" borderId="0" xfId="3" applyNumberFormat="1" applyFont="1" applyFill="1"/>
    <xf numFmtId="0" fontId="3" fillId="2" borderId="0" xfId="0" applyFont="1" applyFill="1"/>
    <xf numFmtId="0" fontId="3" fillId="0" borderId="0" xfId="2" applyFont="1"/>
    <xf numFmtId="0" fontId="5" fillId="0" borderId="0" xfId="2" applyFont="1" applyAlignment="1">
      <alignment horizontal="right"/>
    </xf>
    <xf numFmtId="3" fontId="3" fillId="0" borderId="0" xfId="3" applyNumberFormat="1" applyFont="1" applyBorder="1"/>
    <xf numFmtId="3" fontId="5" fillId="0" borderId="20" xfId="3" applyNumberFormat="1" applyFont="1" applyBorder="1"/>
    <xf numFmtId="165" fontId="3" fillId="0" borderId="0" xfId="3" applyNumberFormat="1" applyFont="1" applyBorder="1"/>
    <xf numFmtId="0" fontId="3" fillId="0" borderId="0" xfId="0" applyFont="1"/>
    <xf numFmtId="3" fontId="3" fillId="5" borderId="3" xfId="0" applyNumberFormat="1" applyFont="1" applyFill="1" applyBorder="1" applyAlignment="1">
      <alignment horizontal="center"/>
    </xf>
    <xf numFmtId="3" fontId="3" fillId="5" borderId="8" xfId="0" applyNumberFormat="1" applyFont="1" applyFill="1" applyBorder="1" applyAlignment="1">
      <alignment horizontal="center"/>
    </xf>
    <xf numFmtId="3" fontId="3" fillId="5" borderId="8" xfId="2" applyNumberFormat="1" applyFont="1" applyFill="1" applyBorder="1" applyAlignment="1">
      <alignment horizontal="center"/>
    </xf>
    <xf numFmtId="3" fontId="3" fillId="5" borderId="13" xfId="2" applyNumberFormat="1" applyFont="1" applyFill="1" applyBorder="1" applyAlignment="1">
      <alignment horizontal="center"/>
    </xf>
    <xf numFmtId="0" fontId="7" fillId="0" borderId="20" xfId="2" applyFont="1" applyBorder="1"/>
    <xf numFmtId="3" fontId="5" fillId="0" borderId="20" xfId="0" applyNumberFormat="1" applyFont="1" applyBorder="1"/>
    <xf numFmtId="164" fontId="5" fillId="0" borderId="20" xfId="4" applyNumberFormat="1" applyFont="1" applyBorder="1"/>
    <xf numFmtId="1" fontId="5" fillId="0" borderId="20" xfId="4" applyNumberFormat="1" applyFont="1" applyBorder="1"/>
    <xf numFmtId="2" fontId="5" fillId="0" borderId="20" xfId="2" quotePrefix="1" applyNumberFormat="1" applyFont="1" applyBorder="1"/>
    <xf numFmtId="166" fontId="3" fillId="5" borderId="3" xfId="0" applyNumberFormat="1" applyFont="1" applyFill="1" applyBorder="1" applyAlignment="1">
      <alignment horizontal="center"/>
    </xf>
    <xf numFmtId="166" fontId="3" fillId="5" borderId="8" xfId="0" applyNumberFormat="1" applyFont="1" applyFill="1" applyBorder="1" applyAlignment="1">
      <alignment horizontal="center"/>
    </xf>
    <xf numFmtId="166" fontId="3" fillId="5" borderId="13" xfId="2" applyNumberFormat="1" applyFont="1" applyFill="1" applyBorder="1" applyAlignment="1">
      <alignment horizontal="center"/>
    </xf>
    <xf numFmtId="166" fontId="5" fillId="3" borderId="14" xfId="2" applyNumberFormat="1" applyFont="1" applyFill="1" applyBorder="1" applyAlignment="1">
      <alignment horizontal="center"/>
    </xf>
    <xf numFmtId="166" fontId="0" fillId="0" borderId="0" xfId="0" applyNumberFormat="1"/>
    <xf numFmtId="166" fontId="5" fillId="0" borderId="0" xfId="2" applyNumberFormat="1" applyFont="1" applyFill="1" applyBorder="1" applyAlignment="1">
      <alignment horizontal="center"/>
    </xf>
    <xf numFmtId="166" fontId="5" fillId="0" borderId="20" xfId="4" applyNumberFormat="1" applyFont="1" applyBorder="1"/>
    <xf numFmtId="166" fontId="3" fillId="5" borderId="0" xfId="3" applyNumberFormat="1" applyFont="1" applyFill="1"/>
    <xf numFmtId="165" fontId="0" fillId="0" borderId="0" xfId="0" applyNumberFormat="1"/>
    <xf numFmtId="0" fontId="3" fillId="0" borderId="15" xfId="0" applyFont="1" applyBorder="1" applyAlignment="1">
      <alignment horizontal="left" vertical="top" wrapText="1"/>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5" borderId="3" xfId="0" applyFont="1" applyFill="1" applyBorder="1" applyAlignment="1">
      <alignment horizontal="left" vertical="center"/>
    </xf>
    <xf numFmtId="0" fontId="3" fillId="5" borderId="8" xfId="0" applyFont="1" applyFill="1" applyBorder="1" applyAlignment="1">
      <alignment horizontal="left" vertical="center"/>
    </xf>
    <xf numFmtId="0" fontId="3" fillId="5" borderId="13" xfId="0" applyFont="1" applyFill="1" applyBorder="1" applyAlignment="1">
      <alignment horizontal="left" vertical="center"/>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cellXfs>
  <cellStyles count="5">
    <cellStyle name="Komma" xfId="1" builtinId="3"/>
    <cellStyle name="Normal" xfId="0" builtinId="0"/>
    <cellStyle name="Normal_innutj" xfId="2" xr:uid="{F2E0BDF1-6B3B-4E6E-BB0D-95323FB804ED}"/>
    <cellStyle name="Prosent" xfId="4" builtinId="5"/>
    <cellStyle name="Tusenskille_innutj" xfId="3" xr:uid="{41F31FD5-9BAA-4120-996C-0BA979EDFC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KOMM\IS\IS24\Utbet\L&#248;pende%20inntuj\Internettinntektsutj_2024Kom.xlsx" TargetMode="External"/><Relationship Id="rId1" Type="http://schemas.openxmlformats.org/officeDocument/2006/relationships/externalLinkPath" Target="/KOMM/IS/IS24/Utbet/L&#248;pende%20inntuj/Internettinntektsutj_2024Ko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jan-des"/>
      <sheetName val="jan-nov"/>
      <sheetName val="jan-sep"/>
      <sheetName val="jan-aug"/>
      <sheetName val="jan-juli"/>
      <sheetName val="jan-mai"/>
      <sheetName val="jan-apr"/>
      <sheetName val="jan-mar"/>
      <sheetName val="jan-feb"/>
      <sheetName val="jan"/>
    </sheetNames>
    <sheetDataSet>
      <sheetData sheetId="0"/>
      <sheetData sheetId="1"/>
      <sheetData sheetId="2"/>
      <sheetData sheetId="3"/>
      <sheetData sheetId="4"/>
      <sheetData sheetId="5"/>
      <sheetData sheetId="6"/>
      <sheetData sheetId="7"/>
      <sheetData sheetId="8"/>
      <sheetData sheetId="9">
        <row r="366">
          <cell r="M366">
            <v>1.3065873645246029E-6</v>
          </cell>
        </row>
      </sheetData>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221A4-4A44-4032-BD79-0BFE5C134DC2}">
  <dimension ref="A1:O375"/>
  <sheetViews>
    <sheetView tabSelected="1" workbookViewId="0">
      <pane xSplit="2" ySplit="7" topLeftCell="C8" activePane="bottomRight" state="frozen"/>
      <selection pane="topRight" activeCell="C1" sqref="C1"/>
      <selection pane="bottomLeft" activeCell="A8" sqref="A8"/>
      <selection pane="bottomRight" activeCell="C8" sqref="C8"/>
    </sheetView>
  </sheetViews>
  <sheetFormatPr baseColWidth="10" defaultRowHeight="15" x14ac:dyDescent="0.25"/>
  <cols>
    <col min="2" max="2" width="16.7109375" customWidth="1"/>
    <col min="3" max="3" width="14.5703125" bestFit="1" customWidth="1"/>
    <col min="4" max="7" width="11.5703125" bestFit="1" customWidth="1"/>
    <col min="8" max="8" width="11.5703125" style="56" bestFit="1" customWidth="1"/>
    <col min="9" max="11" width="11.5703125" bestFit="1" customWidth="1"/>
    <col min="12" max="13" width="13.28515625" bestFit="1" customWidth="1"/>
    <col min="14" max="15" width="11.42578125" style="42"/>
  </cols>
  <sheetData>
    <row r="1" spans="1:15" x14ac:dyDescent="0.25">
      <c r="A1" s="67" t="s">
        <v>401</v>
      </c>
      <c r="B1" s="67"/>
      <c r="C1" s="67"/>
      <c r="D1" s="67"/>
      <c r="E1" s="67"/>
      <c r="F1" s="67"/>
      <c r="G1" s="67"/>
      <c r="H1" s="67"/>
      <c r="I1" s="67"/>
      <c r="J1" s="67"/>
      <c r="K1" s="67"/>
      <c r="L1" s="67"/>
      <c r="M1" s="68"/>
      <c r="N1" s="36"/>
      <c r="O1" s="36"/>
    </row>
    <row r="2" spans="1:15" x14ac:dyDescent="0.25">
      <c r="A2" s="69" t="s">
        <v>0</v>
      </c>
      <c r="B2" s="69" t="s">
        <v>1</v>
      </c>
      <c r="C2" s="7" t="s">
        <v>2</v>
      </c>
      <c r="D2" s="8" t="s">
        <v>3</v>
      </c>
      <c r="E2" s="72" t="s">
        <v>402</v>
      </c>
      <c r="F2" s="73"/>
      <c r="G2" s="72" t="s">
        <v>4</v>
      </c>
      <c r="H2" s="74"/>
      <c r="I2" s="74"/>
      <c r="J2" s="74"/>
      <c r="K2" s="73"/>
      <c r="L2" s="72" t="s">
        <v>5</v>
      </c>
      <c r="M2" s="73"/>
      <c r="N2" s="43" t="s">
        <v>14</v>
      </c>
      <c r="O2" s="43" t="s">
        <v>396</v>
      </c>
    </row>
    <row r="3" spans="1:15" x14ac:dyDescent="0.25">
      <c r="A3" s="70"/>
      <c r="B3" s="70"/>
      <c r="C3" s="9" t="s">
        <v>400</v>
      </c>
      <c r="D3" s="10" t="s">
        <v>394</v>
      </c>
      <c r="E3" s="11" t="s">
        <v>7</v>
      </c>
      <c r="F3" s="12" t="s">
        <v>8</v>
      </c>
      <c r="G3" s="13" t="s">
        <v>9</v>
      </c>
      <c r="H3" s="52" t="s">
        <v>10</v>
      </c>
      <c r="I3" s="11" t="s">
        <v>11</v>
      </c>
      <c r="J3" s="15" t="s">
        <v>12</v>
      </c>
      <c r="K3" s="16" t="s">
        <v>13</v>
      </c>
      <c r="L3" s="17" t="s">
        <v>11</v>
      </c>
      <c r="M3" s="18" t="s">
        <v>14</v>
      </c>
      <c r="N3" s="44" t="s">
        <v>18</v>
      </c>
      <c r="O3" s="44" t="s">
        <v>397</v>
      </c>
    </row>
    <row r="4" spans="1:15" x14ac:dyDescent="0.25">
      <c r="A4" s="70"/>
      <c r="B4" s="70"/>
      <c r="C4" s="10"/>
      <c r="D4" s="10"/>
      <c r="E4" s="19"/>
      <c r="F4" s="18" t="s">
        <v>15</v>
      </c>
      <c r="G4" s="20" t="s">
        <v>16</v>
      </c>
      <c r="H4" s="53" t="s">
        <v>17</v>
      </c>
      <c r="I4" s="19" t="s">
        <v>18</v>
      </c>
      <c r="J4" s="22" t="s">
        <v>19</v>
      </c>
      <c r="K4" s="17" t="s">
        <v>20</v>
      </c>
      <c r="L4" s="17" t="s">
        <v>21</v>
      </c>
      <c r="M4" s="18" t="s">
        <v>18</v>
      </c>
      <c r="N4" s="45" t="s">
        <v>398</v>
      </c>
      <c r="O4" s="44" t="s">
        <v>399</v>
      </c>
    </row>
    <row r="5" spans="1:15" x14ac:dyDescent="0.25">
      <c r="A5" s="71"/>
      <c r="B5" s="71"/>
      <c r="C5" s="23"/>
      <c r="D5" s="24"/>
      <c r="E5" s="24"/>
      <c r="F5" s="25" t="s">
        <v>22</v>
      </c>
      <c r="G5" s="26" t="s">
        <v>387</v>
      </c>
      <c r="H5" s="54" t="s">
        <v>23</v>
      </c>
      <c r="I5" s="28"/>
      <c r="J5" s="29" t="s">
        <v>24</v>
      </c>
      <c r="K5" s="24"/>
      <c r="L5" s="25" t="s">
        <v>25</v>
      </c>
      <c r="M5" s="25" t="s">
        <v>395</v>
      </c>
      <c r="N5" s="46"/>
      <c r="O5" s="46"/>
    </row>
    <row r="6" spans="1:15" x14ac:dyDescent="0.25">
      <c r="A6" s="1"/>
      <c r="B6" s="1"/>
      <c r="C6" s="1">
        <v>1</v>
      </c>
      <c r="D6" s="2">
        <v>2</v>
      </c>
      <c r="E6" s="1">
        <v>3</v>
      </c>
      <c r="F6" s="1">
        <v>4</v>
      </c>
      <c r="G6" s="1">
        <v>5</v>
      </c>
      <c r="H6" s="55">
        <v>6</v>
      </c>
      <c r="I6" s="1">
        <v>7</v>
      </c>
      <c r="J6" s="1">
        <v>8</v>
      </c>
      <c r="K6" s="1">
        <v>9</v>
      </c>
      <c r="L6" s="1">
        <v>10</v>
      </c>
      <c r="M6" s="1">
        <v>11</v>
      </c>
      <c r="N6" s="1">
        <v>12</v>
      </c>
      <c r="O6" s="1">
        <v>13</v>
      </c>
    </row>
    <row r="7" spans="1:15" x14ac:dyDescent="0.25">
      <c r="A7" s="3"/>
      <c r="B7" s="3"/>
      <c r="C7" s="3"/>
      <c r="D7" s="3"/>
      <c r="E7" s="3"/>
      <c r="F7" s="3"/>
      <c r="G7" s="3"/>
      <c r="I7" s="3"/>
      <c r="J7" s="3"/>
      <c r="K7" s="3"/>
      <c r="L7" s="3"/>
      <c r="M7" s="3"/>
      <c r="N7" s="37"/>
      <c r="O7" s="38"/>
    </row>
    <row r="8" spans="1:15" x14ac:dyDescent="0.25">
      <c r="A8">
        <v>301</v>
      </c>
      <c r="B8" t="s">
        <v>28</v>
      </c>
      <c r="C8" s="4">
        <v>4482590479</v>
      </c>
      <c r="D8" s="4">
        <v>724290</v>
      </c>
      <c r="E8" s="4">
        <f>IF(ISNUMBER(C8),(C8)/D8,"")</f>
        <v>6188.944316503058</v>
      </c>
      <c r="F8" s="6">
        <f>IF(ISNUMBER(C8),E8/$E$366,"")</f>
        <v>1.2530833005040023</v>
      </c>
      <c r="G8" s="4">
        <f>IF(ISNUMBER(D8),(E$366-E8)*0.62,"")</f>
        <v>-774.98235053342194</v>
      </c>
      <c r="H8" s="57">
        <f>IF(ISNUMBER(D8),(IF(E8&gt;=E$366*0.9,0,IF(E8&lt;0.9*E$366,(E$366*0.9-E8)*0.35))),"")</f>
        <v>0</v>
      </c>
      <c r="I8" s="60">
        <f>IF(ISNUMBER(C8),G8+H8,"")</f>
        <v>-774.98235053342194</v>
      </c>
      <c r="J8" s="4">
        <f>IF(ISNUMBER(D8),I$368,"")</f>
        <v>-51.063485976151945</v>
      </c>
      <c r="K8" s="4">
        <f>I8+J8</f>
        <v>-826.04583650957386</v>
      </c>
      <c r="L8" s="4">
        <f>I8*D8</f>
        <v>-561311966.66785216</v>
      </c>
      <c r="M8" s="4">
        <f>D8*K8</f>
        <v>-598296738.92551923</v>
      </c>
      <c r="N8" s="39">
        <f>Jan!M8</f>
        <v>-631309370.45886707</v>
      </c>
      <c r="O8" s="39">
        <f>M8-N8</f>
        <v>33012631.533347845</v>
      </c>
    </row>
    <row r="9" spans="1:15" x14ac:dyDescent="0.25">
      <c r="A9">
        <v>1101</v>
      </c>
      <c r="B9" t="s">
        <v>29</v>
      </c>
      <c r="C9" s="4">
        <v>76820356</v>
      </c>
      <c r="D9" s="4">
        <v>15375</v>
      </c>
      <c r="E9" s="4">
        <f t="shared" ref="E9:E72" si="0">IF(ISNUMBER(C9),(C9)/D9,"")</f>
        <v>4996.4459186991871</v>
      </c>
      <c r="F9" s="6">
        <f t="shared" ref="F9:F72" si="1">IF(ISNUMBER(C9),E9/$E$366,"")</f>
        <v>1.0116366576280595</v>
      </c>
      <c r="G9" s="4">
        <f t="shared" ref="G9:G72" si="2">IF(ISNUMBER(D9),(E$366-E9)*0.62,"")</f>
        <v>-35.633343895022023</v>
      </c>
      <c r="H9" s="57">
        <f t="shared" ref="H9:H72" si="3">IF(ISNUMBER(D9),(IF(E9&gt;=E$366*0.9,0,IF(E9&lt;0.9*E$366,(E$366*0.9-E9)*0.35))),"")</f>
        <v>0</v>
      </c>
      <c r="I9" s="4">
        <f t="shared" ref="I9:I72" si="4">IF(ISNUMBER(C9),G9+H9,"")</f>
        <v>-35.633343895022023</v>
      </c>
      <c r="J9" s="4">
        <f t="shared" ref="J9:J72" si="5">IF(ISNUMBER(D9),I$368,"")</f>
        <v>-51.063485976151945</v>
      </c>
      <c r="K9" s="4">
        <f t="shared" ref="K9:K72" si="6">I9+J9</f>
        <v>-86.696829871173975</v>
      </c>
      <c r="L9" s="4">
        <f t="shared" ref="L9:L72" si="7">I9*D9</f>
        <v>-547862.6623859636</v>
      </c>
      <c r="M9" s="4">
        <f t="shared" ref="M9:M72" si="8">D9*K9</f>
        <v>-1332963.7592692999</v>
      </c>
      <c r="N9" s="39">
        <f>Jan!M9</f>
        <v>-1959538.1337078805</v>
      </c>
      <c r="O9" s="39">
        <f t="shared" ref="O9:O72" si="9">M9-N9</f>
        <v>626574.37443858059</v>
      </c>
    </row>
    <row r="10" spans="1:15" x14ac:dyDescent="0.25">
      <c r="A10">
        <v>1103</v>
      </c>
      <c r="B10" t="s">
        <v>30</v>
      </c>
      <c r="C10" s="4">
        <v>872849379</v>
      </c>
      <c r="D10" s="4">
        <v>150123</v>
      </c>
      <c r="E10" s="4">
        <f t="shared" si="0"/>
        <v>5814.2281928818365</v>
      </c>
      <c r="F10" s="6">
        <f t="shared" si="1"/>
        <v>1.1772140580409103</v>
      </c>
      <c r="G10" s="4">
        <f t="shared" si="2"/>
        <v>-542.65835388826463</v>
      </c>
      <c r="H10" s="57">
        <f t="shared" si="3"/>
        <v>0</v>
      </c>
      <c r="I10" s="4">
        <f t="shared" si="4"/>
        <v>-542.65835388826463</v>
      </c>
      <c r="J10" s="4">
        <f t="shared" si="5"/>
        <v>-51.063485976151945</v>
      </c>
      <c r="K10" s="4">
        <f t="shared" si="6"/>
        <v>-593.72183986441655</v>
      </c>
      <c r="L10" s="4">
        <f t="shared" si="7"/>
        <v>-81465500.060767949</v>
      </c>
      <c r="M10" s="4">
        <f t="shared" si="8"/>
        <v>-89131303.765965804</v>
      </c>
      <c r="N10" s="39">
        <f>Jan!M10</f>
        <v>-101843829.99933584</v>
      </c>
      <c r="O10" s="39">
        <f t="shared" si="9"/>
        <v>12712526.233370036</v>
      </c>
    </row>
    <row r="11" spans="1:15" x14ac:dyDescent="0.25">
      <c r="A11">
        <v>1106</v>
      </c>
      <c r="B11" t="s">
        <v>31</v>
      </c>
      <c r="C11" s="4">
        <v>192666220</v>
      </c>
      <c r="D11" s="4">
        <v>38441</v>
      </c>
      <c r="E11" s="4">
        <f t="shared" si="0"/>
        <v>5011.9981269998179</v>
      </c>
      <c r="F11" s="6">
        <f t="shared" si="1"/>
        <v>1.0147855327044621</v>
      </c>
      <c r="G11" s="4">
        <f t="shared" si="2"/>
        <v>-45.275713041413127</v>
      </c>
      <c r="H11" s="57">
        <f t="shared" si="3"/>
        <v>0</v>
      </c>
      <c r="I11" s="4">
        <f t="shared" si="4"/>
        <v>-45.275713041413127</v>
      </c>
      <c r="J11" s="4">
        <f t="shared" si="5"/>
        <v>-51.063485976151945</v>
      </c>
      <c r="K11" s="4">
        <f t="shared" si="6"/>
        <v>-96.339199017565079</v>
      </c>
      <c r="L11" s="4">
        <f t="shared" si="7"/>
        <v>-1740443.6850249621</v>
      </c>
      <c r="M11" s="4">
        <f t="shared" si="8"/>
        <v>-3703375.1494342191</v>
      </c>
      <c r="N11" s="39">
        <f>Jan!M11</f>
        <v>-7132167.8251111936</v>
      </c>
      <c r="O11" s="39">
        <f t="shared" si="9"/>
        <v>3428792.6756769745</v>
      </c>
    </row>
    <row r="12" spans="1:15" x14ac:dyDescent="0.25">
      <c r="A12">
        <v>1108</v>
      </c>
      <c r="B12" t="s">
        <v>32</v>
      </c>
      <c r="C12" s="4">
        <v>416208019</v>
      </c>
      <c r="D12" s="4">
        <v>84908</v>
      </c>
      <c r="E12" s="4">
        <f t="shared" si="0"/>
        <v>4901.8704833466809</v>
      </c>
      <c r="F12" s="6">
        <f t="shared" si="1"/>
        <v>0.99248785088211633</v>
      </c>
      <c r="G12" s="4">
        <f t="shared" si="2"/>
        <v>23.003426023531848</v>
      </c>
      <c r="H12" s="57">
        <f t="shared" si="3"/>
        <v>0</v>
      </c>
      <c r="I12" s="4">
        <f t="shared" si="4"/>
        <v>23.003426023531848</v>
      </c>
      <c r="J12" s="4">
        <f t="shared" si="5"/>
        <v>-51.063485976151945</v>
      </c>
      <c r="K12" s="4">
        <f t="shared" si="6"/>
        <v>-28.060059952620097</v>
      </c>
      <c r="L12" s="4">
        <f t="shared" si="7"/>
        <v>1953174.8968060422</v>
      </c>
      <c r="M12" s="4">
        <f t="shared" si="8"/>
        <v>-2382523.5704570673</v>
      </c>
      <c r="N12" s="39">
        <f>Jan!M12</f>
        <v>-4071445.8827465693</v>
      </c>
      <c r="O12" s="39">
        <f t="shared" si="9"/>
        <v>1688922.312289502</v>
      </c>
    </row>
    <row r="13" spans="1:15" x14ac:dyDescent="0.25">
      <c r="A13">
        <v>1111</v>
      </c>
      <c r="B13" t="s">
        <v>33</v>
      </c>
      <c r="C13" s="4">
        <v>14479347</v>
      </c>
      <c r="D13" s="4">
        <v>3371</v>
      </c>
      <c r="E13" s="4">
        <f t="shared" si="0"/>
        <v>4295.2675763868292</v>
      </c>
      <c r="F13" s="6">
        <f t="shared" si="1"/>
        <v>0.86966820121720112</v>
      </c>
      <c r="G13" s="4">
        <f t="shared" si="2"/>
        <v>399.09722833863987</v>
      </c>
      <c r="H13" s="57">
        <f t="shared" si="3"/>
        <v>52.432775030770017</v>
      </c>
      <c r="I13" s="4">
        <f t="shared" si="4"/>
        <v>451.53000336940988</v>
      </c>
      <c r="J13" s="4">
        <f t="shared" si="5"/>
        <v>-51.063485976151945</v>
      </c>
      <c r="K13" s="4">
        <f t="shared" si="6"/>
        <v>400.46651739325796</v>
      </c>
      <c r="L13" s="4">
        <f t="shared" si="7"/>
        <v>1522107.6413582808</v>
      </c>
      <c r="M13" s="4">
        <f t="shared" si="8"/>
        <v>1349972.6301326726</v>
      </c>
      <c r="N13" s="39">
        <f>Jan!M13</f>
        <v>957630.1688513516</v>
      </c>
      <c r="O13" s="39">
        <f t="shared" si="9"/>
        <v>392342.46128132101</v>
      </c>
    </row>
    <row r="14" spans="1:15" x14ac:dyDescent="0.25">
      <c r="A14">
        <v>1112</v>
      </c>
      <c r="B14" t="s">
        <v>34</v>
      </c>
      <c r="C14" s="4">
        <v>13671403</v>
      </c>
      <c r="D14" s="4">
        <v>3259</v>
      </c>
      <c r="E14" s="4">
        <f t="shared" si="0"/>
        <v>4194.9687020558449</v>
      </c>
      <c r="F14" s="6">
        <f t="shared" si="1"/>
        <v>0.84936056261906934</v>
      </c>
      <c r="G14" s="4">
        <f t="shared" si="2"/>
        <v>461.28253042385012</v>
      </c>
      <c r="H14" s="57">
        <f t="shared" si="3"/>
        <v>87.537381046614513</v>
      </c>
      <c r="I14" s="4">
        <f t="shared" si="4"/>
        <v>548.8199114704646</v>
      </c>
      <c r="J14" s="4">
        <f t="shared" si="5"/>
        <v>-51.063485976151945</v>
      </c>
      <c r="K14" s="4">
        <f t="shared" si="6"/>
        <v>497.75642549431268</v>
      </c>
      <c r="L14" s="4">
        <f t="shared" si="7"/>
        <v>1788604.0914822442</v>
      </c>
      <c r="M14" s="4">
        <f t="shared" si="8"/>
        <v>1622188.1906859651</v>
      </c>
      <c r="N14" s="39">
        <f>Jan!M14</f>
        <v>1670802.965323806</v>
      </c>
      <c r="O14" s="39">
        <f t="shared" si="9"/>
        <v>-48614.774637840921</v>
      </c>
    </row>
    <row r="15" spans="1:15" x14ac:dyDescent="0.25">
      <c r="A15">
        <v>1114</v>
      </c>
      <c r="B15" t="s">
        <v>35</v>
      </c>
      <c r="C15" s="4">
        <v>11551845</v>
      </c>
      <c r="D15" s="4">
        <v>2905</v>
      </c>
      <c r="E15" s="4">
        <f t="shared" si="0"/>
        <v>3976.5387263339071</v>
      </c>
      <c r="F15" s="6">
        <f t="shared" si="1"/>
        <v>0.80513477209502249</v>
      </c>
      <c r="G15" s="4">
        <f t="shared" si="2"/>
        <v>596.70911537145162</v>
      </c>
      <c r="H15" s="57">
        <f t="shared" si="3"/>
        <v>163.98787254929275</v>
      </c>
      <c r="I15" s="4">
        <f t="shared" si="4"/>
        <v>760.69698792074439</v>
      </c>
      <c r="J15" s="4">
        <f t="shared" si="5"/>
        <v>-51.063485976151945</v>
      </c>
      <c r="K15" s="4">
        <f t="shared" si="6"/>
        <v>709.63350194459247</v>
      </c>
      <c r="L15" s="4">
        <f t="shared" si="7"/>
        <v>2209824.7499097623</v>
      </c>
      <c r="M15" s="4">
        <f t="shared" si="8"/>
        <v>2061485.323149041</v>
      </c>
      <c r="N15" s="39">
        <f>Jan!M15</f>
        <v>1636535.8552456759</v>
      </c>
      <c r="O15" s="39">
        <f t="shared" si="9"/>
        <v>424949.46790336515</v>
      </c>
    </row>
    <row r="16" spans="1:15" x14ac:dyDescent="0.25">
      <c r="A16">
        <v>1119</v>
      </c>
      <c r="B16" t="s">
        <v>36</v>
      </c>
      <c r="C16" s="4">
        <v>79563576</v>
      </c>
      <c r="D16" s="4">
        <v>20067</v>
      </c>
      <c r="E16" s="4">
        <f t="shared" si="0"/>
        <v>3964.896397069816</v>
      </c>
      <c r="F16" s="6">
        <f t="shared" si="1"/>
        <v>0.80277753511990535</v>
      </c>
      <c r="G16" s="4">
        <f t="shared" si="2"/>
        <v>603.92735951518807</v>
      </c>
      <c r="H16" s="57">
        <f t="shared" si="3"/>
        <v>168.06268779172464</v>
      </c>
      <c r="I16" s="4">
        <f t="shared" si="4"/>
        <v>771.99004730691274</v>
      </c>
      <c r="J16" s="4">
        <f t="shared" si="5"/>
        <v>-51.063485976151945</v>
      </c>
      <c r="K16" s="4">
        <f t="shared" si="6"/>
        <v>720.92656133076082</v>
      </c>
      <c r="L16" s="4">
        <f t="shared" si="7"/>
        <v>15491524.279307818</v>
      </c>
      <c r="M16" s="4">
        <f t="shared" si="8"/>
        <v>14466833.306224378</v>
      </c>
      <c r="N16" s="39">
        <f>Jan!M16</f>
        <v>11312792.907564539</v>
      </c>
      <c r="O16" s="39">
        <f t="shared" si="9"/>
        <v>3154040.3986598384</v>
      </c>
    </row>
    <row r="17" spans="1:15" x14ac:dyDescent="0.25">
      <c r="A17">
        <v>1120</v>
      </c>
      <c r="B17" t="s">
        <v>37</v>
      </c>
      <c r="C17" s="4">
        <v>94798475</v>
      </c>
      <c r="D17" s="4">
        <v>21186</v>
      </c>
      <c r="E17" s="4">
        <f t="shared" si="0"/>
        <v>4474.5810912866991</v>
      </c>
      <c r="F17" s="6">
        <f t="shared" si="1"/>
        <v>0.90597403296891776</v>
      </c>
      <c r="G17" s="4">
        <f t="shared" si="2"/>
        <v>287.92284910072055</v>
      </c>
      <c r="H17" s="57">
        <f t="shared" si="3"/>
        <v>0</v>
      </c>
      <c r="I17" s="4">
        <f t="shared" si="4"/>
        <v>287.92284910072055</v>
      </c>
      <c r="J17" s="4">
        <f t="shared" si="5"/>
        <v>-51.063485976151945</v>
      </c>
      <c r="K17" s="4">
        <f t="shared" si="6"/>
        <v>236.8593631245686</v>
      </c>
      <c r="L17" s="4">
        <f t="shared" si="7"/>
        <v>6099933.4810478659</v>
      </c>
      <c r="M17" s="4">
        <f t="shared" si="8"/>
        <v>5018102.4671571106</v>
      </c>
      <c r="N17" s="39">
        <f>Jan!M17</f>
        <v>2564006.7434565811</v>
      </c>
      <c r="O17" s="39">
        <f t="shared" si="9"/>
        <v>2454095.7237005294</v>
      </c>
    </row>
    <row r="18" spans="1:15" x14ac:dyDescent="0.25">
      <c r="A18">
        <v>1121</v>
      </c>
      <c r="B18" t="s">
        <v>38</v>
      </c>
      <c r="C18" s="4">
        <v>92813165</v>
      </c>
      <c r="D18" s="4">
        <v>20157</v>
      </c>
      <c r="E18" s="4">
        <f t="shared" si="0"/>
        <v>4604.5128243290173</v>
      </c>
      <c r="F18" s="6">
        <f t="shared" si="1"/>
        <v>0.93228147355239821</v>
      </c>
      <c r="G18" s="4">
        <f t="shared" si="2"/>
        <v>207.36517461448324</v>
      </c>
      <c r="H18" s="57">
        <f t="shared" si="3"/>
        <v>0</v>
      </c>
      <c r="I18" s="4">
        <f t="shared" si="4"/>
        <v>207.36517461448324</v>
      </c>
      <c r="J18" s="4">
        <f t="shared" si="5"/>
        <v>-51.063485976151945</v>
      </c>
      <c r="K18" s="4">
        <f t="shared" si="6"/>
        <v>156.30168863833129</v>
      </c>
      <c r="L18" s="4">
        <f t="shared" si="7"/>
        <v>4179859.8247041386</v>
      </c>
      <c r="M18" s="4">
        <f t="shared" si="8"/>
        <v>3150573.1378828436</v>
      </c>
      <c r="N18" s="39">
        <f>Jan!M18</f>
        <v>1268106.0708559551</v>
      </c>
      <c r="O18" s="39">
        <f t="shared" si="9"/>
        <v>1882467.0670268885</v>
      </c>
    </row>
    <row r="19" spans="1:15" x14ac:dyDescent="0.25">
      <c r="A19">
        <v>1122</v>
      </c>
      <c r="B19" t="s">
        <v>39</v>
      </c>
      <c r="C19" s="4">
        <v>53477334</v>
      </c>
      <c r="D19" s="4">
        <v>12536</v>
      </c>
      <c r="E19" s="4">
        <f t="shared" si="0"/>
        <v>4265.900925335035</v>
      </c>
      <c r="F19" s="6">
        <f t="shared" si="1"/>
        <v>0.86372229862980732</v>
      </c>
      <c r="G19" s="4">
        <f t="shared" si="2"/>
        <v>417.30455199075226</v>
      </c>
      <c r="H19" s="57">
        <f t="shared" si="3"/>
        <v>62.711102898897977</v>
      </c>
      <c r="I19" s="4">
        <f t="shared" si="4"/>
        <v>480.01565488965025</v>
      </c>
      <c r="J19" s="4">
        <f t="shared" si="5"/>
        <v>-51.063485976151945</v>
      </c>
      <c r="K19" s="4">
        <f t="shared" si="6"/>
        <v>428.95216891349833</v>
      </c>
      <c r="L19" s="4">
        <f t="shared" si="7"/>
        <v>6017476.2496966552</v>
      </c>
      <c r="M19" s="4">
        <f t="shared" si="8"/>
        <v>5377344.3894996149</v>
      </c>
      <c r="N19" s="39">
        <f>Jan!M19</f>
        <v>4798164.3319758335</v>
      </c>
      <c r="O19" s="39">
        <f t="shared" si="9"/>
        <v>579180.05752378143</v>
      </c>
    </row>
    <row r="20" spans="1:15" x14ac:dyDescent="0.25">
      <c r="A20">
        <v>1124</v>
      </c>
      <c r="B20" t="s">
        <v>40</v>
      </c>
      <c r="C20" s="4">
        <v>173792958</v>
      </c>
      <c r="D20" s="4">
        <v>29153</v>
      </c>
      <c r="E20" s="4">
        <f t="shared" si="0"/>
        <v>5961.4090488114434</v>
      </c>
      <c r="F20" s="6">
        <f t="shared" si="1"/>
        <v>1.2070139501206445</v>
      </c>
      <c r="G20" s="4">
        <f t="shared" si="2"/>
        <v>-633.9104845646209</v>
      </c>
      <c r="H20" s="57">
        <f t="shared" si="3"/>
        <v>0</v>
      </c>
      <c r="I20" s="4">
        <f t="shared" si="4"/>
        <v>-633.9104845646209</v>
      </c>
      <c r="J20" s="4">
        <f t="shared" si="5"/>
        <v>-51.063485976151945</v>
      </c>
      <c r="K20" s="4">
        <f t="shared" si="6"/>
        <v>-684.97397054077283</v>
      </c>
      <c r="L20" s="4">
        <f t="shared" si="7"/>
        <v>-18480392.356512394</v>
      </c>
      <c r="M20" s="4">
        <f t="shared" si="8"/>
        <v>-19969046.163175151</v>
      </c>
      <c r="N20" s="39">
        <f>Jan!M20</f>
        <v>-21675166.997739565</v>
      </c>
      <c r="O20" s="39">
        <f t="shared" si="9"/>
        <v>1706120.8345644139</v>
      </c>
    </row>
    <row r="21" spans="1:15" x14ac:dyDescent="0.25">
      <c r="A21">
        <v>1127</v>
      </c>
      <c r="B21" t="s">
        <v>41</v>
      </c>
      <c r="C21" s="4">
        <v>59693313</v>
      </c>
      <c r="D21" s="4">
        <v>11795</v>
      </c>
      <c r="E21" s="4">
        <f t="shared" si="0"/>
        <v>5060.8997880457819</v>
      </c>
      <c r="F21" s="6">
        <f t="shared" si="1"/>
        <v>1.024686713211161</v>
      </c>
      <c r="G21" s="4">
        <f t="shared" si="2"/>
        <v>-75.594742889910762</v>
      </c>
      <c r="H21" s="57">
        <f t="shared" si="3"/>
        <v>0</v>
      </c>
      <c r="I21" s="4">
        <f t="shared" si="4"/>
        <v>-75.594742889910762</v>
      </c>
      <c r="J21" s="4">
        <f t="shared" si="5"/>
        <v>-51.063485976151945</v>
      </c>
      <c r="K21" s="4">
        <f t="shared" si="6"/>
        <v>-126.6582288660627</v>
      </c>
      <c r="L21" s="4">
        <f t="shared" si="7"/>
        <v>-891639.99238649744</v>
      </c>
      <c r="M21" s="4">
        <f t="shared" si="8"/>
        <v>-1493933.8094752096</v>
      </c>
      <c r="N21" s="39">
        <f>Jan!M21</f>
        <v>-2544691.815836384</v>
      </c>
      <c r="O21" s="39">
        <f t="shared" si="9"/>
        <v>1050758.0063611744</v>
      </c>
    </row>
    <row r="22" spans="1:15" x14ac:dyDescent="0.25">
      <c r="A22">
        <v>1130</v>
      </c>
      <c r="B22" t="s">
        <v>42</v>
      </c>
      <c r="C22" s="4">
        <v>60057527</v>
      </c>
      <c r="D22" s="4">
        <v>13813</v>
      </c>
      <c r="E22" s="4">
        <f t="shared" si="0"/>
        <v>4347.8988633895606</v>
      </c>
      <c r="F22" s="6">
        <f t="shared" si="1"/>
        <v>0.8803245237585583</v>
      </c>
      <c r="G22" s="4">
        <f t="shared" si="2"/>
        <v>366.46583039694644</v>
      </c>
      <c r="H22" s="57">
        <f t="shared" si="3"/>
        <v>34.011824579814032</v>
      </c>
      <c r="I22" s="4">
        <f t="shared" si="4"/>
        <v>400.4776549767605</v>
      </c>
      <c r="J22" s="4">
        <f t="shared" si="5"/>
        <v>-51.063485976151945</v>
      </c>
      <c r="K22" s="4">
        <f t="shared" si="6"/>
        <v>349.41416900060858</v>
      </c>
      <c r="L22" s="4">
        <f t="shared" si="7"/>
        <v>5531797.8481939929</v>
      </c>
      <c r="M22" s="4">
        <f t="shared" si="8"/>
        <v>4826457.9164054068</v>
      </c>
      <c r="N22" s="39">
        <f>Jan!M22</f>
        <v>3286047.1875533671</v>
      </c>
      <c r="O22" s="39">
        <f t="shared" si="9"/>
        <v>1540410.7288520397</v>
      </c>
    </row>
    <row r="23" spans="1:15" x14ac:dyDescent="0.25">
      <c r="A23">
        <v>1133</v>
      </c>
      <c r="B23" t="s">
        <v>43</v>
      </c>
      <c r="C23" s="4">
        <v>22108907</v>
      </c>
      <c r="D23" s="4">
        <v>2681</v>
      </c>
      <c r="E23" s="4">
        <f t="shared" si="0"/>
        <v>8246.5151063036174</v>
      </c>
      <c r="F23" s="6">
        <f t="shared" si="1"/>
        <v>1.6696822331246683</v>
      </c>
      <c r="G23" s="4">
        <f t="shared" si="2"/>
        <v>-2050.6762402097688</v>
      </c>
      <c r="H23" s="57">
        <f t="shared" si="3"/>
        <v>0</v>
      </c>
      <c r="I23" s="4">
        <f t="shared" si="4"/>
        <v>-2050.6762402097688</v>
      </c>
      <c r="J23" s="4">
        <f t="shared" si="5"/>
        <v>-51.063485976151945</v>
      </c>
      <c r="K23" s="4">
        <f t="shared" si="6"/>
        <v>-2101.739726185921</v>
      </c>
      <c r="L23" s="4">
        <f t="shared" si="7"/>
        <v>-5497863.0000023898</v>
      </c>
      <c r="M23" s="4">
        <f t="shared" si="8"/>
        <v>-5634764.205904454</v>
      </c>
      <c r="N23" s="39">
        <f>Jan!M23</f>
        <v>912889.05819058686</v>
      </c>
      <c r="O23" s="39">
        <f t="shared" si="9"/>
        <v>-6547653.264095041</v>
      </c>
    </row>
    <row r="24" spans="1:15" x14ac:dyDescent="0.25">
      <c r="A24">
        <v>1134</v>
      </c>
      <c r="B24" t="s">
        <v>44</v>
      </c>
      <c r="C24" s="4">
        <v>41059420</v>
      </c>
      <c r="D24" s="4">
        <v>3939</v>
      </c>
      <c r="E24" s="4">
        <f t="shared" si="0"/>
        <v>10423.818227976644</v>
      </c>
      <c r="F24" s="6">
        <f t="shared" si="1"/>
        <v>2.1105235208105948</v>
      </c>
      <c r="G24" s="4">
        <f t="shared" si="2"/>
        <v>-3400.6041756470454</v>
      </c>
      <c r="H24" s="57">
        <f t="shared" si="3"/>
        <v>0</v>
      </c>
      <c r="I24" s="4">
        <f t="shared" si="4"/>
        <v>-3400.6041756470454</v>
      </c>
      <c r="J24" s="4">
        <f t="shared" si="5"/>
        <v>-51.063485976151945</v>
      </c>
      <c r="K24" s="4">
        <f t="shared" si="6"/>
        <v>-3451.6676616231975</v>
      </c>
      <c r="L24" s="4">
        <f t="shared" si="7"/>
        <v>-13394979.847873712</v>
      </c>
      <c r="M24" s="4">
        <f t="shared" si="8"/>
        <v>-13596118.919133775</v>
      </c>
      <c r="N24" s="39">
        <f>Jan!M24</f>
        <v>1244367.4495981825</v>
      </c>
      <c r="O24" s="39">
        <f t="shared" si="9"/>
        <v>-14840486.368731957</v>
      </c>
    </row>
    <row r="25" spans="1:15" x14ac:dyDescent="0.25">
      <c r="A25">
        <v>1135</v>
      </c>
      <c r="B25" t="s">
        <v>45</v>
      </c>
      <c r="C25" s="4">
        <v>27987039</v>
      </c>
      <c r="D25" s="4">
        <v>4600</v>
      </c>
      <c r="E25" s="4">
        <f t="shared" si="0"/>
        <v>6084.1389130434782</v>
      </c>
      <c r="F25" s="6">
        <f t="shared" si="1"/>
        <v>1.2318632193138084</v>
      </c>
      <c r="G25" s="4">
        <f t="shared" si="2"/>
        <v>-710.00300038848252</v>
      </c>
      <c r="H25" s="57">
        <f t="shared" si="3"/>
        <v>0</v>
      </c>
      <c r="I25" s="4">
        <f t="shared" si="4"/>
        <v>-710.00300038848252</v>
      </c>
      <c r="J25" s="4">
        <f t="shared" si="5"/>
        <v>-51.063485976151945</v>
      </c>
      <c r="K25" s="4">
        <f t="shared" si="6"/>
        <v>-761.06648636463444</v>
      </c>
      <c r="L25" s="4">
        <f t="shared" si="7"/>
        <v>-3266013.8017870197</v>
      </c>
      <c r="M25" s="4">
        <f t="shared" si="8"/>
        <v>-3500905.8372773184</v>
      </c>
      <c r="N25" s="39">
        <f>Jan!M25</f>
        <v>1711783.93773842</v>
      </c>
      <c r="O25" s="39">
        <f t="shared" si="9"/>
        <v>-5212689.7750157379</v>
      </c>
    </row>
    <row r="26" spans="1:15" x14ac:dyDescent="0.25">
      <c r="A26">
        <v>1144</v>
      </c>
      <c r="B26" t="s">
        <v>46</v>
      </c>
      <c r="C26" s="4">
        <v>2657668</v>
      </c>
      <c r="D26" s="4">
        <v>570</v>
      </c>
      <c r="E26" s="4">
        <f t="shared" si="0"/>
        <v>4662.575438596491</v>
      </c>
      <c r="F26" s="6">
        <f t="shared" si="1"/>
        <v>0.94403748372172003</v>
      </c>
      <c r="G26" s="4">
        <f t="shared" si="2"/>
        <v>171.36635376864956</v>
      </c>
      <c r="H26" s="57">
        <f t="shared" si="3"/>
        <v>0</v>
      </c>
      <c r="I26" s="4">
        <f t="shared" si="4"/>
        <v>171.36635376864956</v>
      </c>
      <c r="J26" s="4">
        <f t="shared" si="5"/>
        <v>-51.063485976151945</v>
      </c>
      <c r="K26" s="4">
        <f t="shared" si="6"/>
        <v>120.30286779249761</v>
      </c>
      <c r="L26" s="4">
        <f t="shared" si="7"/>
        <v>97678.821648130252</v>
      </c>
      <c r="M26" s="4">
        <f t="shared" si="8"/>
        <v>68572.634641723635</v>
      </c>
      <c r="N26" s="39">
        <f>Jan!M26</f>
        <v>41324.265813756756</v>
      </c>
      <c r="O26" s="39">
        <f t="shared" si="9"/>
        <v>27248.368827966879</v>
      </c>
    </row>
    <row r="27" spans="1:15" x14ac:dyDescent="0.25">
      <c r="A27">
        <v>1145</v>
      </c>
      <c r="B27" t="s">
        <v>47</v>
      </c>
      <c r="C27" s="4">
        <v>4714187</v>
      </c>
      <c r="D27" s="4">
        <v>893</v>
      </c>
      <c r="E27" s="4">
        <f t="shared" si="0"/>
        <v>5279.0447928331469</v>
      </c>
      <c r="F27" s="6">
        <f t="shared" si="1"/>
        <v>1.0688548053134772</v>
      </c>
      <c r="G27" s="4">
        <f t="shared" si="2"/>
        <v>-210.84464585807706</v>
      </c>
      <c r="H27" s="57">
        <f t="shared" si="3"/>
        <v>0</v>
      </c>
      <c r="I27" s="4">
        <f t="shared" si="4"/>
        <v>-210.84464585807706</v>
      </c>
      <c r="J27" s="4">
        <f t="shared" si="5"/>
        <v>-51.063485976151945</v>
      </c>
      <c r="K27" s="4">
        <f t="shared" si="6"/>
        <v>-261.90813183422898</v>
      </c>
      <c r="L27" s="4">
        <f t="shared" si="7"/>
        <v>-188284.2687512628</v>
      </c>
      <c r="M27" s="4">
        <f t="shared" si="8"/>
        <v>-233883.96172796647</v>
      </c>
      <c r="N27" s="39">
        <f>Jan!M27</f>
        <v>-340334.01755844796</v>
      </c>
      <c r="O27" s="39">
        <f t="shared" si="9"/>
        <v>106450.05583048149</v>
      </c>
    </row>
    <row r="28" spans="1:15" x14ac:dyDescent="0.25">
      <c r="A28">
        <v>1146</v>
      </c>
      <c r="B28" t="s">
        <v>48</v>
      </c>
      <c r="C28" s="4">
        <v>53355761</v>
      </c>
      <c r="D28" s="4">
        <v>11715</v>
      </c>
      <c r="E28" s="4">
        <f t="shared" si="0"/>
        <v>4554.482373026035</v>
      </c>
      <c r="F28" s="6">
        <f t="shared" si="1"/>
        <v>0.92215174546981149</v>
      </c>
      <c r="G28" s="4">
        <f t="shared" si="2"/>
        <v>238.38405442233227</v>
      </c>
      <c r="H28" s="57">
        <f t="shared" si="3"/>
        <v>0</v>
      </c>
      <c r="I28" s="4">
        <f t="shared" si="4"/>
        <v>238.38405442233227</v>
      </c>
      <c r="J28" s="4">
        <f t="shared" si="5"/>
        <v>-51.063485976151945</v>
      </c>
      <c r="K28" s="4">
        <f t="shared" si="6"/>
        <v>187.32056844618032</v>
      </c>
      <c r="L28" s="4">
        <f t="shared" si="7"/>
        <v>2792669.1975576226</v>
      </c>
      <c r="M28" s="4">
        <f t="shared" si="8"/>
        <v>2194460.4593470022</v>
      </c>
      <c r="N28" s="39">
        <f>Jan!M28</f>
        <v>1016318.4805406329</v>
      </c>
      <c r="O28" s="39">
        <f t="shared" si="9"/>
        <v>1178141.9788063695</v>
      </c>
    </row>
    <row r="29" spans="1:15" x14ac:dyDescent="0.25">
      <c r="A29">
        <v>1149</v>
      </c>
      <c r="B29" t="s">
        <v>49</v>
      </c>
      <c r="C29" s="4">
        <v>197206413</v>
      </c>
      <c r="D29" s="4">
        <v>43723</v>
      </c>
      <c r="E29" s="4">
        <f t="shared" si="0"/>
        <v>4510.3586899343591</v>
      </c>
      <c r="F29" s="6">
        <f t="shared" si="1"/>
        <v>0.91321796813859923</v>
      </c>
      <c r="G29" s="4">
        <f t="shared" si="2"/>
        <v>265.74073793917137</v>
      </c>
      <c r="H29" s="57">
        <f t="shared" si="3"/>
        <v>0</v>
      </c>
      <c r="I29" s="4">
        <f t="shared" si="4"/>
        <v>265.74073793917137</v>
      </c>
      <c r="J29" s="4">
        <f t="shared" si="5"/>
        <v>-51.063485976151945</v>
      </c>
      <c r="K29" s="4">
        <f t="shared" si="6"/>
        <v>214.67725196301942</v>
      </c>
      <c r="L29" s="4">
        <f t="shared" si="7"/>
        <v>11618982.284914389</v>
      </c>
      <c r="M29" s="4">
        <f t="shared" si="8"/>
        <v>9386333.487579098</v>
      </c>
      <c r="N29" s="39">
        <f>Jan!M29</f>
        <v>4749135.7020962946</v>
      </c>
      <c r="O29" s="39">
        <f t="shared" si="9"/>
        <v>4637197.7854828034</v>
      </c>
    </row>
    <row r="30" spans="1:15" x14ac:dyDescent="0.25">
      <c r="A30">
        <v>1151</v>
      </c>
      <c r="B30" t="s">
        <v>50</v>
      </c>
      <c r="C30" s="4">
        <v>1256188</v>
      </c>
      <c r="D30" s="4">
        <v>217</v>
      </c>
      <c r="E30" s="4">
        <f t="shared" si="0"/>
        <v>5788.8847926267281</v>
      </c>
      <c r="F30" s="6">
        <f t="shared" si="1"/>
        <v>1.1720827480769505</v>
      </c>
      <c r="G30" s="4">
        <f t="shared" si="2"/>
        <v>-526.94544573009739</v>
      </c>
      <c r="H30" s="57">
        <f t="shared" si="3"/>
        <v>0</v>
      </c>
      <c r="I30" s="4">
        <f t="shared" si="4"/>
        <v>-526.94544573009739</v>
      </c>
      <c r="J30" s="4">
        <f t="shared" si="5"/>
        <v>-51.063485976151945</v>
      </c>
      <c r="K30" s="4">
        <f t="shared" si="6"/>
        <v>-578.00893170624931</v>
      </c>
      <c r="L30" s="4">
        <f t="shared" si="7"/>
        <v>-114347.16172343113</v>
      </c>
      <c r="M30" s="4">
        <f t="shared" si="8"/>
        <v>-125427.9381802561</v>
      </c>
      <c r="N30" s="39">
        <f>Jan!M30</f>
        <v>-135691.39217265751</v>
      </c>
      <c r="O30" s="39">
        <f t="shared" si="9"/>
        <v>10263.45399240141</v>
      </c>
    </row>
    <row r="31" spans="1:15" x14ac:dyDescent="0.25">
      <c r="A31">
        <v>1160</v>
      </c>
      <c r="B31" t="s">
        <v>51</v>
      </c>
      <c r="C31" s="4">
        <v>46165830</v>
      </c>
      <c r="D31" s="4">
        <v>9069</v>
      </c>
      <c r="E31" s="4">
        <f t="shared" si="0"/>
        <v>5090.5094277208073</v>
      </c>
      <c r="F31" s="6">
        <f t="shared" si="1"/>
        <v>1.0306818140091725</v>
      </c>
      <c r="G31" s="4">
        <f t="shared" si="2"/>
        <v>-93.952719488426496</v>
      </c>
      <c r="H31" s="57">
        <f t="shared" si="3"/>
        <v>0</v>
      </c>
      <c r="I31" s="4">
        <f t="shared" si="4"/>
        <v>-93.952719488426496</v>
      </c>
      <c r="J31" s="4">
        <f t="shared" si="5"/>
        <v>-51.063485976151945</v>
      </c>
      <c r="K31" s="4">
        <f t="shared" si="6"/>
        <v>-145.01620546457843</v>
      </c>
      <c r="L31" s="4">
        <f t="shared" si="7"/>
        <v>-852057.21304053988</v>
      </c>
      <c r="M31" s="4">
        <f t="shared" si="8"/>
        <v>-1315151.9673582618</v>
      </c>
      <c r="N31" s="39">
        <f>Jan!M31</f>
        <v>-1786234.9032895477</v>
      </c>
      <c r="O31" s="39">
        <f t="shared" si="9"/>
        <v>471082.93593128584</v>
      </c>
    </row>
    <row r="32" spans="1:15" x14ac:dyDescent="0.25">
      <c r="A32">
        <v>1505</v>
      </c>
      <c r="B32" t="s">
        <v>52</v>
      </c>
      <c r="C32" s="4">
        <v>106935326</v>
      </c>
      <c r="D32" s="4">
        <v>24578</v>
      </c>
      <c r="E32" s="4">
        <f t="shared" si="0"/>
        <v>4350.8554805110261</v>
      </c>
      <c r="F32" s="6">
        <f t="shared" si="1"/>
        <v>0.88092315372700281</v>
      </c>
      <c r="G32" s="4">
        <f t="shared" si="2"/>
        <v>364.63272778163781</v>
      </c>
      <c r="H32" s="57">
        <f t="shared" si="3"/>
        <v>32.977008587301086</v>
      </c>
      <c r="I32" s="4">
        <f t="shared" si="4"/>
        <v>397.60973636893891</v>
      </c>
      <c r="J32" s="4">
        <f t="shared" si="5"/>
        <v>-51.063485976151945</v>
      </c>
      <c r="K32" s="4">
        <f t="shared" si="6"/>
        <v>346.54625039278699</v>
      </c>
      <c r="L32" s="4">
        <f t="shared" si="7"/>
        <v>9772452.1004757807</v>
      </c>
      <c r="M32" s="4">
        <f t="shared" si="8"/>
        <v>8517413.7421539184</v>
      </c>
      <c r="N32" s="39">
        <f>Jan!M32</f>
        <v>5496165.0850710757</v>
      </c>
      <c r="O32" s="39">
        <f t="shared" si="9"/>
        <v>3021248.6570828427</v>
      </c>
    </row>
    <row r="33" spans="1:15" x14ac:dyDescent="0.25">
      <c r="A33">
        <v>1506</v>
      </c>
      <c r="B33" t="s">
        <v>53</v>
      </c>
      <c r="C33" s="4">
        <v>159351409</v>
      </c>
      <c r="D33" s="4">
        <v>33163</v>
      </c>
      <c r="E33" s="4">
        <f t="shared" si="0"/>
        <v>4805.0963121551122</v>
      </c>
      <c r="F33" s="6">
        <f t="shared" si="1"/>
        <v>0.97289386333937666</v>
      </c>
      <c r="G33" s="4">
        <f t="shared" si="2"/>
        <v>83.003412162304443</v>
      </c>
      <c r="H33" s="57">
        <f t="shared" si="3"/>
        <v>0</v>
      </c>
      <c r="I33" s="4">
        <f t="shared" si="4"/>
        <v>83.003412162304443</v>
      </c>
      <c r="J33" s="4">
        <f t="shared" si="5"/>
        <v>-51.063485976151945</v>
      </c>
      <c r="K33" s="4">
        <f t="shared" si="6"/>
        <v>31.939926186152498</v>
      </c>
      <c r="L33" s="4">
        <f t="shared" si="7"/>
        <v>2752642.157538502</v>
      </c>
      <c r="M33" s="4">
        <f t="shared" si="8"/>
        <v>1059223.7721113754</v>
      </c>
      <c r="N33" s="39">
        <f>Jan!M33</f>
        <v>2593845.3438624707</v>
      </c>
      <c r="O33" s="39">
        <f t="shared" si="9"/>
        <v>-1534621.5717510954</v>
      </c>
    </row>
    <row r="34" spans="1:15" x14ac:dyDescent="0.25">
      <c r="A34">
        <v>1508</v>
      </c>
      <c r="B34" t="s">
        <v>54</v>
      </c>
      <c r="C34" s="4">
        <v>305920597</v>
      </c>
      <c r="D34" s="4">
        <v>59198</v>
      </c>
      <c r="E34" s="4">
        <f t="shared" si="0"/>
        <v>5167.7522382512925</v>
      </c>
      <c r="F34" s="6">
        <f t="shared" si="1"/>
        <v>1.0463212625176437</v>
      </c>
      <c r="G34" s="4">
        <f t="shared" si="2"/>
        <v>-141.84326201732736</v>
      </c>
      <c r="H34" s="57">
        <f t="shared" si="3"/>
        <v>0</v>
      </c>
      <c r="I34" s="4">
        <f t="shared" si="4"/>
        <v>-141.84326201732736</v>
      </c>
      <c r="J34" s="4">
        <f t="shared" si="5"/>
        <v>-51.063485976151945</v>
      </c>
      <c r="K34" s="4">
        <f t="shared" si="6"/>
        <v>-192.90674799347931</v>
      </c>
      <c r="L34" s="4">
        <f t="shared" si="7"/>
        <v>-8396837.4249017444</v>
      </c>
      <c r="M34" s="4">
        <f t="shared" si="8"/>
        <v>-11419693.667717988</v>
      </c>
      <c r="N34" s="39">
        <f>Jan!M34</f>
        <v>-10778683.92708285</v>
      </c>
      <c r="O34" s="39">
        <f t="shared" si="9"/>
        <v>-641009.74063513801</v>
      </c>
    </row>
    <row r="35" spans="1:15" x14ac:dyDescent="0.25">
      <c r="A35">
        <v>1511</v>
      </c>
      <c r="B35" t="s">
        <v>55</v>
      </c>
      <c r="C35" s="4">
        <v>14352691</v>
      </c>
      <c r="D35" s="4">
        <v>3048</v>
      </c>
      <c r="E35" s="4">
        <f t="shared" si="0"/>
        <v>4708.8881233595803</v>
      </c>
      <c r="F35" s="6">
        <f t="shared" si="1"/>
        <v>0.95341447096062348</v>
      </c>
      <c r="G35" s="4">
        <f t="shared" si="2"/>
        <v>142.65248921553422</v>
      </c>
      <c r="H35" s="57">
        <f t="shared" si="3"/>
        <v>0</v>
      </c>
      <c r="I35" s="4">
        <f t="shared" si="4"/>
        <v>142.65248921553422</v>
      </c>
      <c r="J35" s="4">
        <f t="shared" si="5"/>
        <v>-51.063485976151945</v>
      </c>
      <c r="K35" s="4">
        <f t="shared" si="6"/>
        <v>91.589003239382265</v>
      </c>
      <c r="L35" s="4">
        <f t="shared" si="7"/>
        <v>434804.78712894832</v>
      </c>
      <c r="M35" s="4">
        <f t="shared" si="8"/>
        <v>279163.28187363717</v>
      </c>
      <c r="N35" s="39">
        <f>Jan!M35</f>
        <v>626716.35003566719</v>
      </c>
      <c r="O35" s="39">
        <f t="shared" si="9"/>
        <v>-347553.06816203002</v>
      </c>
    </row>
    <row r="36" spans="1:15" x14ac:dyDescent="0.25">
      <c r="A36">
        <v>1514</v>
      </c>
      <c r="B36" t="s">
        <v>56</v>
      </c>
      <c r="C36" s="4">
        <v>13225900</v>
      </c>
      <c r="D36" s="4">
        <v>2435</v>
      </c>
      <c r="E36" s="4">
        <f t="shared" si="0"/>
        <v>5431.5811088295686</v>
      </c>
      <c r="F36" s="6">
        <f t="shared" si="1"/>
        <v>1.0997390240946727</v>
      </c>
      <c r="G36" s="4">
        <f t="shared" si="2"/>
        <v>-305.41716177585857</v>
      </c>
      <c r="H36" s="57">
        <f t="shared" si="3"/>
        <v>0</v>
      </c>
      <c r="I36" s="4">
        <f t="shared" si="4"/>
        <v>-305.41716177585857</v>
      </c>
      <c r="J36" s="4">
        <f t="shared" si="5"/>
        <v>-51.063485976151945</v>
      </c>
      <c r="K36" s="4">
        <f t="shared" si="6"/>
        <v>-356.4806477520105</v>
      </c>
      <c r="L36" s="4">
        <f t="shared" si="7"/>
        <v>-743690.78892421559</v>
      </c>
      <c r="M36" s="4">
        <f t="shared" si="8"/>
        <v>-868030.3772761455</v>
      </c>
      <c r="N36" s="39">
        <f>Jan!M36</f>
        <v>-932421.29972544254</v>
      </c>
      <c r="O36" s="39">
        <f t="shared" si="9"/>
        <v>64390.922449297039</v>
      </c>
    </row>
    <row r="37" spans="1:15" x14ac:dyDescent="0.25">
      <c r="A37">
        <v>1515</v>
      </c>
      <c r="B37" t="s">
        <v>57</v>
      </c>
      <c r="C37" s="4">
        <v>62481383</v>
      </c>
      <c r="D37" s="4">
        <v>9031</v>
      </c>
      <c r="E37" s="4">
        <f t="shared" si="0"/>
        <v>6918.5453438157456</v>
      </c>
      <c r="F37" s="6">
        <f t="shared" si="1"/>
        <v>1.4008065335145512</v>
      </c>
      <c r="G37" s="4">
        <f t="shared" si="2"/>
        <v>-1227.3349874672883</v>
      </c>
      <c r="H37" s="57">
        <f t="shared" si="3"/>
        <v>0</v>
      </c>
      <c r="I37" s="4">
        <f t="shared" si="4"/>
        <v>-1227.3349874672883</v>
      </c>
      <c r="J37" s="4">
        <f t="shared" si="5"/>
        <v>-51.063485976151945</v>
      </c>
      <c r="K37" s="4">
        <f t="shared" si="6"/>
        <v>-1278.3984734434403</v>
      </c>
      <c r="L37" s="4">
        <f t="shared" si="7"/>
        <v>-11084062.271817081</v>
      </c>
      <c r="M37" s="4">
        <f t="shared" si="8"/>
        <v>-11545216.61366771</v>
      </c>
      <c r="N37" s="39">
        <f>Jan!M37</f>
        <v>-10954845.497010462</v>
      </c>
      <c r="O37" s="39">
        <f t="shared" si="9"/>
        <v>-590371.11665724777</v>
      </c>
    </row>
    <row r="38" spans="1:15" x14ac:dyDescent="0.25">
      <c r="A38">
        <v>1516</v>
      </c>
      <c r="B38" t="s">
        <v>58</v>
      </c>
      <c r="C38" s="4">
        <v>44513029</v>
      </c>
      <c r="D38" s="4">
        <v>8862</v>
      </c>
      <c r="E38" s="4">
        <f t="shared" si="0"/>
        <v>5022.9100654479798</v>
      </c>
      <c r="F38" s="6">
        <f t="shared" si="1"/>
        <v>1.0169948865370793</v>
      </c>
      <c r="G38" s="4">
        <f t="shared" si="2"/>
        <v>-52.041114879273501</v>
      </c>
      <c r="H38" s="57">
        <f t="shared" si="3"/>
        <v>0</v>
      </c>
      <c r="I38" s="4">
        <f t="shared" si="4"/>
        <v>-52.041114879273501</v>
      </c>
      <c r="J38" s="4">
        <f t="shared" si="5"/>
        <v>-51.063485976151945</v>
      </c>
      <c r="K38" s="4">
        <f t="shared" si="6"/>
        <v>-103.10460085542545</v>
      </c>
      <c r="L38" s="4">
        <f t="shared" si="7"/>
        <v>-461188.36006012175</v>
      </c>
      <c r="M38" s="4">
        <f t="shared" si="8"/>
        <v>-913712.97278078028</v>
      </c>
      <c r="N38" s="39">
        <f>Jan!M38</f>
        <v>-1491037.3506640142</v>
      </c>
      <c r="O38" s="39">
        <f t="shared" si="9"/>
        <v>577324.37788323394</v>
      </c>
    </row>
    <row r="39" spans="1:15" x14ac:dyDescent="0.25">
      <c r="A39">
        <v>1517</v>
      </c>
      <c r="B39" t="s">
        <v>59</v>
      </c>
      <c r="C39" s="4">
        <v>22661573</v>
      </c>
      <c r="D39" s="4">
        <v>5320</v>
      </c>
      <c r="E39" s="4">
        <f t="shared" si="0"/>
        <v>4259.6941729323307</v>
      </c>
      <c r="F39" s="6">
        <f t="shared" si="1"/>
        <v>0.86246560970380548</v>
      </c>
      <c r="G39" s="4">
        <f t="shared" si="2"/>
        <v>421.15273848042892</v>
      </c>
      <c r="H39" s="57">
        <f t="shared" si="3"/>
        <v>64.883466239844481</v>
      </c>
      <c r="I39" s="4">
        <f t="shared" si="4"/>
        <v>486.03620472027342</v>
      </c>
      <c r="J39" s="4">
        <f t="shared" si="5"/>
        <v>-51.063485976151945</v>
      </c>
      <c r="K39" s="4">
        <f t="shared" si="6"/>
        <v>434.97271874412149</v>
      </c>
      <c r="L39" s="4">
        <f t="shared" si="7"/>
        <v>2585712.6091118548</v>
      </c>
      <c r="M39" s="4">
        <f t="shared" si="8"/>
        <v>2314054.8637187262</v>
      </c>
      <c r="N39" s="39">
        <f>Jan!M39</f>
        <v>2296295.4175583464</v>
      </c>
      <c r="O39" s="39">
        <f t="shared" si="9"/>
        <v>17759.446160379797</v>
      </c>
    </row>
    <row r="40" spans="1:15" x14ac:dyDescent="0.25">
      <c r="A40">
        <v>1520</v>
      </c>
      <c r="B40" t="s">
        <v>60</v>
      </c>
      <c r="C40" s="4">
        <v>48439560</v>
      </c>
      <c r="D40" s="4">
        <v>11055</v>
      </c>
      <c r="E40" s="4">
        <f t="shared" si="0"/>
        <v>4381.6879240162825</v>
      </c>
      <c r="F40" s="6">
        <f t="shared" si="1"/>
        <v>0.88716583714671726</v>
      </c>
      <c r="G40" s="4">
        <f t="shared" si="2"/>
        <v>345.51661280837885</v>
      </c>
      <c r="H40" s="57">
        <f t="shared" si="3"/>
        <v>22.185653360461355</v>
      </c>
      <c r="I40" s="4">
        <f t="shared" si="4"/>
        <v>367.7022661688402</v>
      </c>
      <c r="J40" s="4">
        <f t="shared" si="5"/>
        <v>-51.063485976151945</v>
      </c>
      <c r="K40" s="4">
        <f t="shared" si="6"/>
        <v>316.63878019268827</v>
      </c>
      <c r="L40" s="4">
        <f t="shared" si="7"/>
        <v>4064948.5524965283</v>
      </c>
      <c r="M40" s="4">
        <f t="shared" si="8"/>
        <v>3500441.7150301686</v>
      </c>
      <c r="N40" s="39">
        <f>Jan!M40</f>
        <v>3256704.5301517872</v>
      </c>
      <c r="O40" s="39">
        <f t="shared" si="9"/>
        <v>243737.18487838143</v>
      </c>
    </row>
    <row r="41" spans="1:15" x14ac:dyDescent="0.25">
      <c r="A41">
        <v>1525</v>
      </c>
      <c r="B41" t="s">
        <v>61</v>
      </c>
      <c r="C41" s="4">
        <v>20742874</v>
      </c>
      <c r="D41" s="4">
        <v>4380</v>
      </c>
      <c r="E41" s="4">
        <f t="shared" si="0"/>
        <v>4735.8159817351598</v>
      </c>
      <c r="F41" s="6">
        <f t="shared" si="1"/>
        <v>0.95886658814299963</v>
      </c>
      <c r="G41" s="4">
        <f t="shared" si="2"/>
        <v>125.95721702267494</v>
      </c>
      <c r="H41" s="57">
        <f t="shared" si="3"/>
        <v>0</v>
      </c>
      <c r="I41" s="4">
        <f t="shared" si="4"/>
        <v>125.95721702267494</v>
      </c>
      <c r="J41" s="4">
        <f t="shared" si="5"/>
        <v>-51.063485976151945</v>
      </c>
      <c r="K41" s="4">
        <f t="shared" si="6"/>
        <v>74.893731046522987</v>
      </c>
      <c r="L41" s="4">
        <f t="shared" si="7"/>
        <v>551692.61055931624</v>
      </c>
      <c r="M41" s="4">
        <f t="shared" si="8"/>
        <v>328034.54198377067</v>
      </c>
      <c r="N41" s="39">
        <f>Jan!M41</f>
        <v>-60073.461641658905</v>
      </c>
      <c r="O41" s="39">
        <f t="shared" si="9"/>
        <v>388108.00362542958</v>
      </c>
    </row>
    <row r="42" spans="1:15" x14ac:dyDescent="0.25">
      <c r="A42">
        <v>1528</v>
      </c>
      <c r="B42" t="s">
        <v>62</v>
      </c>
      <c r="C42" s="4">
        <v>32375264</v>
      </c>
      <c r="D42" s="4">
        <v>7626</v>
      </c>
      <c r="E42" s="4">
        <f t="shared" si="0"/>
        <v>4245.3794912142666</v>
      </c>
      <c r="F42" s="6">
        <f t="shared" si="1"/>
        <v>0.85956729818319522</v>
      </c>
      <c r="G42" s="4">
        <f t="shared" si="2"/>
        <v>430.02784114562866</v>
      </c>
      <c r="H42" s="57">
        <f t="shared" si="3"/>
        <v>69.893604841166905</v>
      </c>
      <c r="I42" s="4">
        <f t="shared" si="4"/>
        <v>499.92144598679556</v>
      </c>
      <c r="J42" s="4">
        <f t="shared" si="5"/>
        <v>-51.063485976151945</v>
      </c>
      <c r="K42" s="4">
        <f t="shared" si="6"/>
        <v>448.85796001064364</v>
      </c>
      <c r="L42" s="4">
        <f t="shared" si="7"/>
        <v>3812400.9470953029</v>
      </c>
      <c r="M42" s="4">
        <f t="shared" si="8"/>
        <v>3422990.8030411685</v>
      </c>
      <c r="N42" s="39">
        <f>Jan!M42</f>
        <v>2730955.8262593881</v>
      </c>
      <c r="O42" s="39">
        <f t="shared" si="9"/>
        <v>692034.97678178037</v>
      </c>
    </row>
    <row r="43" spans="1:15" x14ac:dyDescent="0.25">
      <c r="A43">
        <v>1531</v>
      </c>
      <c r="B43" t="s">
        <v>63</v>
      </c>
      <c r="C43" s="4">
        <v>44944004</v>
      </c>
      <c r="D43" s="4">
        <v>9759</v>
      </c>
      <c r="E43" s="4">
        <f t="shared" si="0"/>
        <v>4605.3903063838507</v>
      </c>
      <c r="F43" s="6">
        <f t="shared" si="1"/>
        <v>0.93245913844210671</v>
      </c>
      <c r="G43" s="4">
        <f t="shared" si="2"/>
        <v>206.8211357404866</v>
      </c>
      <c r="H43" s="57">
        <f t="shared" si="3"/>
        <v>0</v>
      </c>
      <c r="I43" s="4">
        <f t="shared" si="4"/>
        <v>206.8211357404866</v>
      </c>
      <c r="J43" s="4">
        <f t="shared" si="5"/>
        <v>-51.063485976151945</v>
      </c>
      <c r="K43" s="4">
        <f t="shared" si="6"/>
        <v>155.75764976433464</v>
      </c>
      <c r="L43" s="4">
        <f t="shared" si="7"/>
        <v>2018367.4636914087</v>
      </c>
      <c r="M43" s="4">
        <f t="shared" si="8"/>
        <v>1520038.9040501418</v>
      </c>
      <c r="N43" s="39">
        <f>Jan!M43</f>
        <v>1824468.4279586845</v>
      </c>
      <c r="O43" s="39">
        <f t="shared" si="9"/>
        <v>-304429.5239085427</v>
      </c>
    </row>
    <row r="44" spans="1:15" x14ac:dyDescent="0.25">
      <c r="A44">
        <v>1532</v>
      </c>
      <c r="B44" t="s">
        <v>64</v>
      </c>
      <c r="C44" s="4">
        <v>49974401</v>
      </c>
      <c r="D44" s="4">
        <v>8773</v>
      </c>
      <c r="E44" s="4">
        <f t="shared" si="0"/>
        <v>5696.3867548159124</v>
      </c>
      <c r="F44" s="6">
        <f t="shared" si="1"/>
        <v>1.1533545546108936</v>
      </c>
      <c r="G44" s="4">
        <f t="shared" si="2"/>
        <v>-469.59666228739167</v>
      </c>
      <c r="H44" s="57">
        <f t="shared" si="3"/>
        <v>0</v>
      </c>
      <c r="I44" s="4">
        <f t="shared" si="4"/>
        <v>-469.59666228739167</v>
      </c>
      <c r="J44" s="4">
        <f t="shared" si="5"/>
        <v>-51.063485976151945</v>
      </c>
      <c r="K44" s="4">
        <f t="shared" si="6"/>
        <v>-520.66014826354365</v>
      </c>
      <c r="L44" s="4">
        <f t="shared" si="7"/>
        <v>-4119771.5182472873</v>
      </c>
      <c r="M44" s="4">
        <f t="shared" si="8"/>
        <v>-4567751.4807160683</v>
      </c>
      <c r="N44" s="39">
        <f>Jan!M44</f>
        <v>-1376384.0406945844</v>
      </c>
      <c r="O44" s="39">
        <f t="shared" si="9"/>
        <v>-3191367.4400214842</v>
      </c>
    </row>
    <row r="45" spans="1:15" x14ac:dyDescent="0.25">
      <c r="A45">
        <v>1535</v>
      </c>
      <c r="B45" t="s">
        <v>65</v>
      </c>
      <c r="C45" s="4">
        <v>34210935</v>
      </c>
      <c r="D45" s="4">
        <v>7242</v>
      </c>
      <c r="E45" s="4">
        <f t="shared" si="0"/>
        <v>4723.962303231152</v>
      </c>
      <c r="F45" s="6">
        <f t="shared" si="1"/>
        <v>0.95646655902279776</v>
      </c>
      <c r="G45" s="4">
        <f t="shared" si="2"/>
        <v>133.30649769515978</v>
      </c>
      <c r="H45" s="57">
        <f t="shared" si="3"/>
        <v>0</v>
      </c>
      <c r="I45" s="4">
        <f t="shared" si="4"/>
        <v>133.30649769515978</v>
      </c>
      <c r="J45" s="4">
        <f t="shared" si="5"/>
        <v>-51.063485976151945</v>
      </c>
      <c r="K45" s="4">
        <f t="shared" si="6"/>
        <v>82.243011719007825</v>
      </c>
      <c r="L45" s="4">
        <f t="shared" si="7"/>
        <v>965405.65630834713</v>
      </c>
      <c r="M45" s="4">
        <f t="shared" si="8"/>
        <v>595603.89086905471</v>
      </c>
      <c r="N45" s="39">
        <f>Jan!M45</f>
        <v>158598.43597057124</v>
      </c>
      <c r="O45" s="39">
        <f t="shared" si="9"/>
        <v>437005.45489848347</v>
      </c>
    </row>
    <row r="46" spans="1:15" x14ac:dyDescent="0.25">
      <c r="A46">
        <v>1539</v>
      </c>
      <c r="B46" t="s">
        <v>66</v>
      </c>
      <c r="C46" s="4">
        <v>31875831</v>
      </c>
      <c r="D46" s="4">
        <v>7196</v>
      </c>
      <c r="E46" s="4">
        <f t="shared" si="0"/>
        <v>4429.6596720400221</v>
      </c>
      <c r="F46" s="6">
        <f t="shared" si="1"/>
        <v>0.89687873700012866</v>
      </c>
      <c r="G46" s="4">
        <f t="shared" si="2"/>
        <v>315.7741290336603</v>
      </c>
      <c r="H46" s="57">
        <f t="shared" si="3"/>
        <v>5.3955415521525083</v>
      </c>
      <c r="I46" s="4">
        <f t="shared" si="4"/>
        <v>321.16967058581281</v>
      </c>
      <c r="J46" s="4">
        <f t="shared" si="5"/>
        <v>-51.063485976151945</v>
      </c>
      <c r="K46" s="4">
        <f t="shared" si="6"/>
        <v>270.10618460966089</v>
      </c>
      <c r="L46" s="4">
        <f t="shared" si="7"/>
        <v>2311136.9495355091</v>
      </c>
      <c r="M46" s="4">
        <f t="shared" si="8"/>
        <v>1943684.1044511197</v>
      </c>
      <c r="N46" s="39">
        <f>Jan!M46</f>
        <v>2684765.1316447114</v>
      </c>
      <c r="O46" s="39">
        <f t="shared" si="9"/>
        <v>-741081.0271935917</v>
      </c>
    </row>
    <row r="47" spans="1:15" x14ac:dyDescent="0.25">
      <c r="A47">
        <v>1547</v>
      </c>
      <c r="B47" t="s">
        <v>67</v>
      </c>
      <c r="C47" s="4">
        <v>19085100</v>
      </c>
      <c r="D47" s="4">
        <v>3759</v>
      </c>
      <c r="E47" s="4">
        <f t="shared" si="0"/>
        <v>5077.174780526736</v>
      </c>
      <c r="F47" s="6">
        <f t="shared" si="1"/>
        <v>1.0279819313050338</v>
      </c>
      <c r="G47" s="4">
        <f t="shared" si="2"/>
        <v>-85.685238228102293</v>
      </c>
      <c r="H47" s="57">
        <f t="shared" si="3"/>
        <v>0</v>
      </c>
      <c r="I47" s="4">
        <f t="shared" si="4"/>
        <v>-85.685238228102293</v>
      </c>
      <c r="J47" s="4">
        <f t="shared" si="5"/>
        <v>-51.063485976151945</v>
      </c>
      <c r="K47" s="4">
        <f t="shared" si="6"/>
        <v>-136.74872420425424</v>
      </c>
      <c r="L47" s="4">
        <f t="shared" si="7"/>
        <v>-322090.81049943651</v>
      </c>
      <c r="M47" s="4">
        <f t="shared" si="8"/>
        <v>-514038.45428379171</v>
      </c>
      <c r="N47" s="39">
        <f>Jan!M47</f>
        <v>-170537.46376506716</v>
      </c>
      <c r="O47" s="39">
        <f t="shared" si="9"/>
        <v>-343500.99051872455</v>
      </c>
    </row>
    <row r="48" spans="1:15" x14ac:dyDescent="0.25">
      <c r="A48">
        <v>1554</v>
      </c>
      <c r="B48" t="s">
        <v>68</v>
      </c>
      <c r="C48" s="4">
        <v>28592781</v>
      </c>
      <c r="D48" s="4">
        <v>5992</v>
      </c>
      <c r="E48" s="4">
        <f t="shared" si="0"/>
        <v>4771.8259345794395</v>
      </c>
      <c r="F48" s="6">
        <f t="shared" si="1"/>
        <v>0.966157568357635</v>
      </c>
      <c r="G48" s="4">
        <f t="shared" si="2"/>
        <v>103.63104625922151</v>
      </c>
      <c r="H48" s="57">
        <f t="shared" si="3"/>
        <v>0</v>
      </c>
      <c r="I48" s="4">
        <f t="shared" si="4"/>
        <v>103.63104625922151</v>
      </c>
      <c r="J48" s="4">
        <f t="shared" si="5"/>
        <v>-51.063485976151945</v>
      </c>
      <c r="K48" s="4">
        <f t="shared" si="6"/>
        <v>52.567560283069561</v>
      </c>
      <c r="L48" s="4">
        <f t="shared" si="7"/>
        <v>620957.22918525524</v>
      </c>
      <c r="M48" s="4">
        <f t="shared" si="8"/>
        <v>314984.82121615281</v>
      </c>
      <c r="N48" s="39">
        <f>Jan!M48</f>
        <v>-84123.560638543189</v>
      </c>
      <c r="O48" s="39">
        <f t="shared" si="9"/>
        <v>399108.38185469597</v>
      </c>
    </row>
    <row r="49" spans="1:15" x14ac:dyDescent="0.25">
      <c r="A49">
        <v>1557</v>
      </c>
      <c r="B49" t="s">
        <v>69</v>
      </c>
      <c r="C49" s="4">
        <v>10596817</v>
      </c>
      <c r="D49" s="4">
        <v>2708</v>
      </c>
      <c r="E49" s="4">
        <f t="shared" si="0"/>
        <v>3913.1525110782864</v>
      </c>
      <c r="F49" s="6">
        <f t="shared" si="1"/>
        <v>0.79230088577176505</v>
      </c>
      <c r="G49" s="4">
        <f t="shared" si="2"/>
        <v>636.00856882993651</v>
      </c>
      <c r="H49" s="57">
        <f t="shared" si="3"/>
        <v>186.17304788876001</v>
      </c>
      <c r="I49" s="4">
        <f t="shared" si="4"/>
        <v>822.18161671869655</v>
      </c>
      <c r="J49" s="4">
        <f t="shared" si="5"/>
        <v>-51.063485976151945</v>
      </c>
      <c r="K49" s="4">
        <f t="shared" si="6"/>
        <v>771.11813074254462</v>
      </c>
      <c r="L49" s="4">
        <f t="shared" si="7"/>
        <v>2226467.8180742301</v>
      </c>
      <c r="M49" s="4">
        <f t="shared" si="8"/>
        <v>2088187.8980508109</v>
      </c>
      <c r="N49" s="39">
        <f>Jan!M49</f>
        <v>1844733.1074338346</v>
      </c>
      <c r="O49" s="39">
        <f t="shared" si="9"/>
        <v>243454.79061697633</v>
      </c>
    </row>
    <row r="50" spans="1:15" x14ac:dyDescent="0.25">
      <c r="A50">
        <v>1560</v>
      </c>
      <c r="B50" t="s">
        <v>70</v>
      </c>
      <c r="C50" s="4">
        <v>12533133</v>
      </c>
      <c r="D50" s="4">
        <v>3077</v>
      </c>
      <c r="E50" s="4">
        <f t="shared" si="0"/>
        <v>4073.1663958401041</v>
      </c>
      <c r="F50" s="6">
        <f t="shared" si="1"/>
        <v>0.82469909725819512</v>
      </c>
      <c r="G50" s="4">
        <f t="shared" si="2"/>
        <v>536.79996027760944</v>
      </c>
      <c r="H50" s="57">
        <f t="shared" si="3"/>
        <v>130.1681882221238</v>
      </c>
      <c r="I50" s="4">
        <f t="shared" si="4"/>
        <v>666.96814849973327</v>
      </c>
      <c r="J50" s="4">
        <f t="shared" si="5"/>
        <v>-51.063485976151945</v>
      </c>
      <c r="K50" s="4">
        <f t="shared" si="6"/>
        <v>615.90466252358135</v>
      </c>
      <c r="L50" s="4">
        <f t="shared" si="7"/>
        <v>2052260.9929336794</v>
      </c>
      <c r="M50" s="4">
        <f t="shared" si="8"/>
        <v>1895138.6465850598</v>
      </c>
      <c r="N50" s="39">
        <f>Jan!M50</f>
        <v>1598988.0370915474</v>
      </c>
      <c r="O50" s="39">
        <f t="shared" si="9"/>
        <v>296150.60949351243</v>
      </c>
    </row>
    <row r="51" spans="1:15" x14ac:dyDescent="0.25">
      <c r="A51">
        <v>1563</v>
      </c>
      <c r="B51" t="s">
        <v>71</v>
      </c>
      <c r="C51" s="4">
        <v>40112906</v>
      </c>
      <c r="D51" s="4">
        <v>7193</v>
      </c>
      <c r="E51" s="4">
        <f t="shared" si="0"/>
        <v>5576.6586959544002</v>
      </c>
      <c r="F51" s="6">
        <f t="shared" si="1"/>
        <v>1.1291130647075087</v>
      </c>
      <c r="G51" s="4">
        <f t="shared" si="2"/>
        <v>-395.36526579325408</v>
      </c>
      <c r="H51" s="57">
        <f t="shared" si="3"/>
        <v>0</v>
      </c>
      <c r="I51" s="4">
        <f t="shared" si="4"/>
        <v>-395.36526579325408</v>
      </c>
      <c r="J51" s="4">
        <f t="shared" si="5"/>
        <v>-51.063485976151945</v>
      </c>
      <c r="K51" s="4">
        <f t="shared" si="6"/>
        <v>-446.42875176940601</v>
      </c>
      <c r="L51" s="4">
        <f t="shared" si="7"/>
        <v>-2843862.3568508765</v>
      </c>
      <c r="M51" s="4">
        <f t="shared" si="8"/>
        <v>-3211162.0114773372</v>
      </c>
      <c r="N51" s="39">
        <f>Jan!M51</f>
        <v>1060695.767751494</v>
      </c>
      <c r="O51" s="39">
        <f t="shared" si="9"/>
        <v>-4271857.7792288307</v>
      </c>
    </row>
    <row r="52" spans="1:15" x14ac:dyDescent="0.25">
      <c r="A52">
        <v>1566</v>
      </c>
      <c r="B52" t="s">
        <v>72</v>
      </c>
      <c r="C52" s="4">
        <v>25568693</v>
      </c>
      <c r="D52" s="4">
        <v>5950</v>
      </c>
      <c r="E52" s="4">
        <f t="shared" si="0"/>
        <v>4297.2593277310925</v>
      </c>
      <c r="F52" s="6">
        <f t="shared" si="1"/>
        <v>0.87007147360431858</v>
      </c>
      <c r="G52" s="4">
        <f t="shared" si="2"/>
        <v>397.86234250519664</v>
      </c>
      <c r="H52" s="57">
        <f t="shared" si="3"/>
        <v>51.735662060277853</v>
      </c>
      <c r="I52" s="4">
        <f t="shared" si="4"/>
        <v>449.59800456547447</v>
      </c>
      <c r="J52" s="4">
        <f t="shared" si="5"/>
        <v>-51.063485976151945</v>
      </c>
      <c r="K52" s="4">
        <f t="shared" si="6"/>
        <v>398.53451858932254</v>
      </c>
      <c r="L52" s="4">
        <f t="shared" si="7"/>
        <v>2675108.1271645729</v>
      </c>
      <c r="M52" s="4">
        <f t="shared" si="8"/>
        <v>2371280.3856064691</v>
      </c>
      <c r="N52" s="39">
        <f>Jan!M52</f>
        <v>5161521.4399007838</v>
      </c>
      <c r="O52" s="39">
        <f t="shared" si="9"/>
        <v>-2790241.0542943147</v>
      </c>
    </row>
    <row r="53" spans="1:15" x14ac:dyDescent="0.25">
      <c r="A53">
        <v>1573</v>
      </c>
      <c r="B53" t="s">
        <v>73</v>
      </c>
      <c r="C53" s="4">
        <v>10971938</v>
      </c>
      <c r="D53" s="4">
        <v>2168</v>
      </c>
      <c r="E53" s="4">
        <f t="shared" si="0"/>
        <v>5060.8570110701103</v>
      </c>
      <c r="F53" s="6">
        <f t="shared" si="1"/>
        <v>1.0246780521033665</v>
      </c>
      <c r="G53" s="4">
        <f t="shared" si="2"/>
        <v>-75.56822116499437</v>
      </c>
      <c r="H53" s="57">
        <f t="shared" si="3"/>
        <v>0</v>
      </c>
      <c r="I53" s="4">
        <f t="shared" si="4"/>
        <v>-75.56822116499437</v>
      </c>
      <c r="J53" s="4">
        <f t="shared" si="5"/>
        <v>-51.063485976151945</v>
      </c>
      <c r="K53" s="4">
        <f t="shared" si="6"/>
        <v>-126.63170714114631</v>
      </c>
      <c r="L53" s="4">
        <f t="shared" si="7"/>
        <v>-163831.90348570779</v>
      </c>
      <c r="M53" s="4">
        <f t="shared" si="8"/>
        <v>-274537.54108200519</v>
      </c>
      <c r="N53" s="39">
        <f>Jan!M53</f>
        <v>-202885.84981715033</v>
      </c>
      <c r="O53" s="39">
        <f t="shared" si="9"/>
        <v>-71651.69126485486</v>
      </c>
    </row>
    <row r="54" spans="1:15" x14ac:dyDescent="0.25">
      <c r="A54">
        <v>1576</v>
      </c>
      <c r="B54" t="s">
        <v>74</v>
      </c>
      <c r="C54" s="4">
        <v>15495672</v>
      </c>
      <c r="D54" s="4">
        <v>3394</v>
      </c>
      <c r="E54" s="4">
        <f t="shared" si="0"/>
        <v>4565.6075427224514</v>
      </c>
      <c r="F54" s="6">
        <f t="shared" si="1"/>
        <v>0.9244042725000966</v>
      </c>
      <c r="G54" s="4">
        <f t="shared" si="2"/>
        <v>231.48644921055413</v>
      </c>
      <c r="H54" s="57">
        <f t="shared" si="3"/>
        <v>0</v>
      </c>
      <c r="I54" s="4">
        <f t="shared" si="4"/>
        <v>231.48644921055413</v>
      </c>
      <c r="J54" s="4">
        <f t="shared" si="5"/>
        <v>-51.063485976151945</v>
      </c>
      <c r="K54" s="4">
        <f t="shared" si="6"/>
        <v>180.42296323440218</v>
      </c>
      <c r="L54" s="4">
        <f t="shared" si="7"/>
        <v>785665.00862062071</v>
      </c>
      <c r="M54" s="4">
        <f t="shared" si="8"/>
        <v>612355.53721756104</v>
      </c>
      <c r="N54" s="39">
        <f>Jan!M54</f>
        <v>351518.94970507076</v>
      </c>
      <c r="O54" s="39">
        <f t="shared" si="9"/>
        <v>260836.58751249028</v>
      </c>
    </row>
    <row r="55" spans="1:15" x14ac:dyDescent="0.25">
      <c r="A55">
        <v>1577</v>
      </c>
      <c r="B55" t="s">
        <v>75</v>
      </c>
      <c r="C55" s="4">
        <v>44816259</v>
      </c>
      <c r="D55" s="4">
        <v>11131</v>
      </c>
      <c r="E55" s="4">
        <f t="shared" si="0"/>
        <v>4026.2563112029466</v>
      </c>
      <c r="F55" s="6">
        <f t="shared" si="1"/>
        <v>0.81520115371921276</v>
      </c>
      <c r="G55" s="4">
        <f t="shared" si="2"/>
        <v>565.88421275264716</v>
      </c>
      <c r="H55" s="57">
        <f t="shared" si="3"/>
        <v>146.58671784512893</v>
      </c>
      <c r="I55" s="4">
        <f t="shared" si="4"/>
        <v>712.47093059777603</v>
      </c>
      <c r="J55" s="4">
        <f t="shared" si="5"/>
        <v>-51.063485976151945</v>
      </c>
      <c r="K55" s="4">
        <f t="shared" si="6"/>
        <v>661.40744462162411</v>
      </c>
      <c r="L55" s="4">
        <f t="shared" si="7"/>
        <v>7930513.9284838447</v>
      </c>
      <c r="M55" s="4">
        <f t="shared" si="8"/>
        <v>7362126.2660832983</v>
      </c>
      <c r="N55" s="39">
        <f>Jan!M55</f>
        <v>8124030.0446883393</v>
      </c>
      <c r="O55" s="39">
        <f t="shared" si="9"/>
        <v>-761903.77860504109</v>
      </c>
    </row>
    <row r="56" spans="1:15" x14ac:dyDescent="0.25">
      <c r="A56">
        <v>1578</v>
      </c>
      <c r="B56" t="s">
        <v>76</v>
      </c>
      <c r="C56" s="4">
        <v>14670463</v>
      </c>
      <c r="D56" s="4">
        <v>2506</v>
      </c>
      <c r="E56" s="4">
        <f t="shared" si="0"/>
        <v>5854.1352753391857</v>
      </c>
      <c r="F56" s="6">
        <f t="shared" si="1"/>
        <v>1.1852940949651067</v>
      </c>
      <c r="G56" s="4">
        <f t="shared" si="2"/>
        <v>-567.40074501182107</v>
      </c>
      <c r="H56" s="57">
        <f t="shared" si="3"/>
        <v>0</v>
      </c>
      <c r="I56" s="4">
        <f t="shared" si="4"/>
        <v>-567.40074501182107</v>
      </c>
      <c r="J56" s="4">
        <f t="shared" si="5"/>
        <v>-51.063485976151945</v>
      </c>
      <c r="K56" s="4">
        <f t="shared" si="6"/>
        <v>-618.464230987973</v>
      </c>
      <c r="L56" s="4">
        <f t="shared" si="7"/>
        <v>-1421906.2669996235</v>
      </c>
      <c r="M56" s="4">
        <f t="shared" si="8"/>
        <v>-1549871.3628558603</v>
      </c>
      <c r="N56" s="39">
        <f>Jan!M56</f>
        <v>1820133.7064288</v>
      </c>
      <c r="O56" s="39">
        <f t="shared" si="9"/>
        <v>-3370005.0692846603</v>
      </c>
    </row>
    <row r="57" spans="1:15" x14ac:dyDescent="0.25">
      <c r="A57">
        <v>1579</v>
      </c>
      <c r="B57" t="s">
        <v>77</v>
      </c>
      <c r="C57" s="4">
        <v>56795441</v>
      </c>
      <c r="D57" s="4">
        <v>13460</v>
      </c>
      <c r="E57" s="4">
        <f t="shared" si="0"/>
        <v>4219.5721396731051</v>
      </c>
      <c r="F57" s="6">
        <f t="shared" si="1"/>
        <v>0.85434205142176722</v>
      </c>
      <c r="G57" s="4">
        <f t="shared" si="2"/>
        <v>446.02839910114886</v>
      </c>
      <c r="H57" s="57">
        <f t="shared" si="3"/>
        <v>78.926177880573448</v>
      </c>
      <c r="I57" s="4">
        <f t="shared" si="4"/>
        <v>524.95457698172231</v>
      </c>
      <c r="J57" s="4">
        <f t="shared" si="5"/>
        <v>-51.063485976151945</v>
      </c>
      <c r="K57" s="4">
        <f t="shared" si="6"/>
        <v>473.89109100557039</v>
      </c>
      <c r="L57" s="4">
        <f t="shared" si="7"/>
        <v>7065888.6061739819</v>
      </c>
      <c r="M57" s="4">
        <f t="shared" si="8"/>
        <v>6378574.0849349778</v>
      </c>
      <c r="N57" s="39">
        <f>Jan!M57</f>
        <v>5889257.7560780691</v>
      </c>
      <c r="O57" s="39">
        <f t="shared" si="9"/>
        <v>489316.32885690872</v>
      </c>
    </row>
    <row r="58" spans="1:15" x14ac:dyDescent="0.25">
      <c r="A58">
        <v>1580</v>
      </c>
      <c r="B58" t="s">
        <v>78</v>
      </c>
      <c r="C58" s="4">
        <v>42814104</v>
      </c>
      <c r="D58" s="4">
        <v>9409</v>
      </c>
      <c r="E58" s="4">
        <f t="shared" si="0"/>
        <v>4550.3352109682219</v>
      </c>
      <c r="F58" s="6">
        <f t="shared" si="1"/>
        <v>0.92131206437827673</v>
      </c>
      <c r="G58" s="4">
        <f t="shared" si="2"/>
        <v>240.95529489817642</v>
      </c>
      <c r="H58" s="57">
        <f t="shared" si="3"/>
        <v>0</v>
      </c>
      <c r="I58" s="4">
        <f t="shared" si="4"/>
        <v>240.95529489817642</v>
      </c>
      <c r="J58" s="4">
        <f t="shared" si="5"/>
        <v>-51.063485976151945</v>
      </c>
      <c r="K58" s="4">
        <f t="shared" si="6"/>
        <v>189.89180892202447</v>
      </c>
      <c r="L58" s="4">
        <f t="shared" si="7"/>
        <v>2267148.3696969422</v>
      </c>
      <c r="M58" s="4">
        <f t="shared" si="8"/>
        <v>1786692.0301473283</v>
      </c>
      <c r="N58" s="39">
        <f>Jan!M58</f>
        <v>1912759.5121081336</v>
      </c>
      <c r="O58" s="39">
        <f t="shared" si="9"/>
        <v>-126067.48196080537</v>
      </c>
    </row>
    <row r="59" spans="1:15" x14ac:dyDescent="0.25">
      <c r="A59">
        <v>1804</v>
      </c>
      <c r="B59" t="s">
        <v>79</v>
      </c>
      <c r="C59" s="4">
        <v>266106252</v>
      </c>
      <c r="D59" s="4">
        <v>53725</v>
      </c>
      <c r="E59" s="4">
        <f t="shared" si="0"/>
        <v>4953.1177664029783</v>
      </c>
      <c r="F59" s="6">
        <f t="shared" si="1"/>
        <v>1.0028639524125196</v>
      </c>
      <c r="G59" s="4">
        <f t="shared" si="2"/>
        <v>-8.7698894713725526</v>
      </c>
      <c r="H59" s="57">
        <f t="shared" si="3"/>
        <v>0</v>
      </c>
      <c r="I59" s="4">
        <f t="shared" si="4"/>
        <v>-8.7698894713725526</v>
      </c>
      <c r="J59" s="4">
        <f t="shared" si="5"/>
        <v>-51.063485976151945</v>
      </c>
      <c r="K59" s="4">
        <f t="shared" si="6"/>
        <v>-59.833375447524496</v>
      </c>
      <c r="L59" s="4">
        <f t="shared" si="7"/>
        <v>-471162.31184949039</v>
      </c>
      <c r="M59" s="4">
        <f t="shared" si="8"/>
        <v>-3214548.0959182535</v>
      </c>
      <c r="N59" s="39">
        <f>Jan!M59</f>
        <v>-6579766.4769402128</v>
      </c>
      <c r="O59" s="39">
        <f t="shared" si="9"/>
        <v>3365218.3810219592</v>
      </c>
    </row>
    <row r="60" spans="1:15" x14ac:dyDescent="0.25">
      <c r="A60">
        <v>1806</v>
      </c>
      <c r="B60" t="s">
        <v>80</v>
      </c>
      <c r="C60" s="4">
        <v>105358473</v>
      </c>
      <c r="D60" s="4">
        <v>21591</v>
      </c>
      <c r="E60" s="4">
        <f t="shared" si="0"/>
        <v>4879.7403084618591</v>
      </c>
      <c r="F60" s="6">
        <f t="shared" si="1"/>
        <v>0.98800712667985491</v>
      </c>
      <c r="G60" s="4">
        <f t="shared" si="2"/>
        <v>36.724134452121376</v>
      </c>
      <c r="H60" s="57">
        <f t="shared" si="3"/>
        <v>0</v>
      </c>
      <c r="I60" s="4">
        <f t="shared" si="4"/>
        <v>36.724134452121376</v>
      </c>
      <c r="J60" s="4">
        <f t="shared" si="5"/>
        <v>-51.063485976151945</v>
      </c>
      <c r="K60" s="4">
        <f t="shared" si="6"/>
        <v>-14.339351524030569</v>
      </c>
      <c r="L60" s="4">
        <f t="shared" si="7"/>
        <v>792910.78695575264</v>
      </c>
      <c r="M60" s="4">
        <f t="shared" si="8"/>
        <v>-309600.93875534402</v>
      </c>
      <c r="N60" s="39">
        <f>Jan!M60</f>
        <v>4408337.1917979242</v>
      </c>
      <c r="O60" s="39">
        <f t="shared" si="9"/>
        <v>-4717938.1305532679</v>
      </c>
    </row>
    <row r="61" spans="1:15" x14ac:dyDescent="0.25">
      <c r="A61">
        <v>1811</v>
      </c>
      <c r="B61" t="s">
        <v>81</v>
      </c>
      <c r="C61" s="4">
        <v>8195780</v>
      </c>
      <c r="D61" s="4">
        <v>1374</v>
      </c>
      <c r="E61" s="4">
        <f t="shared" si="0"/>
        <v>5964.90538573508</v>
      </c>
      <c r="F61" s="6">
        <f t="shared" si="1"/>
        <v>1.207721857832831</v>
      </c>
      <c r="G61" s="4">
        <f t="shared" si="2"/>
        <v>-636.07821345727564</v>
      </c>
      <c r="H61" s="57">
        <f t="shared" si="3"/>
        <v>0</v>
      </c>
      <c r="I61" s="4">
        <f t="shared" si="4"/>
        <v>-636.07821345727564</v>
      </c>
      <c r="J61" s="4">
        <f t="shared" si="5"/>
        <v>-51.063485976151945</v>
      </c>
      <c r="K61" s="4">
        <f t="shared" si="6"/>
        <v>-687.14169943342756</v>
      </c>
      <c r="L61" s="4">
        <f t="shared" si="7"/>
        <v>-873971.46529029671</v>
      </c>
      <c r="M61" s="4">
        <f t="shared" si="8"/>
        <v>-944132.69502152945</v>
      </c>
      <c r="N61" s="39">
        <f>Jan!M61</f>
        <v>1010922.4114896931</v>
      </c>
      <c r="O61" s="39">
        <f t="shared" si="9"/>
        <v>-1955055.1065112227</v>
      </c>
    </row>
    <row r="62" spans="1:15" x14ac:dyDescent="0.25">
      <c r="A62">
        <v>1812</v>
      </c>
      <c r="B62" t="s">
        <v>82</v>
      </c>
      <c r="C62" s="4">
        <v>7351616</v>
      </c>
      <c r="D62" s="4">
        <v>1979</v>
      </c>
      <c r="E62" s="4">
        <f t="shared" si="0"/>
        <v>3714.8135421930269</v>
      </c>
      <c r="F62" s="6">
        <f t="shared" si="1"/>
        <v>0.75214294654349101</v>
      </c>
      <c r="G62" s="4">
        <f t="shared" si="2"/>
        <v>758.97872953879732</v>
      </c>
      <c r="H62" s="57">
        <f t="shared" si="3"/>
        <v>255.59168699860081</v>
      </c>
      <c r="I62" s="4">
        <f t="shared" si="4"/>
        <v>1014.5704165373982</v>
      </c>
      <c r="J62" s="4">
        <f t="shared" si="5"/>
        <v>-51.063485976151945</v>
      </c>
      <c r="K62" s="4">
        <f t="shared" si="6"/>
        <v>963.50693056124624</v>
      </c>
      <c r="L62" s="4">
        <f t="shared" si="7"/>
        <v>2007834.854327511</v>
      </c>
      <c r="M62" s="4">
        <f t="shared" si="8"/>
        <v>1906780.2155807063</v>
      </c>
      <c r="N62" s="39">
        <f>Jan!M62</f>
        <v>1701542.5378661589</v>
      </c>
      <c r="O62" s="39">
        <f t="shared" si="9"/>
        <v>205237.67771454738</v>
      </c>
    </row>
    <row r="63" spans="1:15" x14ac:dyDescent="0.25">
      <c r="A63">
        <v>1813</v>
      </c>
      <c r="B63" t="s">
        <v>83</v>
      </c>
      <c r="C63" s="4">
        <v>32388027</v>
      </c>
      <c r="D63" s="4">
        <v>7838</v>
      </c>
      <c r="E63" s="4">
        <f t="shared" si="0"/>
        <v>4132.1800204133706</v>
      </c>
      <c r="F63" s="6">
        <f t="shared" si="1"/>
        <v>0.83664765967420929</v>
      </c>
      <c r="G63" s="4">
        <f t="shared" si="2"/>
        <v>500.21151304218421</v>
      </c>
      <c r="H63" s="57">
        <f t="shared" si="3"/>
        <v>109.51341962148052</v>
      </c>
      <c r="I63" s="4">
        <f t="shared" si="4"/>
        <v>609.72493266366473</v>
      </c>
      <c r="J63" s="4">
        <f t="shared" si="5"/>
        <v>-51.063485976151945</v>
      </c>
      <c r="K63" s="4">
        <f t="shared" si="6"/>
        <v>558.66144668751281</v>
      </c>
      <c r="L63" s="4">
        <f t="shared" si="7"/>
        <v>4779024.0222178046</v>
      </c>
      <c r="M63" s="4">
        <f t="shared" si="8"/>
        <v>4378788.4191367254</v>
      </c>
      <c r="N63" s="39">
        <f>Jan!M63</f>
        <v>3442861.4336508103</v>
      </c>
      <c r="O63" s="39">
        <f t="shared" si="9"/>
        <v>935926.98548591509</v>
      </c>
    </row>
    <row r="64" spans="1:15" x14ac:dyDescent="0.25">
      <c r="A64">
        <v>1815</v>
      </c>
      <c r="B64" t="s">
        <v>84</v>
      </c>
      <c r="C64" s="4">
        <v>4352384</v>
      </c>
      <c r="D64" s="4">
        <v>1207</v>
      </c>
      <c r="E64" s="4">
        <f t="shared" si="0"/>
        <v>3605.9519469759734</v>
      </c>
      <c r="F64" s="6">
        <f t="shared" si="1"/>
        <v>0.73010160313231076</v>
      </c>
      <c r="G64" s="4">
        <f t="shared" si="2"/>
        <v>826.47291857337041</v>
      </c>
      <c r="H64" s="57">
        <f t="shared" si="3"/>
        <v>293.69324532456949</v>
      </c>
      <c r="I64" s="4">
        <f t="shared" si="4"/>
        <v>1120.1661638979399</v>
      </c>
      <c r="J64" s="4">
        <f t="shared" si="5"/>
        <v>-51.063485976151945</v>
      </c>
      <c r="K64" s="4">
        <f t="shared" si="6"/>
        <v>1069.102677921788</v>
      </c>
      <c r="L64" s="4">
        <f t="shared" si="7"/>
        <v>1352040.5598248134</v>
      </c>
      <c r="M64" s="4">
        <f t="shared" si="8"/>
        <v>1290406.932251598</v>
      </c>
      <c r="N64" s="39">
        <f>Jan!M64</f>
        <v>1130799.5128370158</v>
      </c>
      <c r="O64" s="39">
        <f t="shared" si="9"/>
        <v>159607.4194145822</v>
      </c>
    </row>
    <row r="65" spans="1:15" x14ac:dyDescent="0.25">
      <c r="A65">
        <v>1816</v>
      </c>
      <c r="B65" t="s">
        <v>85</v>
      </c>
      <c r="C65" s="4">
        <v>1666746</v>
      </c>
      <c r="D65" s="4">
        <v>470</v>
      </c>
      <c r="E65" s="4">
        <f t="shared" si="0"/>
        <v>3546.2680851063828</v>
      </c>
      <c r="F65" s="6">
        <f t="shared" si="1"/>
        <v>0.71801733693218606</v>
      </c>
      <c r="G65" s="4">
        <f t="shared" si="2"/>
        <v>863.4769129325166</v>
      </c>
      <c r="H65" s="57">
        <f t="shared" si="3"/>
        <v>314.58259697892623</v>
      </c>
      <c r="I65" s="4">
        <f t="shared" si="4"/>
        <v>1178.0595099114428</v>
      </c>
      <c r="J65" s="4">
        <f t="shared" si="5"/>
        <v>-51.063485976151945</v>
      </c>
      <c r="K65" s="4">
        <f t="shared" si="6"/>
        <v>1126.9960239352909</v>
      </c>
      <c r="L65" s="4">
        <f t="shared" si="7"/>
        <v>553687.96965837805</v>
      </c>
      <c r="M65" s="4">
        <f t="shared" si="8"/>
        <v>529688.1312495867</v>
      </c>
      <c r="N65" s="39">
        <f>Jan!M65</f>
        <v>509632.83016022982</v>
      </c>
      <c r="O65" s="39">
        <f t="shared" si="9"/>
        <v>20055.301089356886</v>
      </c>
    </row>
    <row r="66" spans="1:15" x14ac:dyDescent="0.25">
      <c r="A66">
        <v>1818</v>
      </c>
      <c r="B66" t="s">
        <v>86</v>
      </c>
      <c r="C66" s="4">
        <v>8672707</v>
      </c>
      <c r="D66" s="4">
        <v>1888</v>
      </c>
      <c r="E66" s="4">
        <f t="shared" si="0"/>
        <v>4593.5948093220341</v>
      </c>
      <c r="F66" s="6">
        <f t="shared" si="1"/>
        <v>0.93007088939131244</v>
      </c>
      <c r="G66" s="4">
        <f t="shared" si="2"/>
        <v>214.13434391881287</v>
      </c>
      <c r="H66" s="57">
        <f t="shared" si="3"/>
        <v>0</v>
      </c>
      <c r="I66" s="4">
        <f t="shared" si="4"/>
        <v>214.13434391881287</v>
      </c>
      <c r="J66" s="4">
        <f t="shared" si="5"/>
        <v>-51.063485976151945</v>
      </c>
      <c r="K66" s="4">
        <f t="shared" si="6"/>
        <v>163.07085794266092</v>
      </c>
      <c r="L66" s="4">
        <f t="shared" si="7"/>
        <v>404285.64131871873</v>
      </c>
      <c r="M66" s="4">
        <f t="shared" si="8"/>
        <v>307877.77979574382</v>
      </c>
      <c r="N66" s="39">
        <f>Jan!M66</f>
        <v>115184.05750240819</v>
      </c>
      <c r="O66" s="39">
        <f t="shared" si="9"/>
        <v>192693.72229333562</v>
      </c>
    </row>
    <row r="67" spans="1:15" x14ac:dyDescent="0.25">
      <c r="A67">
        <v>1820</v>
      </c>
      <c r="B67" t="s">
        <v>87</v>
      </c>
      <c r="C67" s="4">
        <v>32011423</v>
      </c>
      <c r="D67" s="4">
        <v>7465</v>
      </c>
      <c r="E67" s="4">
        <f t="shared" si="0"/>
        <v>4288.2013395847289</v>
      </c>
      <c r="F67" s="6">
        <f t="shared" si="1"/>
        <v>0.86823749140930906</v>
      </c>
      <c r="G67" s="4">
        <f t="shared" si="2"/>
        <v>403.47829515594208</v>
      </c>
      <c r="H67" s="57">
        <f t="shared" si="3"/>
        <v>54.905957911505126</v>
      </c>
      <c r="I67" s="4">
        <f t="shared" si="4"/>
        <v>458.38425306744722</v>
      </c>
      <c r="J67" s="4">
        <f t="shared" si="5"/>
        <v>-51.063485976151945</v>
      </c>
      <c r="K67" s="4">
        <f t="shared" si="6"/>
        <v>407.32076709129529</v>
      </c>
      <c r="L67" s="4">
        <f t="shared" si="7"/>
        <v>3421838.4491484934</v>
      </c>
      <c r="M67" s="4">
        <f t="shared" si="8"/>
        <v>3040649.5263365195</v>
      </c>
      <c r="N67" s="39">
        <f>Jan!M67</f>
        <v>1880059.507438547</v>
      </c>
      <c r="O67" s="39">
        <f t="shared" si="9"/>
        <v>1160590.0188979725</v>
      </c>
    </row>
    <row r="68" spans="1:15" x14ac:dyDescent="0.25">
      <c r="A68">
        <v>1822</v>
      </c>
      <c r="B68" t="s">
        <v>88</v>
      </c>
      <c r="C68" s="4">
        <v>8378632</v>
      </c>
      <c r="D68" s="4">
        <v>2354</v>
      </c>
      <c r="E68" s="4">
        <f t="shared" si="0"/>
        <v>3559.3169073916738</v>
      </c>
      <c r="F68" s="6">
        <f t="shared" si="1"/>
        <v>0.7206593483093674</v>
      </c>
      <c r="G68" s="4">
        <f t="shared" si="2"/>
        <v>855.38664311563628</v>
      </c>
      <c r="H68" s="57">
        <f t="shared" si="3"/>
        <v>310.0155091790744</v>
      </c>
      <c r="I68" s="4">
        <f t="shared" si="4"/>
        <v>1165.4021522947107</v>
      </c>
      <c r="J68" s="4">
        <f t="shared" si="5"/>
        <v>-51.063485976151945</v>
      </c>
      <c r="K68" s="4">
        <f t="shared" si="6"/>
        <v>1114.3386663185588</v>
      </c>
      <c r="L68" s="4">
        <f t="shared" si="7"/>
        <v>2743356.6665017488</v>
      </c>
      <c r="M68" s="4">
        <f t="shared" si="8"/>
        <v>2623153.2205138872</v>
      </c>
      <c r="N68" s="39">
        <f>Jan!M68</f>
        <v>2374665.5273557045</v>
      </c>
      <c r="O68" s="39">
        <f t="shared" si="9"/>
        <v>248487.69315818278</v>
      </c>
    </row>
    <row r="69" spans="1:15" x14ac:dyDescent="0.25">
      <c r="A69">
        <v>1824</v>
      </c>
      <c r="B69" t="s">
        <v>89</v>
      </c>
      <c r="C69" s="4">
        <v>57618863</v>
      </c>
      <c r="D69" s="4">
        <v>13475</v>
      </c>
      <c r="E69" s="4">
        <f t="shared" si="0"/>
        <v>4275.9824118738406</v>
      </c>
      <c r="F69" s="6">
        <f t="shared" si="1"/>
        <v>0.86576350982512329</v>
      </c>
      <c r="G69" s="4">
        <f t="shared" si="2"/>
        <v>411.05403033669279</v>
      </c>
      <c r="H69" s="57">
        <f t="shared" si="3"/>
        <v>59.182582610316011</v>
      </c>
      <c r="I69" s="4">
        <f t="shared" si="4"/>
        <v>470.23661294700878</v>
      </c>
      <c r="J69" s="4">
        <f t="shared" si="5"/>
        <v>-51.063485976151945</v>
      </c>
      <c r="K69" s="4">
        <f t="shared" si="6"/>
        <v>419.17312697085686</v>
      </c>
      <c r="L69" s="4">
        <f t="shared" si="7"/>
        <v>6336438.3594609434</v>
      </c>
      <c r="M69" s="4">
        <f t="shared" si="8"/>
        <v>5648357.8859322965</v>
      </c>
      <c r="N69" s="39">
        <f>Jan!M69</f>
        <v>5333535.6856576493</v>
      </c>
      <c r="O69" s="39">
        <f t="shared" si="9"/>
        <v>314822.20027464721</v>
      </c>
    </row>
    <row r="70" spans="1:15" x14ac:dyDescent="0.25">
      <c r="A70">
        <v>1825</v>
      </c>
      <c r="B70" t="s">
        <v>90</v>
      </c>
      <c r="C70" s="4">
        <v>6537252</v>
      </c>
      <c r="D70" s="4">
        <v>1430</v>
      </c>
      <c r="E70" s="4">
        <f t="shared" si="0"/>
        <v>4571.5048951048948</v>
      </c>
      <c r="F70" s="6">
        <f t="shared" si="1"/>
        <v>0.92559831681681826</v>
      </c>
      <c r="G70" s="4">
        <f t="shared" si="2"/>
        <v>227.83009073343922</v>
      </c>
      <c r="H70" s="57">
        <f t="shared" si="3"/>
        <v>0</v>
      </c>
      <c r="I70" s="4">
        <f t="shared" si="4"/>
        <v>227.83009073343922</v>
      </c>
      <c r="J70" s="4">
        <f t="shared" si="5"/>
        <v>-51.063485976151945</v>
      </c>
      <c r="K70" s="4">
        <f t="shared" si="6"/>
        <v>176.76660475728727</v>
      </c>
      <c r="L70" s="4">
        <f t="shared" si="7"/>
        <v>325797.02974881808</v>
      </c>
      <c r="M70" s="4">
        <f t="shared" si="8"/>
        <v>252776.24480292079</v>
      </c>
      <c r="N70" s="39">
        <f>Jan!M70</f>
        <v>1274918.733253465</v>
      </c>
      <c r="O70" s="39">
        <f t="shared" si="9"/>
        <v>-1022142.4884505442</v>
      </c>
    </row>
    <row r="71" spans="1:15" x14ac:dyDescent="0.25">
      <c r="A71">
        <v>1826</v>
      </c>
      <c r="B71" t="s">
        <v>91</v>
      </c>
      <c r="C71" s="4">
        <v>5726538</v>
      </c>
      <c r="D71" s="4">
        <v>1274</v>
      </c>
      <c r="E71" s="4">
        <f t="shared" si="0"/>
        <v>4494.9277864992155</v>
      </c>
      <c r="F71" s="6">
        <f t="shared" si="1"/>
        <v>0.91009365381011076</v>
      </c>
      <c r="G71" s="4">
        <f t="shared" si="2"/>
        <v>275.30789806896041</v>
      </c>
      <c r="H71" s="57">
        <f t="shared" si="3"/>
        <v>0</v>
      </c>
      <c r="I71" s="4">
        <f t="shared" si="4"/>
        <v>275.30789806896041</v>
      </c>
      <c r="J71" s="4">
        <f t="shared" si="5"/>
        <v>-51.063485976151945</v>
      </c>
      <c r="K71" s="4">
        <f t="shared" si="6"/>
        <v>224.24441209280846</v>
      </c>
      <c r="L71" s="4">
        <f t="shared" si="7"/>
        <v>350742.26213985559</v>
      </c>
      <c r="M71" s="4">
        <f t="shared" si="8"/>
        <v>285687.38100623799</v>
      </c>
      <c r="N71" s="39">
        <f>Jan!M71</f>
        <v>1614961.7876258148</v>
      </c>
      <c r="O71" s="39">
        <f t="shared" si="9"/>
        <v>-1329274.4066195767</v>
      </c>
    </row>
    <row r="72" spans="1:15" x14ac:dyDescent="0.25">
      <c r="A72">
        <v>1827</v>
      </c>
      <c r="B72" t="s">
        <v>92</v>
      </c>
      <c r="C72" s="4">
        <v>6440838</v>
      </c>
      <c r="D72" s="4">
        <v>1447</v>
      </c>
      <c r="E72" s="4">
        <f t="shared" si="0"/>
        <v>4451.1665514858323</v>
      </c>
      <c r="F72" s="6">
        <f t="shared" si="1"/>
        <v>0.90123326179487184</v>
      </c>
      <c r="G72" s="4">
        <f t="shared" si="2"/>
        <v>302.43986377725798</v>
      </c>
      <c r="H72" s="57">
        <f t="shared" si="3"/>
        <v>0</v>
      </c>
      <c r="I72" s="4">
        <f t="shared" si="4"/>
        <v>302.43986377725798</v>
      </c>
      <c r="J72" s="4">
        <f t="shared" si="5"/>
        <v>-51.063485976151945</v>
      </c>
      <c r="K72" s="4">
        <f t="shared" si="6"/>
        <v>251.37637780110603</v>
      </c>
      <c r="L72" s="4">
        <f t="shared" si="7"/>
        <v>437630.48288569233</v>
      </c>
      <c r="M72" s="4">
        <f t="shared" si="8"/>
        <v>363741.61867820041</v>
      </c>
      <c r="N72" s="39">
        <f>Jan!M72</f>
        <v>290950.50353071193</v>
      </c>
      <c r="O72" s="39">
        <f t="shared" si="9"/>
        <v>72791.115147488483</v>
      </c>
    </row>
    <row r="73" spans="1:15" x14ac:dyDescent="0.25">
      <c r="A73">
        <v>1828</v>
      </c>
      <c r="B73" t="s">
        <v>93</v>
      </c>
      <c r="C73" s="4">
        <v>7039722</v>
      </c>
      <c r="D73" s="4">
        <v>1770</v>
      </c>
      <c r="E73" s="4">
        <f t="shared" ref="E73:E136" si="10">IF(ISNUMBER(C73),(C73)/D73,"")</f>
        <v>3977.2440677966101</v>
      </c>
      <c r="F73" s="6">
        <f t="shared" ref="F73:F136" si="11">IF(ISNUMBER(C73),E73/$E$366,"")</f>
        <v>0.80527758346362843</v>
      </c>
      <c r="G73" s="4">
        <f t="shared" ref="G73:G136" si="12">IF(ISNUMBER(D73),(E$366-E73)*0.62,"")</f>
        <v>596.27180366457571</v>
      </c>
      <c r="H73" s="57">
        <f t="shared" ref="H73:H136" si="13">IF(ISNUMBER(D73),(IF(E73&gt;=E$366*0.9,0,IF(E73&lt;0.9*E$366,(E$366*0.9-E73)*0.35))),"")</f>
        <v>163.74100303734667</v>
      </c>
      <c r="I73" s="4">
        <f t="shared" ref="I73:I136" si="14">IF(ISNUMBER(C73),G73+H73,"")</f>
        <v>760.01280670192239</v>
      </c>
      <c r="J73" s="4">
        <f t="shared" ref="J73:J136" si="15">IF(ISNUMBER(D73),I$368,"")</f>
        <v>-51.063485976151945</v>
      </c>
      <c r="K73" s="4">
        <f t="shared" ref="K73:K136" si="16">I73+J73</f>
        <v>708.94932072577046</v>
      </c>
      <c r="L73" s="4">
        <f t="shared" ref="L73:L136" si="17">I73*D73</f>
        <v>1345222.6678624025</v>
      </c>
      <c r="M73" s="4">
        <f t="shared" ref="M73:M136" si="18">D73*K73</f>
        <v>1254840.2976846136</v>
      </c>
      <c r="N73" s="39">
        <f>Jan!M73</f>
        <v>1077675.4203906532</v>
      </c>
      <c r="O73" s="39">
        <f t="shared" ref="O73:O136" si="19">M73-N73</f>
        <v>177164.87729396042</v>
      </c>
    </row>
    <row r="74" spans="1:15" x14ac:dyDescent="0.25">
      <c r="A74">
        <v>1832</v>
      </c>
      <c r="B74" t="s">
        <v>94</v>
      </c>
      <c r="C74" s="4">
        <v>33889394</v>
      </c>
      <c r="D74" s="4">
        <v>4485</v>
      </c>
      <c r="E74" s="4">
        <f t="shared" si="10"/>
        <v>7556.1636566332218</v>
      </c>
      <c r="F74" s="6">
        <f t="shared" si="11"/>
        <v>1.5299059112156208</v>
      </c>
      <c r="G74" s="4">
        <f t="shared" si="12"/>
        <v>-1622.6583414141235</v>
      </c>
      <c r="H74" s="57">
        <f t="shared" si="13"/>
        <v>0</v>
      </c>
      <c r="I74" s="4">
        <f t="shared" si="14"/>
        <v>-1622.6583414141235</v>
      </c>
      <c r="J74" s="4">
        <f t="shared" si="15"/>
        <v>-51.063485976151945</v>
      </c>
      <c r="K74" s="4">
        <f t="shared" si="16"/>
        <v>-1673.7218273902754</v>
      </c>
      <c r="L74" s="4">
        <f t="shared" si="17"/>
        <v>-7277622.6612423435</v>
      </c>
      <c r="M74" s="4">
        <f t="shared" si="18"/>
        <v>-7506642.3958453853</v>
      </c>
      <c r="N74" s="39">
        <f>Jan!M74</f>
        <v>4205393.3542949595</v>
      </c>
      <c r="O74" s="39">
        <f t="shared" si="19"/>
        <v>-11712035.750140345</v>
      </c>
    </row>
    <row r="75" spans="1:15" x14ac:dyDescent="0.25">
      <c r="A75">
        <v>1833</v>
      </c>
      <c r="B75" t="s">
        <v>95</v>
      </c>
      <c r="C75" s="4">
        <v>127691350</v>
      </c>
      <c r="D75" s="4">
        <v>25927</v>
      </c>
      <c r="E75" s="4">
        <f t="shared" si="10"/>
        <v>4925.0337486018434</v>
      </c>
      <c r="F75" s="6">
        <f t="shared" si="11"/>
        <v>0.99717774618445254</v>
      </c>
      <c r="G75" s="4">
        <f t="shared" si="12"/>
        <v>8.6422015653310886</v>
      </c>
      <c r="H75" s="57">
        <f t="shared" si="13"/>
        <v>0</v>
      </c>
      <c r="I75" s="4">
        <f t="shared" si="14"/>
        <v>8.6422015653310886</v>
      </c>
      <c r="J75" s="4">
        <f t="shared" si="15"/>
        <v>-51.063485976151945</v>
      </c>
      <c r="K75" s="4">
        <f t="shared" si="16"/>
        <v>-42.42128441082086</v>
      </c>
      <c r="L75" s="4">
        <f t="shared" si="17"/>
        <v>224066.35998433913</v>
      </c>
      <c r="M75" s="4">
        <f t="shared" si="18"/>
        <v>-1099856.6409193524</v>
      </c>
      <c r="N75" s="39">
        <f>Jan!M75</f>
        <v>5467347.1121636238</v>
      </c>
      <c r="O75" s="39">
        <f t="shared" si="19"/>
        <v>-6567203.7530829757</v>
      </c>
    </row>
    <row r="76" spans="1:15" x14ac:dyDescent="0.25">
      <c r="A76">
        <v>1834</v>
      </c>
      <c r="B76" t="s">
        <v>96</v>
      </c>
      <c r="C76" s="4">
        <v>11237973</v>
      </c>
      <c r="D76" s="4">
        <v>1948</v>
      </c>
      <c r="E76" s="4">
        <f t="shared" si="10"/>
        <v>5768.9799794661194</v>
      </c>
      <c r="F76" s="6">
        <f t="shared" si="11"/>
        <v>1.168052595647771</v>
      </c>
      <c r="G76" s="4">
        <f t="shared" si="12"/>
        <v>-514.60446157052002</v>
      </c>
      <c r="H76" s="57">
        <f t="shared" si="13"/>
        <v>0</v>
      </c>
      <c r="I76" s="4">
        <f t="shared" si="14"/>
        <v>-514.60446157052002</v>
      </c>
      <c r="J76" s="4">
        <f t="shared" si="15"/>
        <v>-51.063485976151945</v>
      </c>
      <c r="K76" s="4">
        <f t="shared" si="16"/>
        <v>-565.66794754667194</v>
      </c>
      <c r="L76" s="4">
        <f t="shared" si="17"/>
        <v>-1002449.491139373</v>
      </c>
      <c r="M76" s="4">
        <f t="shared" si="18"/>
        <v>-1101921.1618209169</v>
      </c>
      <c r="N76" s="39">
        <f>Jan!M76</f>
        <v>-1202263.2397803538</v>
      </c>
      <c r="O76" s="39">
        <f t="shared" si="19"/>
        <v>100342.07795943692</v>
      </c>
    </row>
    <row r="77" spans="1:15" x14ac:dyDescent="0.25">
      <c r="A77">
        <v>1835</v>
      </c>
      <c r="B77" t="s">
        <v>97</v>
      </c>
      <c r="C77" s="4">
        <v>2265665</v>
      </c>
      <c r="D77" s="4">
        <v>463</v>
      </c>
      <c r="E77" s="4">
        <f t="shared" si="10"/>
        <v>4893.4449244060479</v>
      </c>
      <c r="F77" s="6">
        <f t="shared" si="11"/>
        <v>0.99078191741980248</v>
      </c>
      <c r="G77" s="4">
        <f t="shared" si="12"/>
        <v>28.227272566724295</v>
      </c>
      <c r="H77" s="57">
        <f t="shared" si="13"/>
        <v>0</v>
      </c>
      <c r="I77" s="4">
        <f t="shared" si="14"/>
        <v>28.227272566724295</v>
      </c>
      <c r="J77" s="4">
        <f t="shared" si="15"/>
        <v>-51.063485976151945</v>
      </c>
      <c r="K77" s="4">
        <f t="shared" si="16"/>
        <v>-22.83621340942765</v>
      </c>
      <c r="L77" s="4">
        <f t="shared" si="17"/>
        <v>13069.227198393348</v>
      </c>
      <c r="M77" s="4">
        <f t="shared" si="18"/>
        <v>-10573.166808565002</v>
      </c>
      <c r="N77" s="39">
        <f>Jan!M77</f>
        <v>-54230.697031983509</v>
      </c>
      <c r="O77" s="39">
        <f t="shared" si="19"/>
        <v>43657.530223418507</v>
      </c>
    </row>
    <row r="78" spans="1:15" x14ac:dyDescent="0.25">
      <c r="A78">
        <v>1836</v>
      </c>
      <c r="B78" t="s">
        <v>98</v>
      </c>
      <c r="C78" s="4">
        <v>4824291</v>
      </c>
      <c r="D78" s="4">
        <v>1160</v>
      </c>
      <c r="E78" s="4">
        <f t="shared" si="10"/>
        <v>4158.871551724138</v>
      </c>
      <c r="F78" s="6">
        <f t="shared" si="11"/>
        <v>0.84205192742003721</v>
      </c>
      <c r="G78" s="4">
        <f t="shared" si="12"/>
        <v>483.66276362950839</v>
      </c>
      <c r="H78" s="57">
        <f t="shared" si="13"/>
        <v>100.17138366271192</v>
      </c>
      <c r="I78" s="4">
        <f t="shared" si="14"/>
        <v>583.83414729222034</v>
      </c>
      <c r="J78" s="4">
        <f t="shared" si="15"/>
        <v>-51.063485976151945</v>
      </c>
      <c r="K78" s="4">
        <f t="shared" si="16"/>
        <v>532.77066131606841</v>
      </c>
      <c r="L78" s="4">
        <f t="shared" si="17"/>
        <v>677247.61085897556</v>
      </c>
      <c r="M78" s="4">
        <f t="shared" si="18"/>
        <v>618013.96712663933</v>
      </c>
      <c r="N78" s="39">
        <f>Jan!M78</f>
        <v>576949.72082099272</v>
      </c>
      <c r="O78" s="39">
        <f t="shared" si="19"/>
        <v>41064.246305646608</v>
      </c>
    </row>
    <row r="79" spans="1:15" x14ac:dyDescent="0.25">
      <c r="A79">
        <v>1837</v>
      </c>
      <c r="B79" t="s">
        <v>99</v>
      </c>
      <c r="C79" s="4">
        <v>40514585</v>
      </c>
      <c r="D79" s="4">
        <v>6104</v>
      </c>
      <c r="E79" s="4">
        <f t="shared" si="10"/>
        <v>6637.382863695937</v>
      </c>
      <c r="F79" s="6">
        <f t="shared" si="11"/>
        <v>1.3438792143226583</v>
      </c>
      <c r="G79" s="4">
        <f t="shared" si="12"/>
        <v>-1053.0142497930069</v>
      </c>
      <c r="H79" s="57">
        <f t="shared" si="13"/>
        <v>0</v>
      </c>
      <c r="I79" s="4">
        <f t="shared" si="14"/>
        <v>-1053.0142497930069</v>
      </c>
      <c r="J79" s="4">
        <f t="shared" si="15"/>
        <v>-51.063485976151945</v>
      </c>
      <c r="K79" s="4">
        <f t="shared" si="16"/>
        <v>-1104.0777357691588</v>
      </c>
      <c r="L79" s="4">
        <f t="shared" si="17"/>
        <v>-6427598.9807365146</v>
      </c>
      <c r="M79" s="4">
        <f t="shared" si="18"/>
        <v>-6739290.4991349457</v>
      </c>
      <c r="N79" s="39">
        <f>Jan!M79</f>
        <v>310714.39243363135</v>
      </c>
      <c r="O79" s="39">
        <f t="shared" si="19"/>
        <v>-7050004.8915685769</v>
      </c>
    </row>
    <row r="80" spans="1:15" x14ac:dyDescent="0.25">
      <c r="A80">
        <v>1838</v>
      </c>
      <c r="B80" t="s">
        <v>100</v>
      </c>
      <c r="C80" s="4">
        <v>10419768</v>
      </c>
      <c r="D80" s="4">
        <v>2003</v>
      </c>
      <c r="E80" s="4">
        <f t="shared" si="10"/>
        <v>5202.0808786819771</v>
      </c>
      <c r="F80" s="6">
        <f t="shared" si="11"/>
        <v>1.0532718253039322</v>
      </c>
      <c r="G80" s="4">
        <f t="shared" si="12"/>
        <v>-163.12701908435179</v>
      </c>
      <c r="H80" s="57">
        <f t="shared" si="13"/>
        <v>0</v>
      </c>
      <c r="I80" s="4">
        <f t="shared" si="14"/>
        <v>-163.12701908435179</v>
      </c>
      <c r="J80" s="4">
        <f t="shared" si="15"/>
        <v>-51.063485976151945</v>
      </c>
      <c r="K80" s="4">
        <f t="shared" si="16"/>
        <v>-214.19050506050374</v>
      </c>
      <c r="L80" s="4">
        <f t="shared" si="17"/>
        <v>-326743.4192259566</v>
      </c>
      <c r="M80" s="4">
        <f t="shared" si="18"/>
        <v>-429023.58163618902</v>
      </c>
      <c r="N80" s="39">
        <f>Jan!M80</f>
        <v>825222.84719348978</v>
      </c>
      <c r="O80" s="39">
        <f t="shared" si="19"/>
        <v>-1254246.4288296788</v>
      </c>
    </row>
    <row r="81" spans="1:15" x14ac:dyDescent="0.25">
      <c r="A81">
        <v>1839</v>
      </c>
      <c r="B81" t="s">
        <v>101</v>
      </c>
      <c r="C81" s="4">
        <v>6299918</v>
      </c>
      <c r="D81" s="4">
        <v>1059</v>
      </c>
      <c r="E81" s="4">
        <f t="shared" si="10"/>
        <v>5948.9310670443811</v>
      </c>
      <c r="F81" s="6">
        <f t="shared" si="11"/>
        <v>1.2044875175375294</v>
      </c>
      <c r="G81" s="4">
        <f t="shared" si="12"/>
        <v>-626.17413586904229</v>
      </c>
      <c r="H81" s="57">
        <f t="shared" si="13"/>
        <v>0</v>
      </c>
      <c r="I81" s="4">
        <f t="shared" si="14"/>
        <v>-626.17413586904229</v>
      </c>
      <c r="J81" s="4">
        <f t="shared" si="15"/>
        <v>-51.063485976151945</v>
      </c>
      <c r="K81" s="4">
        <f t="shared" si="16"/>
        <v>-677.23762184519421</v>
      </c>
      <c r="L81" s="4">
        <f t="shared" si="17"/>
        <v>-663118.40988531581</v>
      </c>
      <c r="M81" s="4">
        <f t="shared" si="18"/>
        <v>-717194.64153406071</v>
      </c>
      <c r="N81" s="39">
        <f>Jan!M81</f>
        <v>1614240.4603184753</v>
      </c>
      <c r="O81" s="39">
        <f t="shared" si="19"/>
        <v>-2331435.1018525362</v>
      </c>
    </row>
    <row r="82" spans="1:15" x14ac:dyDescent="0.25">
      <c r="A82">
        <v>1840</v>
      </c>
      <c r="B82" t="s">
        <v>102</v>
      </c>
      <c r="C82" s="4">
        <v>19070998</v>
      </c>
      <c r="D82" s="4">
        <v>4822</v>
      </c>
      <c r="E82" s="4">
        <f t="shared" si="10"/>
        <v>3954.9975114060558</v>
      </c>
      <c r="F82" s="6">
        <f t="shared" si="11"/>
        <v>0.80077329535226349</v>
      </c>
      <c r="G82" s="4">
        <f t="shared" si="12"/>
        <v>610.06466862671937</v>
      </c>
      <c r="H82" s="57">
        <f t="shared" si="13"/>
        <v>171.5272977740407</v>
      </c>
      <c r="I82" s="4">
        <f t="shared" si="14"/>
        <v>781.59196640076004</v>
      </c>
      <c r="J82" s="4">
        <f t="shared" si="15"/>
        <v>-51.063485976151945</v>
      </c>
      <c r="K82" s="4">
        <f t="shared" si="16"/>
        <v>730.52848042460812</v>
      </c>
      <c r="L82" s="4">
        <f t="shared" si="17"/>
        <v>3768836.4619844649</v>
      </c>
      <c r="M82" s="4">
        <f t="shared" si="18"/>
        <v>3522608.3326074602</v>
      </c>
      <c r="N82" s="39">
        <f>Jan!M82</f>
        <v>3149661.8915162305</v>
      </c>
      <c r="O82" s="39">
        <f t="shared" si="19"/>
        <v>372946.44109122967</v>
      </c>
    </row>
    <row r="83" spans="1:15" x14ac:dyDescent="0.25">
      <c r="A83">
        <v>1841</v>
      </c>
      <c r="B83" t="s">
        <v>103</v>
      </c>
      <c r="C83" s="4">
        <v>47378098</v>
      </c>
      <c r="D83" s="4">
        <v>9805</v>
      </c>
      <c r="E83" s="4">
        <f t="shared" si="10"/>
        <v>4832.0344722080572</v>
      </c>
      <c r="F83" s="6">
        <f t="shared" si="11"/>
        <v>0.97834806631526028</v>
      </c>
      <c r="G83" s="4">
        <f t="shared" si="12"/>
        <v>66.301752929478539</v>
      </c>
      <c r="H83" s="57">
        <f t="shared" si="13"/>
        <v>0</v>
      </c>
      <c r="I83" s="4">
        <f t="shared" si="14"/>
        <v>66.301752929478539</v>
      </c>
      <c r="J83" s="4">
        <f t="shared" si="15"/>
        <v>-51.063485976151945</v>
      </c>
      <c r="K83" s="4">
        <f t="shared" si="16"/>
        <v>15.238266953326594</v>
      </c>
      <c r="L83" s="4">
        <f t="shared" si="17"/>
        <v>650088.68747353705</v>
      </c>
      <c r="M83" s="4">
        <f t="shared" si="18"/>
        <v>149411.20747736725</v>
      </c>
      <c r="N83" s="39">
        <f>Jan!M83</f>
        <v>3501596.1418533055</v>
      </c>
      <c r="O83" s="39">
        <f t="shared" si="19"/>
        <v>-3352184.934375938</v>
      </c>
    </row>
    <row r="84" spans="1:15" x14ac:dyDescent="0.25">
      <c r="A84">
        <v>1845</v>
      </c>
      <c r="B84" t="s">
        <v>104</v>
      </c>
      <c r="C84" s="4">
        <v>15826535</v>
      </c>
      <c r="D84" s="4">
        <v>1851</v>
      </c>
      <c r="E84" s="4">
        <f t="shared" si="10"/>
        <v>8550.2620205294443</v>
      </c>
      <c r="F84" s="6">
        <f t="shared" si="11"/>
        <v>1.7311822509517907</v>
      </c>
      <c r="G84" s="4">
        <f t="shared" si="12"/>
        <v>-2238.9993270297814</v>
      </c>
      <c r="H84" s="57">
        <f t="shared" si="13"/>
        <v>0</v>
      </c>
      <c r="I84" s="4">
        <f t="shared" si="14"/>
        <v>-2238.9993270297814</v>
      </c>
      <c r="J84" s="4">
        <f t="shared" si="15"/>
        <v>-51.063485976151945</v>
      </c>
      <c r="K84" s="4">
        <f t="shared" si="16"/>
        <v>-2290.0628130059335</v>
      </c>
      <c r="L84" s="4">
        <f t="shared" si="17"/>
        <v>-4144387.7543321252</v>
      </c>
      <c r="M84" s="4">
        <f t="shared" si="18"/>
        <v>-4238906.2668739827</v>
      </c>
      <c r="N84" s="39">
        <f>Jan!M84</f>
        <v>802431.03812039481</v>
      </c>
      <c r="O84" s="39">
        <f t="shared" si="19"/>
        <v>-5041337.3049943773</v>
      </c>
    </row>
    <row r="85" spans="1:15" x14ac:dyDescent="0.25">
      <c r="A85">
        <v>1848</v>
      </c>
      <c r="B85" t="s">
        <v>105</v>
      </c>
      <c r="C85" s="4">
        <v>11186624</v>
      </c>
      <c r="D85" s="4">
        <v>2662</v>
      </c>
      <c r="E85" s="4">
        <f t="shared" si="10"/>
        <v>4202.3380916604056</v>
      </c>
      <c r="F85" s="6">
        <f t="shared" si="11"/>
        <v>0.85085265215423589</v>
      </c>
      <c r="G85" s="4">
        <f t="shared" si="12"/>
        <v>456.71350886902258</v>
      </c>
      <c r="H85" s="57">
        <f t="shared" si="13"/>
        <v>84.958094685018295</v>
      </c>
      <c r="I85" s="4">
        <f t="shared" si="14"/>
        <v>541.67160355404087</v>
      </c>
      <c r="J85" s="4">
        <f t="shared" si="15"/>
        <v>-51.063485976151945</v>
      </c>
      <c r="K85" s="4">
        <f t="shared" si="16"/>
        <v>490.60811757788895</v>
      </c>
      <c r="L85" s="4">
        <f t="shared" si="17"/>
        <v>1441929.8086608569</v>
      </c>
      <c r="M85" s="4">
        <f t="shared" si="18"/>
        <v>1305998.8089923405</v>
      </c>
      <c r="N85" s="39">
        <f>Jan!M85</f>
        <v>918499.45205645158</v>
      </c>
      <c r="O85" s="39">
        <f t="shared" si="19"/>
        <v>387499.35693588888</v>
      </c>
    </row>
    <row r="86" spans="1:15" x14ac:dyDescent="0.25">
      <c r="A86">
        <v>1851</v>
      </c>
      <c r="B86" t="s">
        <v>106</v>
      </c>
      <c r="C86" s="4">
        <v>8698716</v>
      </c>
      <c r="D86" s="4">
        <v>2067</v>
      </c>
      <c r="E86" s="4">
        <f t="shared" si="10"/>
        <v>4208.3773584905657</v>
      </c>
      <c r="F86" s="6">
        <f t="shared" si="11"/>
        <v>0.85207543006677611</v>
      </c>
      <c r="G86" s="4">
        <f t="shared" si="12"/>
        <v>452.96916343432326</v>
      </c>
      <c r="H86" s="57">
        <f t="shared" si="13"/>
        <v>82.844351294462228</v>
      </c>
      <c r="I86" s="4">
        <f t="shared" si="14"/>
        <v>535.81351472878555</v>
      </c>
      <c r="J86" s="4">
        <f t="shared" si="15"/>
        <v>-51.063485976151945</v>
      </c>
      <c r="K86" s="4">
        <f t="shared" si="16"/>
        <v>484.75002875263363</v>
      </c>
      <c r="L86" s="4">
        <f t="shared" si="17"/>
        <v>1107526.5349443997</v>
      </c>
      <c r="M86" s="4">
        <f t="shared" si="18"/>
        <v>1001978.3094316937</v>
      </c>
      <c r="N86" s="39">
        <f>Jan!M86</f>
        <v>813290.91206637293</v>
      </c>
      <c r="O86" s="39">
        <f t="shared" si="19"/>
        <v>188687.39736532082</v>
      </c>
    </row>
    <row r="87" spans="1:15" x14ac:dyDescent="0.25">
      <c r="A87">
        <v>1853</v>
      </c>
      <c r="B87" t="s">
        <v>107</v>
      </c>
      <c r="C87" s="4">
        <v>6213795</v>
      </c>
      <c r="D87" s="4">
        <v>1362</v>
      </c>
      <c r="E87" s="4">
        <f t="shared" si="10"/>
        <v>4562.257709251101</v>
      </c>
      <c r="F87" s="6">
        <f t="shared" si="11"/>
        <v>0.92372602752522659</v>
      </c>
      <c r="G87" s="4">
        <f t="shared" si="12"/>
        <v>233.56334596279137</v>
      </c>
      <c r="H87" s="57">
        <f t="shared" si="13"/>
        <v>0</v>
      </c>
      <c r="I87" s="4">
        <f t="shared" si="14"/>
        <v>233.56334596279137</v>
      </c>
      <c r="J87" s="4">
        <f t="shared" si="15"/>
        <v>-51.063485976151945</v>
      </c>
      <c r="K87" s="4">
        <f t="shared" si="16"/>
        <v>182.49985998663942</v>
      </c>
      <c r="L87" s="4">
        <f t="shared" si="17"/>
        <v>318113.27720132185</v>
      </c>
      <c r="M87" s="4">
        <f t="shared" si="18"/>
        <v>248564.80930180289</v>
      </c>
      <c r="N87" s="39">
        <f>Jan!M87</f>
        <v>359486.59182602732</v>
      </c>
      <c r="O87" s="39">
        <f t="shared" si="19"/>
        <v>-110921.78252422443</v>
      </c>
    </row>
    <row r="88" spans="1:15" x14ac:dyDescent="0.25">
      <c r="A88">
        <v>1856</v>
      </c>
      <c r="B88" t="s">
        <v>108</v>
      </c>
      <c r="C88" s="4">
        <v>1919268</v>
      </c>
      <c r="D88" s="4">
        <v>458</v>
      </c>
      <c r="E88" s="4">
        <f t="shared" si="10"/>
        <v>4190.5414847161574</v>
      </c>
      <c r="F88" s="6">
        <f t="shared" si="11"/>
        <v>0.84846417838415689</v>
      </c>
      <c r="G88" s="4">
        <f t="shared" si="12"/>
        <v>464.02740517445642</v>
      </c>
      <c r="H88" s="57">
        <f t="shared" si="13"/>
        <v>89.086907115505156</v>
      </c>
      <c r="I88" s="4">
        <f t="shared" si="14"/>
        <v>553.11431228996162</v>
      </c>
      <c r="J88" s="4">
        <f t="shared" si="15"/>
        <v>-51.063485976151945</v>
      </c>
      <c r="K88" s="4">
        <f t="shared" si="16"/>
        <v>502.05082631380969</v>
      </c>
      <c r="L88" s="4">
        <f t="shared" si="17"/>
        <v>253326.35502880241</v>
      </c>
      <c r="M88" s="4">
        <f t="shared" si="18"/>
        <v>229939.27845172485</v>
      </c>
      <c r="N88" s="39">
        <f>Jan!M88</f>
        <v>174159.96049656425</v>
      </c>
      <c r="O88" s="39">
        <f t="shared" si="19"/>
        <v>55779.317955160601</v>
      </c>
    </row>
    <row r="89" spans="1:15" x14ac:dyDescent="0.25">
      <c r="A89">
        <v>1857</v>
      </c>
      <c r="B89" t="s">
        <v>109</v>
      </c>
      <c r="C89" s="4">
        <v>3403263</v>
      </c>
      <c r="D89" s="4">
        <v>677</v>
      </c>
      <c r="E89" s="4">
        <f t="shared" si="10"/>
        <v>5026.9763663220092</v>
      </c>
      <c r="F89" s="6">
        <f t="shared" si="11"/>
        <v>1.017818195563545</v>
      </c>
      <c r="G89" s="4">
        <f t="shared" si="12"/>
        <v>-54.562221421171706</v>
      </c>
      <c r="H89" s="57">
        <f t="shared" si="13"/>
        <v>0</v>
      </c>
      <c r="I89" s="4">
        <f t="shared" si="14"/>
        <v>-54.562221421171706</v>
      </c>
      <c r="J89" s="4">
        <f t="shared" si="15"/>
        <v>-51.063485976151945</v>
      </c>
      <c r="K89" s="4">
        <f t="shared" si="16"/>
        <v>-105.62570739732365</v>
      </c>
      <c r="L89" s="4">
        <f t="shared" si="17"/>
        <v>-36938.623902133244</v>
      </c>
      <c r="M89" s="4">
        <f t="shared" si="18"/>
        <v>-71508.603907988116</v>
      </c>
      <c r="N89" s="39">
        <f>Jan!M89</f>
        <v>-153383.6913405029</v>
      </c>
      <c r="O89" s="39">
        <f t="shared" si="19"/>
        <v>81875.087432514789</v>
      </c>
    </row>
    <row r="90" spans="1:15" x14ac:dyDescent="0.25">
      <c r="A90">
        <v>1859</v>
      </c>
      <c r="B90" t="s">
        <v>110</v>
      </c>
      <c r="C90" s="4">
        <v>6058497</v>
      </c>
      <c r="D90" s="4">
        <v>1266</v>
      </c>
      <c r="E90" s="4">
        <f t="shared" si="10"/>
        <v>4785.5426540284361</v>
      </c>
      <c r="F90" s="6">
        <f t="shared" si="11"/>
        <v>0.96893480970934709</v>
      </c>
      <c r="G90" s="4">
        <f t="shared" si="12"/>
        <v>95.126680200843609</v>
      </c>
      <c r="H90" s="57">
        <f t="shared" si="13"/>
        <v>0</v>
      </c>
      <c r="I90" s="4">
        <f t="shared" si="14"/>
        <v>95.126680200843609</v>
      </c>
      <c r="J90" s="4">
        <f t="shared" si="15"/>
        <v>-51.063485976151945</v>
      </c>
      <c r="K90" s="4">
        <f t="shared" si="16"/>
        <v>44.063194224691664</v>
      </c>
      <c r="L90" s="4">
        <f t="shared" si="17"/>
        <v>120430.37713426801</v>
      </c>
      <c r="M90" s="4">
        <f t="shared" si="18"/>
        <v>55784.003888459643</v>
      </c>
      <c r="N90" s="39">
        <f>Jan!M90</f>
        <v>70478.061333712423</v>
      </c>
      <c r="O90" s="39">
        <f t="shared" si="19"/>
        <v>-14694.05744525278</v>
      </c>
    </row>
    <row r="91" spans="1:15" x14ac:dyDescent="0.25">
      <c r="A91">
        <v>1860</v>
      </c>
      <c r="B91" t="s">
        <v>111</v>
      </c>
      <c r="C91" s="4">
        <v>53487507</v>
      </c>
      <c r="D91" s="4">
        <v>11582</v>
      </c>
      <c r="E91" s="4">
        <f t="shared" si="10"/>
        <v>4618.158090139872</v>
      </c>
      <c r="F91" s="6">
        <f t="shared" si="11"/>
        <v>0.93504424759657978</v>
      </c>
      <c r="G91" s="4">
        <f t="shared" si="12"/>
        <v>198.90510981175336</v>
      </c>
      <c r="H91" s="57">
        <f t="shared" si="13"/>
        <v>0</v>
      </c>
      <c r="I91" s="4">
        <f t="shared" si="14"/>
        <v>198.90510981175336</v>
      </c>
      <c r="J91" s="4">
        <f t="shared" si="15"/>
        <v>-51.063485976151945</v>
      </c>
      <c r="K91" s="4">
        <f t="shared" si="16"/>
        <v>147.84162383560141</v>
      </c>
      <c r="L91" s="4">
        <f t="shared" si="17"/>
        <v>2303718.9818397276</v>
      </c>
      <c r="M91" s="4">
        <f t="shared" si="18"/>
        <v>1712301.6872639356</v>
      </c>
      <c r="N91" s="39">
        <f>Jan!M91</f>
        <v>1087798.2125174203</v>
      </c>
      <c r="O91" s="39">
        <f t="shared" si="19"/>
        <v>624503.47474651528</v>
      </c>
    </row>
    <row r="92" spans="1:15" x14ac:dyDescent="0.25">
      <c r="A92">
        <v>1865</v>
      </c>
      <c r="B92" t="s">
        <v>112</v>
      </c>
      <c r="C92" s="4">
        <v>47086474</v>
      </c>
      <c r="D92" s="4">
        <v>9871</v>
      </c>
      <c r="E92" s="4">
        <f t="shared" si="10"/>
        <v>4770.1827575726875</v>
      </c>
      <c r="F92" s="6">
        <f t="shared" si="11"/>
        <v>0.96582487225283353</v>
      </c>
      <c r="G92" s="4">
        <f t="shared" si="12"/>
        <v>104.64981600340776</v>
      </c>
      <c r="H92" s="57">
        <f t="shared" si="13"/>
        <v>0</v>
      </c>
      <c r="I92" s="4">
        <f t="shared" si="14"/>
        <v>104.64981600340776</v>
      </c>
      <c r="J92" s="4">
        <f t="shared" si="15"/>
        <v>-51.063485976151945</v>
      </c>
      <c r="K92" s="4">
        <f t="shared" si="16"/>
        <v>53.586330027255819</v>
      </c>
      <c r="L92" s="4">
        <f t="shared" si="17"/>
        <v>1032998.3337696381</v>
      </c>
      <c r="M92" s="4">
        <f t="shared" si="18"/>
        <v>528950.66369904217</v>
      </c>
      <c r="N92" s="39">
        <f>Jan!M92</f>
        <v>383252.02103086101</v>
      </c>
      <c r="O92" s="39">
        <f t="shared" si="19"/>
        <v>145698.64266818116</v>
      </c>
    </row>
    <row r="93" spans="1:15" x14ac:dyDescent="0.25">
      <c r="A93">
        <v>1866</v>
      </c>
      <c r="B93" t="s">
        <v>113</v>
      </c>
      <c r="C93" s="4">
        <v>39622480</v>
      </c>
      <c r="D93" s="4">
        <v>8400</v>
      </c>
      <c r="E93" s="4">
        <f t="shared" si="10"/>
        <v>4716.9619047619044</v>
      </c>
      <c r="F93" s="6">
        <f t="shared" si="11"/>
        <v>0.95504917958454738</v>
      </c>
      <c r="G93" s="4">
        <f t="shared" si="12"/>
        <v>137.64674474609328</v>
      </c>
      <c r="H93" s="57">
        <f t="shared" si="13"/>
        <v>0</v>
      </c>
      <c r="I93" s="4">
        <f t="shared" si="14"/>
        <v>137.64674474609328</v>
      </c>
      <c r="J93" s="4">
        <f t="shared" si="15"/>
        <v>-51.063485976151945</v>
      </c>
      <c r="K93" s="4">
        <f t="shared" si="16"/>
        <v>86.583258769941324</v>
      </c>
      <c r="L93" s="4">
        <f t="shared" si="17"/>
        <v>1156232.6558671836</v>
      </c>
      <c r="M93" s="4">
        <f t="shared" si="18"/>
        <v>727299.37366750708</v>
      </c>
      <c r="N93" s="39">
        <f>Jan!M93</f>
        <v>-9891.0995867429046</v>
      </c>
      <c r="O93" s="39">
        <f t="shared" si="19"/>
        <v>737190.47325425001</v>
      </c>
    </row>
    <row r="94" spans="1:15" x14ac:dyDescent="0.25">
      <c r="A94">
        <v>1867</v>
      </c>
      <c r="B94" t="s">
        <v>114</v>
      </c>
      <c r="C94" s="4">
        <v>14008354</v>
      </c>
      <c r="D94" s="4">
        <v>2617</v>
      </c>
      <c r="E94" s="4">
        <f t="shared" si="10"/>
        <v>5352.8291937332824</v>
      </c>
      <c r="F94" s="6">
        <f t="shared" si="11"/>
        <v>1.0837940252962954</v>
      </c>
      <c r="G94" s="4">
        <f t="shared" si="12"/>
        <v>-256.59097441616109</v>
      </c>
      <c r="H94" s="57">
        <f t="shared" si="13"/>
        <v>0</v>
      </c>
      <c r="I94" s="4">
        <f t="shared" si="14"/>
        <v>-256.59097441616109</v>
      </c>
      <c r="J94" s="4">
        <f t="shared" si="15"/>
        <v>-51.063485976151945</v>
      </c>
      <c r="K94" s="4">
        <f t="shared" si="16"/>
        <v>-307.65446039231301</v>
      </c>
      <c r="L94" s="4">
        <f t="shared" si="17"/>
        <v>-671498.58004709356</v>
      </c>
      <c r="M94" s="4">
        <f t="shared" si="18"/>
        <v>-805131.72284668311</v>
      </c>
      <c r="N94" s="39">
        <f>Jan!M94</f>
        <v>-407029.94348315604</v>
      </c>
      <c r="O94" s="39">
        <f t="shared" si="19"/>
        <v>-398101.77936352708</v>
      </c>
    </row>
    <row r="95" spans="1:15" x14ac:dyDescent="0.25">
      <c r="A95">
        <v>1868</v>
      </c>
      <c r="B95" t="s">
        <v>115</v>
      </c>
      <c r="C95" s="4">
        <v>22538295</v>
      </c>
      <c r="D95" s="4">
        <v>4628</v>
      </c>
      <c r="E95" s="4">
        <f t="shared" si="10"/>
        <v>4869.9859550561796</v>
      </c>
      <c r="F95" s="6">
        <f t="shared" si="11"/>
        <v>0.98603215053937188</v>
      </c>
      <c r="G95" s="4">
        <f t="shared" si="12"/>
        <v>42.771833563642652</v>
      </c>
      <c r="H95" s="57">
        <f t="shared" si="13"/>
        <v>0</v>
      </c>
      <c r="I95" s="4">
        <f t="shared" si="14"/>
        <v>42.771833563642652</v>
      </c>
      <c r="J95" s="4">
        <f t="shared" si="15"/>
        <v>-51.063485976151945</v>
      </c>
      <c r="K95" s="4">
        <f t="shared" si="16"/>
        <v>-8.2916524125092934</v>
      </c>
      <c r="L95" s="4">
        <f t="shared" si="17"/>
        <v>197948.04573253819</v>
      </c>
      <c r="M95" s="4">
        <f t="shared" si="18"/>
        <v>-38373.767365093008</v>
      </c>
      <c r="N95" s="39">
        <f>Jan!M95</f>
        <v>99394.641589589461</v>
      </c>
      <c r="O95" s="39">
        <f t="shared" si="19"/>
        <v>-137768.40895468247</v>
      </c>
    </row>
    <row r="96" spans="1:15" x14ac:dyDescent="0.25">
      <c r="A96">
        <v>1870</v>
      </c>
      <c r="B96" t="s">
        <v>116</v>
      </c>
      <c r="C96" s="4">
        <v>48783510</v>
      </c>
      <c r="D96" s="4">
        <v>10781</v>
      </c>
      <c r="E96" s="4">
        <f t="shared" si="10"/>
        <v>4524.9522307763655</v>
      </c>
      <c r="F96" s="6">
        <f t="shared" si="11"/>
        <v>0.91617274061499376</v>
      </c>
      <c r="G96" s="4">
        <f t="shared" si="12"/>
        <v>256.69274261712741</v>
      </c>
      <c r="H96" s="57">
        <f t="shared" si="13"/>
        <v>0</v>
      </c>
      <c r="I96" s="4">
        <f t="shared" si="14"/>
        <v>256.69274261712741</v>
      </c>
      <c r="J96" s="4">
        <f t="shared" si="15"/>
        <v>-51.063485976151945</v>
      </c>
      <c r="K96" s="4">
        <f t="shared" si="16"/>
        <v>205.62925664097546</v>
      </c>
      <c r="L96" s="4">
        <f t="shared" si="17"/>
        <v>2767404.4581552506</v>
      </c>
      <c r="M96" s="4">
        <f t="shared" si="18"/>
        <v>2216889.0158463563</v>
      </c>
      <c r="N96" s="39">
        <f>Jan!M96</f>
        <v>1482265.922242299</v>
      </c>
      <c r="O96" s="39">
        <f t="shared" si="19"/>
        <v>734623.09360405733</v>
      </c>
    </row>
    <row r="97" spans="1:15" x14ac:dyDescent="0.25">
      <c r="A97">
        <v>1871</v>
      </c>
      <c r="B97" t="s">
        <v>117</v>
      </c>
      <c r="C97" s="4">
        <v>20322952</v>
      </c>
      <c r="D97" s="4">
        <v>4542</v>
      </c>
      <c r="E97" s="4">
        <f t="shared" si="10"/>
        <v>4474.4500220167329</v>
      </c>
      <c r="F97" s="6">
        <f t="shared" si="11"/>
        <v>0.90594749520980977</v>
      </c>
      <c r="G97" s="4">
        <f t="shared" si="12"/>
        <v>288.00411204809961</v>
      </c>
      <c r="H97" s="57">
        <f t="shared" si="13"/>
        <v>0</v>
      </c>
      <c r="I97" s="4">
        <f t="shared" si="14"/>
        <v>288.00411204809961</v>
      </c>
      <c r="J97" s="4">
        <f t="shared" si="15"/>
        <v>-51.063485976151945</v>
      </c>
      <c r="K97" s="4">
        <f t="shared" si="16"/>
        <v>236.94062607194766</v>
      </c>
      <c r="L97" s="4">
        <f t="shared" si="17"/>
        <v>1308114.6769224685</v>
      </c>
      <c r="M97" s="4">
        <f t="shared" si="18"/>
        <v>1076184.3236187862</v>
      </c>
      <c r="N97" s="39">
        <f>Jan!M97</f>
        <v>914862.53369488264</v>
      </c>
      <c r="O97" s="39">
        <f t="shared" si="19"/>
        <v>161321.78992390353</v>
      </c>
    </row>
    <row r="98" spans="1:15" x14ac:dyDescent="0.25">
      <c r="A98">
        <v>1874</v>
      </c>
      <c r="B98" t="s">
        <v>118</v>
      </c>
      <c r="C98" s="4">
        <v>5065759</v>
      </c>
      <c r="D98" s="4">
        <v>969</v>
      </c>
      <c r="E98" s="4">
        <f t="shared" si="10"/>
        <v>5227.8214654282765</v>
      </c>
      <c r="F98" s="6">
        <f t="shared" si="11"/>
        <v>1.058483554113796</v>
      </c>
      <c r="G98" s="4">
        <f t="shared" si="12"/>
        <v>-179.08618286705743</v>
      </c>
      <c r="H98" s="57">
        <f t="shared" si="13"/>
        <v>0</v>
      </c>
      <c r="I98" s="4">
        <f t="shared" si="14"/>
        <v>-179.08618286705743</v>
      </c>
      <c r="J98" s="4">
        <f t="shared" si="15"/>
        <v>-51.063485976151945</v>
      </c>
      <c r="K98" s="4">
        <f t="shared" si="16"/>
        <v>-230.14966884320938</v>
      </c>
      <c r="L98" s="4">
        <f t="shared" si="17"/>
        <v>-173534.51119817866</v>
      </c>
      <c r="M98" s="4">
        <f t="shared" si="18"/>
        <v>-223015.0291090699</v>
      </c>
      <c r="N98" s="39">
        <f>Jan!M98</f>
        <v>-234728.67011661391</v>
      </c>
      <c r="O98" s="39">
        <f t="shared" si="19"/>
        <v>11713.641007544007</v>
      </c>
    </row>
    <row r="99" spans="1:15" x14ac:dyDescent="0.25">
      <c r="A99">
        <v>1875</v>
      </c>
      <c r="B99" t="s">
        <v>119</v>
      </c>
      <c r="C99" s="4">
        <v>15314741</v>
      </c>
      <c r="D99" s="4">
        <v>2786</v>
      </c>
      <c r="E99" s="4">
        <f t="shared" si="10"/>
        <v>5497.0355348169414</v>
      </c>
      <c r="F99" s="6">
        <f t="shared" si="11"/>
        <v>1.1129916636329125</v>
      </c>
      <c r="G99" s="4">
        <f t="shared" si="12"/>
        <v>-345.9989058880297</v>
      </c>
      <c r="H99" s="57">
        <f t="shared" si="13"/>
        <v>0</v>
      </c>
      <c r="I99" s="4">
        <f t="shared" si="14"/>
        <v>-345.9989058880297</v>
      </c>
      <c r="J99" s="4">
        <f t="shared" si="15"/>
        <v>-51.063485976151945</v>
      </c>
      <c r="K99" s="4">
        <f t="shared" si="16"/>
        <v>-397.06239186418162</v>
      </c>
      <c r="L99" s="4">
        <f t="shared" si="17"/>
        <v>-963952.95180405071</v>
      </c>
      <c r="M99" s="4">
        <f t="shared" si="18"/>
        <v>-1106215.8237336101</v>
      </c>
      <c r="N99" s="39">
        <f>Jan!M99</f>
        <v>1481874.1252476599</v>
      </c>
      <c r="O99" s="39">
        <f t="shared" si="19"/>
        <v>-2588089.9489812702</v>
      </c>
    </row>
    <row r="100" spans="1:15" x14ac:dyDescent="0.25">
      <c r="A100">
        <v>3101</v>
      </c>
      <c r="B100" t="s">
        <v>120</v>
      </c>
      <c r="C100" s="4">
        <v>120218302</v>
      </c>
      <c r="D100" s="4">
        <v>32038</v>
      </c>
      <c r="E100" s="4">
        <f t="shared" si="10"/>
        <v>3752.3660028715899</v>
      </c>
      <c r="F100" s="6">
        <f t="shared" si="11"/>
        <v>0.75974624024960224</v>
      </c>
      <c r="G100" s="4">
        <f t="shared" si="12"/>
        <v>735.69620391808826</v>
      </c>
      <c r="H100" s="57">
        <f t="shared" si="13"/>
        <v>242.44832576110375</v>
      </c>
      <c r="I100" s="4">
        <f t="shared" si="14"/>
        <v>978.14452967919203</v>
      </c>
      <c r="J100" s="4">
        <f t="shared" si="15"/>
        <v>-51.063485976151945</v>
      </c>
      <c r="K100" s="4">
        <f t="shared" si="16"/>
        <v>927.08104370304011</v>
      </c>
      <c r="L100" s="4">
        <f t="shared" si="17"/>
        <v>31337794.441861954</v>
      </c>
      <c r="M100" s="4">
        <f t="shared" si="18"/>
        <v>29701822.478158001</v>
      </c>
      <c r="N100" s="39">
        <f>Jan!M100</f>
        <v>25292150.688709449</v>
      </c>
      <c r="O100" s="39">
        <f t="shared" si="19"/>
        <v>4409671.7894485518</v>
      </c>
    </row>
    <row r="101" spans="1:15" x14ac:dyDescent="0.25">
      <c r="A101">
        <v>3103</v>
      </c>
      <c r="B101" t="s">
        <v>121</v>
      </c>
      <c r="C101" s="4">
        <v>222009993</v>
      </c>
      <c r="D101" s="4">
        <v>52646</v>
      </c>
      <c r="E101" s="4">
        <f t="shared" si="10"/>
        <v>4217.034399574517</v>
      </c>
      <c r="F101" s="6">
        <f t="shared" si="11"/>
        <v>0.85382823200832048</v>
      </c>
      <c r="G101" s="4">
        <f t="shared" si="12"/>
        <v>447.60179796227345</v>
      </c>
      <c r="H101" s="57">
        <f t="shared" si="13"/>
        <v>79.814386915079282</v>
      </c>
      <c r="I101" s="4">
        <f t="shared" si="14"/>
        <v>527.41618487735275</v>
      </c>
      <c r="J101" s="4">
        <f t="shared" si="15"/>
        <v>-51.063485976151945</v>
      </c>
      <c r="K101" s="4">
        <f t="shared" si="16"/>
        <v>476.35269890120082</v>
      </c>
      <c r="L101" s="4">
        <f t="shared" si="17"/>
        <v>27766352.469053112</v>
      </c>
      <c r="M101" s="4">
        <f t="shared" si="18"/>
        <v>25078064.186352618</v>
      </c>
      <c r="N101" s="39">
        <f>Jan!M101</f>
        <v>18193092.757777564</v>
      </c>
      <c r="O101" s="39">
        <f t="shared" si="19"/>
        <v>6884971.4285750538</v>
      </c>
    </row>
    <row r="102" spans="1:15" x14ac:dyDescent="0.25">
      <c r="A102">
        <v>3105</v>
      </c>
      <c r="B102" t="s">
        <v>122</v>
      </c>
      <c r="C102" s="4">
        <v>230876773</v>
      </c>
      <c r="D102" s="4">
        <v>60139</v>
      </c>
      <c r="E102" s="4">
        <f t="shared" si="10"/>
        <v>3839.0524119124029</v>
      </c>
      <c r="F102" s="6">
        <f t="shared" si="11"/>
        <v>0.77729774596602119</v>
      </c>
      <c r="G102" s="4">
        <f t="shared" si="12"/>
        <v>681.95063031278414</v>
      </c>
      <c r="H102" s="57">
        <f t="shared" si="13"/>
        <v>212.1080825968192</v>
      </c>
      <c r="I102" s="4">
        <f t="shared" si="14"/>
        <v>894.0587129096034</v>
      </c>
      <c r="J102" s="4">
        <f t="shared" si="15"/>
        <v>-51.063485976151945</v>
      </c>
      <c r="K102" s="4">
        <f t="shared" si="16"/>
        <v>842.99522693345148</v>
      </c>
      <c r="L102" s="4">
        <f t="shared" si="17"/>
        <v>53767796.935670637</v>
      </c>
      <c r="M102" s="4">
        <f t="shared" si="18"/>
        <v>50696889.952550836</v>
      </c>
      <c r="N102" s="39">
        <f>Jan!M102</f>
        <v>45993365.271098003</v>
      </c>
      <c r="O102" s="39">
        <f t="shared" si="19"/>
        <v>4703524.6814528331</v>
      </c>
    </row>
    <row r="103" spans="1:15" x14ac:dyDescent="0.25">
      <c r="A103">
        <v>3107</v>
      </c>
      <c r="B103" t="s">
        <v>123</v>
      </c>
      <c r="C103" s="4">
        <v>341265355</v>
      </c>
      <c r="D103" s="4">
        <v>85862</v>
      </c>
      <c r="E103" s="4">
        <f t="shared" si="10"/>
        <v>3974.5796161282055</v>
      </c>
      <c r="F103" s="6">
        <f t="shared" si="11"/>
        <v>0.80473810860007622</v>
      </c>
      <c r="G103" s="4">
        <f t="shared" si="12"/>
        <v>597.92376369898659</v>
      </c>
      <c r="H103" s="57">
        <f t="shared" si="13"/>
        <v>164.67356112128829</v>
      </c>
      <c r="I103" s="4">
        <f t="shared" si="14"/>
        <v>762.59732482027493</v>
      </c>
      <c r="J103" s="4">
        <f t="shared" si="15"/>
        <v>-51.063485976151945</v>
      </c>
      <c r="K103" s="4">
        <f t="shared" si="16"/>
        <v>711.53383884412301</v>
      </c>
      <c r="L103" s="4">
        <f t="shared" si="17"/>
        <v>65478131.503718443</v>
      </c>
      <c r="M103" s="4">
        <f t="shared" si="18"/>
        <v>61093718.470834091</v>
      </c>
      <c r="N103" s="39">
        <f>Jan!M103</f>
        <v>49497609.486803524</v>
      </c>
      <c r="O103" s="39">
        <f t="shared" si="19"/>
        <v>11596108.984030567</v>
      </c>
    </row>
    <row r="104" spans="1:15" x14ac:dyDescent="0.25">
      <c r="A104">
        <v>3110</v>
      </c>
      <c r="B104" t="s">
        <v>124</v>
      </c>
      <c r="C104" s="4">
        <v>22330405</v>
      </c>
      <c r="D104" s="4">
        <v>4777</v>
      </c>
      <c r="E104" s="4">
        <f t="shared" si="10"/>
        <v>4674.5666736445464</v>
      </c>
      <c r="F104" s="6">
        <f t="shared" si="11"/>
        <v>0.94646536408753124</v>
      </c>
      <c r="G104" s="4">
        <f t="shared" si="12"/>
        <v>163.93178803885522</v>
      </c>
      <c r="H104" s="57">
        <f t="shared" si="13"/>
        <v>0</v>
      </c>
      <c r="I104" s="4">
        <f t="shared" si="14"/>
        <v>163.93178803885522</v>
      </c>
      <c r="J104" s="4">
        <f t="shared" si="15"/>
        <v>-51.063485976151945</v>
      </c>
      <c r="K104" s="4">
        <f t="shared" si="16"/>
        <v>112.86830206270326</v>
      </c>
      <c r="L104" s="4">
        <f t="shared" si="17"/>
        <v>783102.15146161139</v>
      </c>
      <c r="M104" s="4">
        <f t="shared" si="18"/>
        <v>539171.87895353348</v>
      </c>
      <c r="N104" s="39">
        <f>Jan!M104</f>
        <v>380383.1743373957</v>
      </c>
      <c r="O104" s="39">
        <f t="shared" si="19"/>
        <v>158788.70461613778</v>
      </c>
    </row>
    <row r="105" spans="1:15" x14ac:dyDescent="0.25">
      <c r="A105">
        <v>3112</v>
      </c>
      <c r="B105" t="s">
        <v>125</v>
      </c>
      <c r="C105" s="4">
        <v>33308536</v>
      </c>
      <c r="D105" s="4">
        <v>7850</v>
      </c>
      <c r="E105" s="4">
        <f t="shared" si="10"/>
        <v>4243.1256050955417</v>
      </c>
      <c r="F105" s="6">
        <f t="shared" si="11"/>
        <v>0.85911095104026147</v>
      </c>
      <c r="G105" s="4">
        <f t="shared" si="12"/>
        <v>431.42525053923816</v>
      </c>
      <c r="H105" s="57">
        <f t="shared" si="13"/>
        <v>70.682464982720646</v>
      </c>
      <c r="I105" s="4">
        <f t="shared" si="14"/>
        <v>502.10771552195882</v>
      </c>
      <c r="J105" s="4">
        <f t="shared" si="15"/>
        <v>-51.063485976151945</v>
      </c>
      <c r="K105" s="4">
        <f t="shared" si="16"/>
        <v>451.0442295458069</v>
      </c>
      <c r="L105" s="4">
        <f t="shared" si="17"/>
        <v>3941545.566847377</v>
      </c>
      <c r="M105" s="4">
        <f t="shared" si="18"/>
        <v>3540697.201934584</v>
      </c>
      <c r="N105" s="39">
        <f>Jan!M105</f>
        <v>2976166.6133144754</v>
      </c>
      <c r="O105" s="39">
        <f t="shared" si="19"/>
        <v>564530.58862010855</v>
      </c>
    </row>
    <row r="106" spans="1:15" x14ac:dyDescent="0.25">
      <c r="A106">
        <v>3114</v>
      </c>
      <c r="B106" t="s">
        <v>126</v>
      </c>
      <c r="C106" s="4">
        <v>24422962</v>
      </c>
      <c r="D106" s="4">
        <v>6162</v>
      </c>
      <c r="E106" s="4">
        <f t="shared" si="10"/>
        <v>3963.4797143784485</v>
      </c>
      <c r="F106" s="6">
        <f t="shared" si="11"/>
        <v>0.80249069760257108</v>
      </c>
      <c r="G106" s="4">
        <f t="shared" si="12"/>
        <v>604.80570278383595</v>
      </c>
      <c r="H106" s="57">
        <f t="shared" si="13"/>
        <v>168.55852673370325</v>
      </c>
      <c r="I106" s="4">
        <f t="shared" si="14"/>
        <v>773.36422951753923</v>
      </c>
      <c r="J106" s="4">
        <f t="shared" si="15"/>
        <v>-51.063485976151945</v>
      </c>
      <c r="K106" s="4">
        <f t="shared" si="16"/>
        <v>722.30074354138731</v>
      </c>
      <c r="L106" s="4">
        <f t="shared" si="17"/>
        <v>4765470.3822870767</v>
      </c>
      <c r="M106" s="4">
        <f t="shared" si="18"/>
        <v>4450817.181702029</v>
      </c>
      <c r="N106" s="39">
        <f>Jan!M106</f>
        <v>4297325.4572922047</v>
      </c>
      <c r="O106" s="39">
        <f t="shared" si="19"/>
        <v>153491.72440982424</v>
      </c>
    </row>
    <row r="107" spans="1:15" x14ac:dyDescent="0.25">
      <c r="A107">
        <v>3116</v>
      </c>
      <c r="B107" t="s">
        <v>127</v>
      </c>
      <c r="C107" s="4">
        <v>17625676</v>
      </c>
      <c r="D107" s="4">
        <v>3956</v>
      </c>
      <c r="E107" s="4">
        <f t="shared" si="10"/>
        <v>4455.428715874621</v>
      </c>
      <c r="F107" s="6">
        <f t="shared" si="11"/>
        <v>0.90209622755227137</v>
      </c>
      <c r="G107" s="4">
        <f t="shared" si="12"/>
        <v>299.79732185620895</v>
      </c>
      <c r="H107" s="57">
        <f t="shared" si="13"/>
        <v>0</v>
      </c>
      <c r="I107" s="4">
        <f t="shared" si="14"/>
        <v>299.79732185620895</v>
      </c>
      <c r="J107" s="4">
        <f t="shared" si="15"/>
        <v>-51.063485976151945</v>
      </c>
      <c r="K107" s="4">
        <f t="shared" si="16"/>
        <v>248.733835880057</v>
      </c>
      <c r="L107" s="4">
        <f t="shared" si="17"/>
        <v>1185998.2052631627</v>
      </c>
      <c r="M107" s="4">
        <f t="shared" si="18"/>
        <v>983991.05474150553</v>
      </c>
      <c r="N107" s="39">
        <f>Jan!M107</f>
        <v>737590.74315652798</v>
      </c>
      <c r="O107" s="39">
        <f t="shared" si="19"/>
        <v>246400.31158497755</v>
      </c>
    </row>
    <row r="108" spans="1:15" x14ac:dyDescent="0.25">
      <c r="A108">
        <v>3118</v>
      </c>
      <c r="B108" t="s">
        <v>128</v>
      </c>
      <c r="C108" s="4">
        <v>194550786</v>
      </c>
      <c r="D108" s="4">
        <v>47449</v>
      </c>
      <c r="E108" s="4">
        <f t="shared" si="10"/>
        <v>4100.2083500179142</v>
      </c>
      <c r="F108" s="6">
        <f t="shared" si="11"/>
        <v>0.83017431556042642</v>
      </c>
      <c r="G108" s="4">
        <f t="shared" si="12"/>
        <v>520.03394868736723</v>
      </c>
      <c r="H108" s="57">
        <f t="shared" si="13"/>
        <v>120.70350425989027</v>
      </c>
      <c r="I108" s="4">
        <f t="shared" si="14"/>
        <v>640.73745294725745</v>
      </c>
      <c r="J108" s="4">
        <f t="shared" si="15"/>
        <v>-51.063485976151945</v>
      </c>
      <c r="K108" s="4">
        <f t="shared" si="16"/>
        <v>589.67396697110553</v>
      </c>
      <c r="L108" s="4">
        <f t="shared" si="17"/>
        <v>30402351.404894419</v>
      </c>
      <c r="M108" s="4">
        <f t="shared" si="18"/>
        <v>27979440.058811985</v>
      </c>
      <c r="N108" s="39">
        <f>Jan!M108</f>
        <v>42119503.336771794</v>
      </c>
      <c r="O108" s="39">
        <f t="shared" si="19"/>
        <v>-14140063.277959809</v>
      </c>
    </row>
    <row r="109" spans="1:15" x14ac:dyDescent="0.25">
      <c r="A109">
        <v>3120</v>
      </c>
      <c r="B109" t="s">
        <v>129</v>
      </c>
      <c r="C109" s="4">
        <v>32661019</v>
      </c>
      <c r="D109" s="4">
        <v>8527</v>
      </c>
      <c r="E109" s="4">
        <f t="shared" si="10"/>
        <v>3830.3059692740708</v>
      </c>
      <c r="F109" s="6">
        <f t="shared" si="11"/>
        <v>0.77552684277988571</v>
      </c>
      <c r="G109" s="4">
        <f t="shared" si="12"/>
        <v>687.37342474855006</v>
      </c>
      <c r="H109" s="57">
        <f t="shared" si="13"/>
        <v>215.16933752023544</v>
      </c>
      <c r="I109" s="4">
        <f t="shared" si="14"/>
        <v>902.54276226878551</v>
      </c>
      <c r="J109" s="4">
        <f t="shared" si="15"/>
        <v>-51.063485976151945</v>
      </c>
      <c r="K109" s="4">
        <f t="shared" si="16"/>
        <v>851.47927629263359</v>
      </c>
      <c r="L109" s="4">
        <f t="shared" si="17"/>
        <v>7695982.1338659339</v>
      </c>
      <c r="M109" s="4">
        <f t="shared" si="18"/>
        <v>7260563.788947287</v>
      </c>
      <c r="N109" s="39">
        <f>Jan!M109</f>
        <v>6206301.947672938</v>
      </c>
      <c r="O109" s="39">
        <f t="shared" si="19"/>
        <v>1054261.841274349</v>
      </c>
    </row>
    <row r="110" spans="1:15" x14ac:dyDescent="0.25">
      <c r="A110">
        <v>3122</v>
      </c>
      <c r="B110" t="s">
        <v>130</v>
      </c>
      <c r="C110" s="4">
        <v>13281830</v>
      </c>
      <c r="D110" s="4">
        <v>3655</v>
      </c>
      <c r="E110" s="4">
        <f t="shared" si="10"/>
        <v>3633.8796169630641</v>
      </c>
      <c r="F110" s="6">
        <f t="shared" si="11"/>
        <v>0.73575615342281719</v>
      </c>
      <c r="G110" s="4">
        <f t="shared" si="12"/>
        <v>809.15776318137421</v>
      </c>
      <c r="H110" s="57">
        <f t="shared" si="13"/>
        <v>283.91856082908777</v>
      </c>
      <c r="I110" s="4">
        <f t="shared" si="14"/>
        <v>1093.076324010462</v>
      </c>
      <c r="J110" s="4">
        <f t="shared" si="15"/>
        <v>-51.063485976151945</v>
      </c>
      <c r="K110" s="4">
        <f t="shared" si="16"/>
        <v>1042.0128380343101</v>
      </c>
      <c r="L110" s="4">
        <f t="shared" si="17"/>
        <v>3995193.9642582387</v>
      </c>
      <c r="M110" s="4">
        <f t="shared" si="18"/>
        <v>3808556.9230154036</v>
      </c>
      <c r="N110" s="39">
        <f>Jan!M110</f>
        <v>3222966.444224766</v>
      </c>
      <c r="O110" s="39">
        <f t="shared" si="19"/>
        <v>585590.47879063757</v>
      </c>
    </row>
    <row r="111" spans="1:15" x14ac:dyDescent="0.25">
      <c r="A111">
        <v>3124</v>
      </c>
      <c r="B111" t="s">
        <v>131</v>
      </c>
      <c r="C111" s="4">
        <v>4924463</v>
      </c>
      <c r="D111" s="4">
        <v>1346</v>
      </c>
      <c r="E111" s="4">
        <f t="shared" si="10"/>
        <v>3658.5906389301635</v>
      </c>
      <c r="F111" s="6">
        <f t="shared" si="11"/>
        <v>0.74075942496345626</v>
      </c>
      <c r="G111" s="4">
        <f t="shared" si="12"/>
        <v>793.83692956177254</v>
      </c>
      <c r="H111" s="57">
        <f t="shared" si="13"/>
        <v>275.26970314060299</v>
      </c>
      <c r="I111" s="4">
        <f t="shared" si="14"/>
        <v>1069.1066327023755</v>
      </c>
      <c r="J111" s="4">
        <f t="shared" si="15"/>
        <v>-51.063485976151945</v>
      </c>
      <c r="K111" s="4">
        <f t="shared" si="16"/>
        <v>1018.0431467262235</v>
      </c>
      <c r="L111" s="4">
        <f t="shared" si="17"/>
        <v>1439017.5276173975</v>
      </c>
      <c r="M111" s="4">
        <f t="shared" si="18"/>
        <v>1370286.0754934968</v>
      </c>
      <c r="N111" s="39">
        <f>Jan!M111</f>
        <v>1232722.5356078069</v>
      </c>
      <c r="O111" s="39">
        <f t="shared" si="19"/>
        <v>137563.53988568997</v>
      </c>
    </row>
    <row r="112" spans="1:15" x14ac:dyDescent="0.25">
      <c r="A112">
        <v>3201</v>
      </c>
      <c r="B112" t="s">
        <v>132</v>
      </c>
      <c r="C112" s="4">
        <v>942973526</v>
      </c>
      <c r="D112" s="4">
        <v>132358</v>
      </c>
      <c r="E112" s="4">
        <f t="shared" si="10"/>
        <v>7124.4165520784536</v>
      </c>
      <c r="F112" s="6">
        <f t="shared" si="11"/>
        <v>1.4424895346752959</v>
      </c>
      <c r="G112" s="4">
        <f t="shared" si="12"/>
        <v>-1354.9751365901673</v>
      </c>
      <c r="H112" s="57">
        <f t="shared" si="13"/>
        <v>0</v>
      </c>
      <c r="I112" s="4">
        <f t="shared" si="14"/>
        <v>-1354.9751365901673</v>
      </c>
      <c r="J112" s="4">
        <f t="shared" si="15"/>
        <v>-51.063485976151945</v>
      </c>
      <c r="K112" s="4">
        <f t="shared" si="16"/>
        <v>-1406.0386225663192</v>
      </c>
      <c r="L112" s="4">
        <f t="shared" si="17"/>
        <v>-179341799.12880135</v>
      </c>
      <c r="M112" s="4">
        <f t="shared" si="18"/>
        <v>-186100460.00563288</v>
      </c>
      <c r="N112" s="39">
        <f>Jan!M112</f>
        <v>-190682102.81386453</v>
      </c>
      <c r="O112" s="39">
        <f t="shared" si="19"/>
        <v>4581642.8082316518</v>
      </c>
    </row>
    <row r="113" spans="1:15" x14ac:dyDescent="0.25">
      <c r="A113">
        <v>3203</v>
      </c>
      <c r="B113" t="s">
        <v>133</v>
      </c>
      <c r="C113" s="4">
        <v>607571622</v>
      </c>
      <c r="D113" s="4">
        <v>100492</v>
      </c>
      <c r="E113" s="4">
        <f t="shared" si="10"/>
        <v>6045.9700473669545</v>
      </c>
      <c r="F113" s="6">
        <f t="shared" si="11"/>
        <v>1.2241351213164011</v>
      </c>
      <c r="G113" s="4">
        <f t="shared" si="12"/>
        <v>-686.33830366903783</v>
      </c>
      <c r="H113" s="57">
        <f t="shared" si="13"/>
        <v>0</v>
      </c>
      <c r="I113" s="4">
        <f t="shared" si="14"/>
        <v>-686.33830366903783</v>
      </c>
      <c r="J113" s="4">
        <f t="shared" si="15"/>
        <v>-51.063485976151945</v>
      </c>
      <c r="K113" s="4">
        <f t="shared" si="16"/>
        <v>-737.40178964518975</v>
      </c>
      <c r="L113" s="4">
        <f t="shared" si="17"/>
        <v>-68971508.812308952</v>
      </c>
      <c r="M113" s="4">
        <f t="shared" si="18"/>
        <v>-74102980.645024404</v>
      </c>
      <c r="N113" s="39">
        <f>Jan!M113</f>
        <v>-80757712.040989414</v>
      </c>
      <c r="O113" s="39">
        <f t="shared" si="19"/>
        <v>6654731.3959650099</v>
      </c>
    </row>
    <row r="114" spans="1:15" x14ac:dyDescent="0.25">
      <c r="A114">
        <v>3205</v>
      </c>
      <c r="B114" t="s">
        <v>134</v>
      </c>
      <c r="C114" s="4">
        <v>457758307</v>
      </c>
      <c r="D114" s="4">
        <v>95762</v>
      </c>
      <c r="E114" s="4">
        <f t="shared" si="10"/>
        <v>4780.1665274325933</v>
      </c>
      <c r="F114" s="6">
        <f t="shared" si="11"/>
        <v>0.96784629862989169</v>
      </c>
      <c r="G114" s="4">
        <f t="shared" si="12"/>
        <v>98.459878690266166</v>
      </c>
      <c r="H114" s="57">
        <f t="shared" si="13"/>
        <v>0</v>
      </c>
      <c r="I114" s="4">
        <f t="shared" si="14"/>
        <v>98.459878690266166</v>
      </c>
      <c r="J114" s="4">
        <f t="shared" si="15"/>
        <v>-51.063485976151945</v>
      </c>
      <c r="K114" s="4">
        <f t="shared" si="16"/>
        <v>47.396392714114221</v>
      </c>
      <c r="L114" s="4">
        <f t="shared" si="17"/>
        <v>9428714.9031372685</v>
      </c>
      <c r="M114" s="4">
        <f t="shared" si="18"/>
        <v>4538773.3590890057</v>
      </c>
      <c r="N114" s="39">
        <f>Jan!M114</f>
        <v>807291.0848017215</v>
      </c>
      <c r="O114" s="39">
        <f t="shared" si="19"/>
        <v>3731482.2742872844</v>
      </c>
    </row>
    <row r="115" spans="1:15" x14ac:dyDescent="0.25">
      <c r="A115">
        <v>3207</v>
      </c>
      <c r="B115" t="s">
        <v>135</v>
      </c>
      <c r="C115" s="4">
        <v>332328295</v>
      </c>
      <c r="D115" s="4">
        <v>64668</v>
      </c>
      <c r="E115" s="4">
        <f t="shared" si="10"/>
        <v>5138.9913867755304</v>
      </c>
      <c r="F115" s="6">
        <f t="shared" si="11"/>
        <v>1.0404980169284965</v>
      </c>
      <c r="G115" s="4">
        <f t="shared" si="12"/>
        <v>-124.01153410235483</v>
      </c>
      <c r="H115" s="57">
        <f t="shared" si="13"/>
        <v>0</v>
      </c>
      <c r="I115" s="4">
        <f t="shared" si="14"/>
        <v>-124.01153410235483</v>
      </c>
      <c r="J115" s="4">
        <f t="shared" si="15"/>
        <v>-51.063485976151945</v>
      </c>
      <c r="K115" s="4">
        <f t="shared" si="16"/>
        <v>-175.07502007850678</v>
      </c>
      <c r="L115" s="4">
        <f t="shared" si="17"/>
        <v>-8019577.8873310825</v>
      </c>
      <c r="M115" s="4">
        <f t="shared" si="18"/>
        <v>-11321751.398436876</v>
      </c>
      <c r="N115" s="39">
        <f>Jan!M115</f>
        <v>-16566929.279361365</v>
      </c>
      <c r="O115" s="39">
        <f t="shared" si="19"/>
        <v>5245177.8809244893</v>
      </c>
    </row>
    <row r="116" spans="1:15" x14ac:dyDescent="0.25">
      <c r="A116">
        <v>3209</v>
      </c>
      <c r="B116" t="s">
        <v>136</v>
      </c>
      <c r="C116" s="4">
        <v>189269588</v>
      </c>
      <c r="D116" s="4">
        <v>45066</v>
      </c>
      <c r="E116" s="4">
        <f t="shared" si="10"/>
        <v>4199.8310921759194</v>
      </c>
      <c r="F116" s="6">
        <f t="shared" si="11"/>
        <v>0.85034505683139472</v>
      </c>
      <c r="G116" s="4">
        <f t="shared" si="12"/>
        <v>458.26784854940399</v>
      </c>
      <c r="H116" s="57">
        <f t="shared" si="13"/>
        <v>85.835544504588455</v>
      </c>
      <c r="I116" s="4">
        <f t="shared" si="14"/>
        <v>544.10339305399248</v>
      </c>
      <c r="J116" s="4">
        <f t="shared" si="15"/>
        <v>-51.063485976151945</v>
      </c>
      <c r="K116" s="4">
        <f t="shared" si="16"/>
        <v>493.03990707784055</v>
      </c>
      <c r="L116" s="4">
        <f t="shared" si="17"/>
        <v>24520563.511371225</v>
      </c>
      <c r="M116" s="4">
        <f t="shared" si="18"/>
        <v>22219336.452369962</v>
      </c>
      <c r="N116" s="39">
        <f>Jan!M116</f>
        <v>16014876.936895559</v>
      </c>
      <c r="O116" s="39">
        <f t="shared" si="19"/>
        <v>6204459.5154744033</v>
      </c>
    </row>
    <row r="117" spans="1:15" x14ac:dyDescent="0.25">
      <c r="A117">
        <v>3212</v>
      </c>
      <c r="B117" t="s">
        <v>137</v>
      </c>
      <c r="C117" s="4">
        <v>99305847</v>
      </c>
      <c r="D117" s="4">
        <v>20698</v>
      </c>
      <c r="E117" s="4">
        <f t="shared" si="10"/>
        <v>4797.847473185815</v>
      </c>
      <c r="F117" s="6">
        <f t="shared" si="11"/>
        <v>0.97142618184218699</v>
      </c>
      <c r="G117" s="4">
        <f t="shared" si="12"/>
        <v>87.49769232326868</v>
      </c>
      <c r="H117" s="57">
        <f t="shared" si="13"/>
        <v>0</v>
      </c>
      <c r="I117" s="4">
        <f t="shared" si="14"/>
        <v>87.49769232326868</v>
      </c>
      <c r="J117" s="4">
        <f t="shared" si="15"/>
        <v>-51.063485976151945</v>
      </c>
      <c r="K117" s="4">
        <f t="shared" si="16"/>
        <v>36.434206347116735</v>
      </c>
      <c r="L117" s="4">
        <f t="shared" si="17"/>
        <v>1811027.235707015</v>
      </c>
      <c r="M117" s="4">
        <f t="shared" si="18"/>
        <v>754115.20297262224</v>
      </c>
      <c r="N117" s="39">
        <f>Jan!M117</f>
        <v>-604023.15064362634</v>
      </c>
      <c r="O117" s="39">
        <f t="shared" si="19"/>
        <v>1358138.3536162486</v>
      </c>
    </row>
    <row r="118" spans="1:15" x14ac:dyDescent="0.25">
      <c r="A118">
        <v>3214</v>
      </c>
      <c r="B118" t="s">
        <v>138</v>
      </c>
      <c r="C118" s="4">
        <v>89297487</v>
      </c>
      <c r="D118" s="4">
        <v>16337</v>
      </c>
      <c r="E118" s="4">
        <f t="shared" si="10"/>
        <v>5465.9660280345224</v>
      </c>
      <c r="F118" s="6">
        <f t="shared" si="11"/>
        <v>1.1067009817148137</v>
      </c>
      <c r="G118" s="4">
        <f t="shared" si="12"/>
        <v>-326.73581168292992</v>
      </c>
      <c r="H118" s="57">
        <f t="shared" si="13"/>
        <v>0</v>
      </c>
      <c r="I118" s="4">
        <f t="shared" si="14"/>
        <v>-326.73581168292992</v>
      </c>
      <c r="J118" s="4">
        <f t="shared" si="15"/>
        <v>-51.063485976151945</v>
      </c>
      <c r="K118" s="4">
        <f t="shared" si="16"/>
        <v>-377.79929765908184</v>
      </c>
      <c r="L118" s="4">
        <f t="shared" si="17"/>
        <v>-5337882.955464026</v>
      </c>
      <c r="M118" s="4">
        <f t="shared" si="18"/>
        <v>-6172107.12585642</v>
      </c>
      <c r="N118" s="39">
        <f>Jan!M118</f>
        <v>-6825182.5221415041</v>
      </c>
      <c r="O118" s="39">
        <f t="shared" si="19"/>
        <v>653075.39628508408</v>
      </c>
    </row>
    <row r="119" spans="1:15" x14ac:dyDescent="0.25">
      <c r="A119">
        <v>3216</v>
      </c>
      <c r="B119" t="s">
        <v>139</v>
      </c>
      <c r="C119" s="4">
        <v>86778005</v>
      </c>
      <c r="D119" s="4">
        <v>19855</v>
      </c>
      <c r="E119" s="4">
        <f t="shared" si="10"/>
        <v>4370.5870057919919</v>
      </c>
      <c r="F119" s="6">
        <f t="shared" si="11"/>
        <v>0.88491822034234136</v>
      </c>
      <c r="G119" s="4">
        <f t="shared" si="12"/>
        <v>352.399182107439</v>
      </c>
      <c r="H119" s="57">
        <f t="shared" si="13"/>
        <v>26.070974738963059</v>
      </c>
      <c r="I119" s="4">
        <f t="shared" si="14"/>
        <v>378.47015684640206</v>
      </c>
      <c r="J119" s="4">
        <f t="shared" si="15"/>
        <v>-51.063485976151945</v>
      </c>
      <c r="K119" s="4">
        <f t="shared" si="16"/>
        <v>327.40667087025014</v>
      </c>
      <c r="L119" s="4">
        <f t="shared" si="17"/>
        <v>7514524.9641853133</v>
      </c>
      <c r="M119" s="4">
        <f t="shared" si="18"/>
        <v>6500659.4501288161</v>
      </c>
      <c r="N119" s="39">
        <f>Jan!M119</f>
        <v>4122162.3491791859</v>
      </c>
      <c r="O119" s="39">
        <f t="shared" si="19"/>
        <v>2378497.1009496301</v>
      </c>
    </row>
    <row r="120" spans="1:15" x14ac:dyDescent="0.25">
      <c r="A120">
        <v>3218</v>
      </c>
      <c r="B120" t="s">
        <v>140</v>
      </c>
      <c r="C120" s="4">
        <v>97951801</v>
      </c>
      <c r="D120" s="4">
        <v>22344</v>
      </c>
      <c r="E120" s="4">
        <f t="shared" si="10"/>
        <v>4383.8077783745075</v>
      </c>
      <c r="F120" s="6">
        <f t="shared" si="11"/>
        <v>0.88759504671137746</v>
      </c>
      <c r="G120" s="4">
        <f t="shared" si="12"/>
        <v>344.20230310627932</v>
      </c>
      <c r="H120" s="57">
        <f t="shared" si="13"/>
        <v>21.443704335082611</v>
      </c>
      <c r="I120" s="4">
        <f t="shared" si="14"/>
        <v>365.64600744136192</v>
      </c>
      <c r="J120" s="4">
        <f t="shared" si="15"/>
        <v>-51.063485976151945</v>
      </c>
      <c r="K120" s="4">
        <f t="shared" si="16"/>
        <v>314.58252146520999</v>
      </c>
      <c r="L120" s="4">
        <f t="shared" si="17"/>
        <v>8169994.3902697908</v>
      </c>
      <c r="M120" s="4">
        <f t="shared" si="18"/>
        <v>7029031.8596186517</v>
      </c>
      <c r="N120" s="39">
        <f>Jan!M120</f>
        <v>4465156.5678992644</v>
      </c>
      <c r="O120" s="39">
        <f t="shared" si="19"/>
        <v>2563875.2917193873</v>
      </c>
    </row>
    <row r="121" spans="1:15" x14ac:dyDescent="0.25">
      <c r="A121">
        <v>3220</v>
      </c>
      <c r="B121" t="s">
        <v>141</v>
      </c>
      <c r="C121" s="4">
        <v>47409079</v>
      </c>
      <c r="D121" s="4">
        <v>11549</v>
      </c>
      <c r="E121" s="4">
        <f t="shared" si="10"/>
        <v>4105.0375790111702</v>
      </c>
      <c r="F121" s="6">
        <f t="shared" si="11"/>
        <v>0.83115209559790759</v>
      </c>
      <c r="G121" s="4">
        <f t="shared" si="12"/>
        <v>517.03982671154847</v>
      </c>
      <c r="H121" s="57">
        <f t="shared" si="13"/>
        <v>119.01327411225064</v>
      </c>
      <c r="I121" s="4">
        <f t="shared" si="14"/>
        <v>636.05310082379913</v>
      </c>
      <c r="J121" s="4">
        <f t="shared" si="15"/>
        <v>-51.063485976151945</v>
      </c>
      <c r="K121" s="4">
        <f t="shared" si="16"/>
        <v>584.9896148476472</v>
      </c>
      <c r="L121" s="4">
        <f t="shared" si="17"/>
        <v>7345777.2614140557</v>
      </c>
      <c r="M121" s="4">
        <f t="shared" si="18"/>
        <v>6756045.0618754774</v>
      </c>
      <c r="N121" s="39">
        <f>Jan!M121</f>
        <v>5410156.2396393493</v>
      </c>
      <c r="O121" s="39">
        <f t="shared" si="19"/>
        <v>1345888.8222361282</v>
      </c>
    </row>
    <row r="122" spans="1:15" x14ac:dyDescent="0.25">
      <c r="A122">
        <v>3222</v>
      </c>
      <c r="B122" t="s">
        <v>142</v>
      </c>
      <c r="C122" s="4">
        <v>227648333</v>
      </c>
      <c r="D122" s="4">
        <v>50013</v>
      </c>
      <c r="E122" s="4">
        <f t="shared" si="10"/>
        <v>4551.7831963689441</v>
      </c>
      <c r="F122" s="6">
        <f t="shared" si="11"/>
        <v>0.92160523979434572</v>
      </c>
      <c r="G122" s="4">
        <f t="shared" si="12"/>
        <v>240.05754394972865</v>
      </c>
      <c r="H122" s="57">
        <f t="shared" si="13"/>
        <v>0</v>
      </c>
      <c r="I122" s="4">
        <f t="shared" si="14"/>
        <v>240.05754394972865</v>
      </c>
      <c r="J122" s="4">
        <f t="shared" si="15"/>
        <v>-51.063485976151945</v>
      </c>
      <c r="K122" s="4">
        <f t="shared" si="16"/>
        <v>188.9940579735767</v>
      </c>
      <c r="L122" s="4">
        <f t="shared" si="17"/>
        <v>12005997.945557779</v>
      </c>
      <c r="M122" s="4">
        <f t="shared" si="18"/>
        <v>9452159.8214324918</v>
      </c>
      <c r="N122" s="39">
        <f>Jan!M122</f>
        <v>4942215.7669533603</v>
      </c>
      <c r="O122" s="39">
        <f t="shared" si="19"/>
        <v>4509944.0544791315</v>
      </c>
    </row>
    <row r="123" spans="1:15" x14ac:dyDescent="0.25">
      <c r="A123">
        <v>3224</v>
      </c>
      <c r="B123" t="s">
        <v>143</v>
      </c>
      <c r="C123" s="4">
        <v>95632132</v>
      </c>
      <c r="D123" s="4">
        <v>20509</v>
      </c>
      <c r="E123" s="4">
        <f t="shared" si="10"/>
        <v>4662.9349066263594</v>
      </c>
      <c r="F123" s="6">
        <f t="shared" si="11"/>
        <v>0.94411026566355971</v>
      </c>
      <c r="G123" s="4">
        <f t="shared" si="12"/>
        <v>171.14348359013115</v>
      </c>
      <c r="H123" s="57">
        <f t="shared" si="13"/>
        <v>0</v>
      </c>
      <c r="I123" s="4">
        <f t="shared" si="14"/>
        <v>171.14348359013115</v>
      </c>
      <c r="J123" s="4">
        <f t="shared" si="15"/>
        <v>-51.063485976151945</v>
      </c>
      <c r="K123" s="4">
        <f t="shared" si="16"/>
        <v>120.0799976139792</v>
      </c>
      <c r="L123" s="4">
        <f t="shared" si="17"/>
        <v>3509981.7049499997</v>
      </c>
      <c r="M123" s="4">
        <f t="shared" si="18"/>
        <v>2462720.6710650995</v>
      </c>
      <c r="N123" s="39">
        <f>Jan!M123</f>
        <v>1538916.134797083</v>
      </c>
      <c r="O123" s="39">
        <f t="shared" si="19"/>
        <v>923804.53626801656</v>
      </c>
    </row>
    <row r="124" spans="1:15" x14ac:dyDescent="0.25">
      <c r="A124">
        <v>3226</v>
      </c>
      <c r="B124" t="s">
        <v>144</v>
      </c>
      <c r="C124" s="4">
        <v>69071972</v>
      </c>
      <c r="D124" s="4">
        <v>18314</v>
      </c>
      <c r="E124" s="4">
        <f t="shared" si="10"/>
        <v>3771.5393687889045</v>
      </c>
      <c r="F124" s="6">
        <f t="shared" si="11"/>
        <v>0.76362829564011103</v>
      </c>
      <c r="G124" s="4">
        <f t="shared" si="12"/>
        <v>723.80871704935316</v>
      </c>
      <c r="H124" s="57">
        <f t="shared" si="13"/>
        <v>235.73764769004364</v>
      </c>
      <c r="I124" s="4">
        <f t="shared" si="14"/>
        <v>959.54636473939684</v>
      </c>
      <c r="J124" s="4">
        <f t="shared" si="15"/>
        <v>-51.063485976151945</v>
      </c>
      <c r="K124" s="4">
        <f t="shared" si="16"/>
        <v>908.48287876324491</v>
      </c>
      <c r="L124" s="4">
        <f t="shared" si="17"/>
        <v>17573132.123837315</v>
      </c>
      <c r="M124" s="4">
        <f t="shared" si="18"/>
        <v>16637955.441670068</v>
      </c>
      <c r="N124" s="39">
        <f>Jan!M124</f>
        <v>14279544.000030743</v>
      </c>
      <c r="O124" s="39">
        <f t="shared" si="19"/>
        <v>2358411.4416393247</v>
      </c>
    </row>
    <row r="125" spans="1:15" x14ac:dyDescent="0.25">
      <c r="A125">
        <v>3228</v>
      </c>
      <c r="B125" t="s">
        <v>145</v>
      </c>
      <c r="C125" s="4">
        <v>101970369</v>
      </c>
      <c r="D125" s="4">
        <v>24897</v>
      </c>
      <c r="E125" s="4">
        <f t="shared" si="10"/>
        <v>4095.6889986745391</v>
      </c>
      <c r="F125" s="6">
        <f t="shared" si="11"/>
        <v>0.82925927683849243</v>
      </c>
      <c r="G125" s="4">
        <f t="shared" si="12"/>
        <v>522.83594652025977</v>
      </c>
      <c r="H125" s="57">
        <f t="shared" si="13"/>
        <v>122.28527723007154</v>
      </c>
      <c r="I125" s="4">
        <f t="shared" si="14"/>
        <v>645.1212237503313</v>
      </c>
      <c r="J125" s="4">
        <f t="shared" si="15"/>
        <v>-51.063485976151945</v>
      </c>
      <c r="K125" s="4">
        <f t="shared" si="16"/>
        <v>594.05773777417937</v>
      </c>
      <c r="L125" s="4">
        <f t="shared" si="17"/>
        <v>16061583.107711999</v>
      </c>
      <c r="M125" s="4">
        <f t="shared" si="18"/>
        <v>14790255.497363744</v>
      </c>
      <c r="N125" s="39">
        <f>Jan!M125</f>
        <v>14988146.182189882</v>
      </c>
      <c r="O125" s="39">
        <f t="shared" si="19"/>
        <v>-197890.6848261375</v>
      </c>
    </row>
    <row r="126" spans="1:15" x14ac:dyDescent="0.25">
      <c r="A126">
        <v>3230</v>
      </c>
      <c r="B126" t="s">
        <v>146</v>
      </c>
      <c r="C126" s="4">
        <v>37298607</v>
      </c>
      <c r="D126" s="4">
        <v>7453</v>
      </c>
      <c r="E126" s="4">
        <f t="shared" si="10"/>
        <v>5004.5091909298271</v>
      </c>
      <c r="F126" s="6">
        <f t="shared" si="11"/>
        <v>1.0132692384468416</v>
      </c>
      <c r="G126" s="4">
        <f t="shared" si="12"/>
        <v>-40.632572678018825</v>
      </c>
      <c r="H126" s="57">
        <f t="shared" si="13"/>
        <v>0</v>
      </c>
      <c r="I126" s="4">
        <f t="shared" si="14"/>
        <v>-40.632572678018825</v>
      </c>
      <c r="J126" s="4">
        <f t="shared" si="15"/>
        <v>-51.063485976151945</v>
      </c>
      <c r="K126" s="4">
        <f t="shared" si="16"/>
        <v>-91.69605865417077</v>
      </c>
      <c r="L126" s="4">
        <f t="shared" si="17"/>
        <v>-302834.56416927429</v>
      </c>
      <c r="M126" s="4">
        <f t="shared" si="18"/>
        <v>-683410.72514953476</v>
      </c>
      <c r="N126" s="39">
        <f>Jan!M126</f>
        <v>-1170481.4804738099</v>
      </c>
      <c r="O126" s="39">
        <f t="shared" si="19"/>
        <v>487070.75532427512</v>
      </c>
    </row>
    <row r="127" spans="1:15" x14ac:dyDescent="0.25">
      <c r="A127">
        <v>3232</v>
      </c>
      <c r="B127" t="s">
        <v>147</v>
      </c>
      <c r="C127" s="4">
        <v>130868588</v>
      </c>
      <c r="D127" s="4">
        <v>26023</v>
      </c>
      <c r="E127" s="4">
        <f t="shared" si="10"/>
        <v>5028.9585366790916</v>
      </c>
      <c r="F127" s="6">
        <f t="shared" si="11"/>
        <v>1.0182195280761983</v>
      </c>
      <c r="G127" s="4">
        <f t="shared" si="12"/>
        <v>-55.79116704256279</v>
      </c>
      <c r="H127" s="57">
        <f t="shared" si="13"/>
        <v>0</v>
      </c>
      <c r="I127" s="4">
        <f t="shared" si="14"/>
        <v>-55.79116704256279</v>
      </c>
      <c r="J127" s="4">
        <f t="shared" si="15"/>
        <v>-51.063485976151945</v>
      </c>
      <c r="K127" s="4">
        <f t="shared" si="16"/>
        <v>-106.85465301871474</v>
      </c>
      <c r="L127" s="4">
        <f t="shared" si="17"/>
        <v>-1451853.5399486115</v>
      </c>
      <c r="M127" s="4">
        <f t="shared" si="18"/>
        <v>-2780678.6355060139</v>
      </c>
      <c r="N127" s="39">
        <f>Jan!M127</f>
        <v>-5095652.8994887881</v>
      </c>
      <c r="O127" s="39">
        <f t="shared" si="19"/>
        <v>2314974.2639827742</v>
      </c>
    </row>
    <row r="128" spans="1:15" x14ac:dyDescent="0.25">
      <c r="A128">
        <v>3234</v>
      </c>
      <c r="B128" t="s">
        <v>148</v>
      </c>
      <c r="C128" s="4">
        <v>39164644</v>
      </c>
      <c r="D128" s="4">
        <v>9420</v>
      </c>
      <c r="E128" s="4">
        <f t="shared" si="10"/>
        <v>4157.6055201698509</v>
      </c>
      <c r="F128" s="6">
        <f t="shared" si="11"/>
        <v>0.8417955924269499</v>
      </c>
      <c r="G128" s="4">
        <f t="shared" si="12"/>
        <v>484.44770319316643</v>
      </c>
      <c r="H128" s="57">
        <f t="shared" si="13"/>
        <v>100.61449470671241</v>
      </c>
      <c r="I128" s="4">
        <f t="shared" si="14"/>
        <v>585.06219789987881</v>
      </c>
      <c r="J128" s="4">
        <f t="shared" si="15"/>
        <v>-51.063485976151945</v>
      </c>
      <c r="K128" s="4">
        <f t="shared" si="16"/>
        <v>533.99871192372689</v>
      </c>
      <c r="L128" s="4">
        <f t="shared" si="17"/>
        <v>5511285.9042168586</v>
      </c>
      <c r="M128" s="4">
        <f t="shared" si="18"/>
        <v>5030267.8663215069</v>
      </c>
      <c r="N128" s="39">
        <f>Jan!M128</f>
        <v>3903300.9559773747</v>
      </c>
      <c r="O128" s="39">
        <f t="shared" si="19"/>
        <v>1126966.9103441322</v>
      </c>
    </row>
    <row r="129" spans="1:15" x14ac:dyDescent="0.25">
      <c r="A129">
        <v>3236</v>
      </c>
      <c r="B129" t="s">
        <v>149</v>
      </c>
      <c r="C129" s="4">
        <v>27590919</v>
      </c>
      <c r="D129" s="4">
        <v>7043</v>
      </c>
      <c r="E129" s="4">
        <f t="shared" si="10"/>
        <v>3917.4952435041887</v>
      </c>
      <c r="F129" s="6">
        <f t="shared" si="11"/>
        <v>0.79318016424046034</v>
      </c>
      <c r="G129" s="4">
        <f t="shared" si="12"/>
        <v>633.316074725877</v>
      </c>
      <c r="H129" s="57">
        <f t="shared" si="13"/>
        <v>184.65309153969417</v>
      </c>
      <c r="I129" s="4">
        <f t="shared" si="14"/>
        <v>817.96916626557118</v>
      </c>
      <c r="J129" s="4">
        <f t="shared" si="15"/>
        <v>-51.063485976151945</v>
      </c>
      <c r="K129" s="4">
        <f t="shared" si="16"/>
        <v>766.90568028941925</v>
      </c>
      <c r="L129" s="4">
        <f t="shared" si="17"/>
        <v>5760956.8380084177</v>
      </c>
      <c r="M129" s="4">
        <f t="shared" si="18"/>
        <v>5401316.70627838</v>
      </c>
      <c r="N129" s="39">
        <f>Jan!M129</f>
        <v>4417691.6459329762</v>
      </c>
      <c r="O129" s="39">
        <f t="shared" si="19"/>
        <v>983625.06034540385</v>
      </c>
    </row>
    <row r="130" spans="1:15" x14ac:dyDescent="0.25">
      <c r="A130">
        <v>3238</v>
      </c>
      <c r="B130" t="s">
        <v>150</v>
      </c>
      <c r="C130" s="4">
        <v>65178883</v>
      </c>
      <c r="D130" s="4">
        <v>16505</v>
      </c>
      <c r="E130" s="4">
        <f t="shared" si="10"/>
        <v>3949.0386549530444</v>
      </c>
      <c r="F130" s="6">
        <f t="shared" si="11"/>
        <v>0.79956679822940879</v>
      </c>
      <c r="G130" s="4">
        <f t="shared" si="12"/>
        <v>613.75915962758643</v>
      </c>
      <c r="H130" s="57">
        <f t="shared" si="13"/>
        <v>173.61289753259467</v>
      </c>
      <c r="I130" s="4">
        <f t="shared" si="14"/>
        <v>787.37205716018116</v>
      </c>
      <c r="J130" s="4">
        <f t="shared" si="15"/>
        <v>-51.063485976151945</v>
      </c>
      <c r="K130" s="4">
        <f t="shared" si="16"/>
        <v>736.30857118402923</v>
      </c>
      <c r="L130" s="4">
        <f t="shared" si="17"/>
        <v>12995575.80342879</v>
      </c>
      <c r="M130" s="4">
        <f t="shared" si="18"/>
        <v>12152772.967392402</v>
      </c>
      <c r="N130" s="39">
        <f>Jan!M130</f>
        <v>9911988.1707331743</v>
      </c>
      <c r="O130" s="39">
        <f t="shared" si="19"/>
        <v>2240784.7966592275</v>
      </c>
    </row>
    <row r="131" spans="1:15" x14ac:dyDescent="0.25">
      <c r="A131">
        <v>3240</v>
      </c>
      <c r="B131" t="s">
        <v>151</v>
      </c>
      <c r="C131" s="4">
        <v>111807027</v>
      </c>
      <c r="D131" s="4">
        <v>28352</v>
      </c>
      <c r="E131" s="4">
        <f t="shared" si="10"/>
        <v>3943.5322728555307</v>
      </c>
      <c r="F131" s="6">
        <f t="shared" si="11"/>
        <v>0.79845191415553052</v>
      </c>
      <c r="G131" s="4">
        <f t="shared" si="12"/>
        <v>617.17311652804494</v>
      </c>
      <c r="H131" s="57">
        <f t="shared" si="13"/>
        <v>175.5401312667245</v>
      </c>
      <c r="I131" s="4">
        <f t="shared" si="14"/>
        <v>792.71324779476947</v>
      </c>
      <c r="J131" s="4">
        <f t="shared" si="15"/>
        <v>-51.063485976151945</v>
      </c>
      <c r="K131" s="4">
        <f t="shared" si="16"/>
        <v>741.64976181861755</v>
      </c>
      <c r="L131" s="4">
        <f t="shared" si="17"/>
        <v>22475006.001477305</v>
      </c>
      <c r="M131" s="4">
        <f t="shared" si="18"/>
        <v>21027254.047081444</v>
      </c>
      <c r="N131" s="39">
        <f>Jan!M131</f>
        <v>17735258.768686887</v>
      </c>
      <c r="O131" s="39">
        <f t="shared" si="19"/>
        <v>3291995.2783945575</v>
      </c>
    </row>
    <row r="132" spans="1:15" x14ac:dyDescent="0.25">
      <c r="A132">
        <v>3242</v>
      </c>
      <c r="B132" t="s">
        <v>152</v>
      </c>
      <c r="C132" s="4">
        <v>11184838</v>
      </c>
      <c r="D132" s="4">
        <v>3022</v>
      </c>
      <c r="E132" s="4">
        <f t="shared" si="10"/>
        <v>3701.137657180675</v>
      </c>
      <c r="F132" s="6">
        <f t="shared" si="11"/>
        <v>0.74937397299126585</v>
      </c>
      <c r="G132" s="4">
        <f t="shared" si="12"/>
        <v>767.45777824645552</v>
      </c>
      <c r="H132" s="57">
        <f t="shared" si="13"/>
        <v>260.37824675292399</v>
      </c>
      <c r="I132" s="4">
        <f t="shared" si="14"/>
        <v>1027.8360249993796</v>
      </c>
      <c r="J132" s="4">
        <f t="shared" si="15"/>
        <v>-51.063485976151945</v>
      </c>
      <c r="K132" s="4">
        <f t="shared" si="16"/>
        <v>976.77253902322764</v>
      </c>
      <c r="L132" s="4">
        <f t="shared" si="17"/>
        <v>3106120.467548125</v>
      </c>
      <c r="M132" s="4">
        <f t="shared" si="18"/>
        <v>2951806.612928194</v>
      </c>
      <c r="N132" s="39">
        <f>Jan!M132</f>
        <v>2542998.7819664138</v>
      </c>
      <c r="O132" s="39">
        <f t="shared" si="19"/>
        <v>408807.83096178016</v>
      </c>
    </row>
    <row r="133" spans="1:15" x14ac:dyDescent="0.25">
      <c r="A133">
        <v>3301</v>
      </c>
      <c r="B133" t="s">
        <v>153</v>
      </c>
      <c r="C133" s="4">
        <v>457840618</v>
      </c>
      <c r="D133" s="4">
        <v>105452</v>
      </c>
      <c r="E133" s="4">
        <f t="shared" si="10"/>
        <v>4341.6968668209229</v>
      </c>
      <c r="F133" s="6">
        <f t="shared" si="11"/>
        <v>0.87906879775223123</v>
      </c>
      <c r="G133" s="4">
        <f t="shared" si="12"/>
        <v>370.31106826950179</v>
      </c>
      <c r="H133" s="57">
        <f t="shared" si="13"/>
        <v>36.182523378837232</v>
      </c>
      <c r="I133" s="4">
        <f t="shared" si="14"/>
        <v>406.49359164833902</v>
      </c>
      <c r="J133" s="4">
        <f t="shared" si="15"/>
        <v>-51.063485976151945</v>
      </c>
      <c r="K133" s="4">
        <f t="shared" si="16"/>
        <v>355.4301056721871</v>
      </c>
      <c r="L133" s="4">
        <f t="shared" si="17"/>
        <v>42865562.226500645</v>
      </c>
      <c r="M133" s="4">
        <f t="shared" si="18"/>
        <v>37480815.50334347</v>
      </c>
      <c r="N133" s="39">
        <f>Jan!M133</f>
        <v>24567634.603635542</v>
      </c>
      <c r="O133" s="39">
        <f t="shared" si="19"/>
        <v>12913180.899707928</v>
      </c>
    </row>
    <row r="134" spans="1:15" x14ac:dyDescent="0.25">
      <c r="A134">
        <v>3303</v>
      </c>
      <c r="B134" t="s">
        <v>154</v>
      </c>
      <c r="C134" s="4">
        <v>143814928</v>
      </c>
      <c r="D134" s="4">
        <v>29011</v>
      </c>
      <c r="E134" s="4">
        <f t="shared" si="10"/>
        <v>4957.2551101306399</v>
      </c>
      <c r="F134" s="6">
        <f t="shared" si="11"/>
        <v>1.0037016455744621</v>
      </c>
      <c r="G134" s="4">
        <f t="shared" si="12"/>
        <v>-11.335042582522728</v>
      </c>
      <c r="H134" s="57">
        <f t="shared" si="13"/>
        <v>0</v>
      </c>
      <c r="I134" s="4">
        <f t="shared" si="14"/>
        <v>-11.335042582522728</v>
      </c>
      <c r="J134" s="4">
        <f t="shared" si="15"/>
        <v>-51.063485976151945</v>
      </c>
      <c r="K134" s="4">
        <f t="shared" si="16"/>
        <v>-62.39852855867467</v>
      </c>
      <c r="L134" s="4">
        <f t="shared" si="17"/>
        <v>-328840.92036156688</v>
      </c>
      <c r="M134" s="4">
        <f t="shared" si="18"/>
        <v>-1810243.7120157108</v>
      </c>
      <c r="N134" s="39">
        <f>Jan!M134</f>
        <v>-2525803.8521703631</v>
      </c>
      <c r="O134" s="39">
        <f t="shared" si="19"/>
        <v>715560.1401546523</v>
      </c>
    </row>
    <row r="135" spans="1:15" x14ac:dyDescent="0.25">
      <c r="A135">
        <v>3305</v>
      </c>
      <c r="B135" t="s">
        <v>155</v>
      </c>
      <c r="C135" s="4">
        <v>128152860</v>
      </c>
      <c r="D135" s="4">
        <v>31793</v>
      </c>
      <c r="E135" s="4">
        <f t="shared" si="10"/>
        <v>4030.8514452866984</v>
      </c>
      <c r="F135" s="6">
        <f t="shared" si="11"/>
        <v>0.81613153626742418</v>
      </c>
      <c r="G135" s="4">
        <f t="shared" si="12"/>
        <v>563.035229620721</v>
      </c>
      <c r="H135" s="57">
        <f t="shared" si="13"/>
        <v>144.97842091581578</v>
      </c>
      <c r="I135" s="4">
        <f t="shared" si="14"/>
        <v>708.01365053653672</v>
      </c>
      <c r="J135" s="4">
        <f t="shared" si="15"/>
        <v>-51.063485976151945</v>
      </c>
      <c r="K135" s="4">
        <f t="shared" si="16"/>
        <v>656.95016456038479</v>
      </c>
      <c r="L135" s="4">
        <f t="shared" si="17"/>
        <v>22509877.991508111</v>
      </c>
      <c r="M135" s="4">
        <f t="shared" si="18"/>
        <v>20886416.581868313</v>
      </c>
      <c r="N135" s="39">
        <f>Jan!M135</f>
        <v>18443352.262242947</v>
      </c>
      <c r="O135" s="39">
        <f t="shared" si="19"/>
        <v>2443064.3196253665</v>
      </c>
    </row>
    <row r="136" spans="1:15" x14ac:dyDescent="0.25">
      <c r="A136">
        <v>3310</v>
      </c>
      <c r="B136" t="s">
        <v>156</v>
      </c>
      <c r="C136" s="4">
        <v>33826903</v>
      </c>
      <c r="D136" s="4">
        <v>7065</v>
      </c>
      <c r="E136" s="4">
        <f t="shared" si="10"/>
        <v>4787.9551309271055</v>
      </c>
      <c r="F136" s="6">
        <f t="shared" si="11"/>
        <v>0.96942326692595404</v>
      </c>
      <c r="G136" s="4">
        <f t="shared" si="12"/>
        <v>93.63094452366856</v>
      </c>
      <c r="H136" s="57">
        <f t="shared" si="13"/>
        <v>0</v>
      </c>
      <c r="I136" s="4">
        <f t="shared" si="14"/>
        <v>93.63094452366856</v>
      </c>
      <c r="J136" s="4">
        <f t="shared" si="15"/>
        <v>-51.063485976151945</v>
      </c>
      <c r="K136" s="4">
        <f t="shared" si="16"/>
        <v>42.567458547516615</v>
      </c>
      <c r="L136" s="4">
        <f t="shared" si="17"/>
        <v>661502.6230597184</v>
      </c>
      <c r="M136" s="4">
        <f t="shared" si="18"/>
        <v>300739.0946382049</v>
      </c>
      <c r="N136" s="39">
        <f>Jan!M136</f>
        <v>-299310.57004527812</v>
      </c>
      <c r="O136" s="39">
        <f t="shared" si="19"/>
        <v>600049.66468348308</v>
      </c>
    </row>
    <row r="137" spans="1:15" x14ac:dyDescent="0.25">
      <c r="A137">
        <v>3312</v>
      </c>
      <c r="B137" t="s">
        <v>157</v>
      </c>
      <c r="C137" s="4">
        <v>144041511</v>
      </c>
      <c r="D137" s="4">
        <v>28642</v>
      </c>
      <c r="E137" s="4">
        <f t="shared" ref="E137:E200" si="20">IF(ISNUMBER(C137),(C137)/D137,"")</f>
        <v>5029.0311779903641</v>
      </c>
      <c r="F137" s="6">
        <f t="shared" ref="F137:F200" si="21">IF(ISNUMBER(C137),E137/$E$366,"")</f>
        <v>1.0182342358533938</v>
      </c>
      <c r="G137" s="4">
        <f t="shared" ref="G137:G200" si="22">IF(ISNUMBER(D137),(E$366-E137)*0.62,"")</f>
        <v>-55.83620465555174</v>
      </c>
      <c r="H137" s="57">
        <f t="shared" ref="H137:H200" si="23">IF(ISNUMBER(D137),(IF(E137&gt;=E$366*0.9,0,IF(E137&lt;0.9*E$366,(E$366*0.9-E137)*0.35))),"")</f>
        <v>0</v>
      </c>
      <c r="I137" s="4">
        <f t="shared" ref="I137:I200" si="24">IF(ISNUMBER(C137),G137+H137,"")</f>
        <v>-55.83620465555174</v>
      </c>
      <c r="J137" s="4">
        <f t="shared" ref="J137:J200" si="25">IF(ISNUMBER(D137),I$368,"")</f>
        <v>-51.063485976151945</v>
      </c>
      <c r="K137" s="4">
        <f t="shared" ref="K137:K200" si="26">I137+J137</f>
        <v>-106.89969063170369</v>
      </c>
      <c r="L137" s="4">
        <f t="shared" ref="L137:L200" si="27">I137*D137</f>
        <v>-1599260.5737443129</v>
      </c>
      <c r="M137" s="4">
        <f t="shared" ref="M137:M200" si="28">D137*K137</f>
        <v>-3061820.9390732571</v>
      </c>
      <c r="N137" s="39">
        <f>Jan!M137</f>
        <v>-4995030.934881378</v>
      </c>
      <c r="O137" s="39">
        <f t="shared" ref="O137:O200" si="29">M137-N137</f>
        <v>1933209.9958081208</v>
      </c>
    </row>
    <row r="138" spans="1:15" x14ac:dyDescent="0.25">
      <c r="A138">
        <v>3314</v>
      </c>
      <c r="B138" t="s">
        <v>158</v>
      </c>
      <c r="C138" s="4">
        <v>90917490</v>
      </c>
      <c r="D138" s="4">
        <v>20861</v>
      </c>
      <c r="E138" s="4">
        <f t="shared" si="20"/>
        <v>4358.2517616605146</v>
      </c>
      <c r="F138" s="6">
        <f t="shared" si="21"/>
        <v>0.88242068802692253</v>
      </c>
      <c r="G138" s="4">
        <f t="shared" si="22"/>
        <v>360.04703346895496</v>
      </c>
      <c r="H138" s="57">
        <f t="shared" si="23"/>
        <v>30.388310184980124</v>
      </c>
      <c r="I138" s="4">
        <f t="shared" si="24"/>
        <v>390.43534365393509</v>
      </c>
      <c r="J138" s="4">
        <f t="shared" si="25"/>
        <v>-51.063485976151945</v>
      </c>
      <c r="K138" s="4">
        <f t="shared" si="26"/>
        <v>339.37185767778317</v>
      </c>
      <c r="L138" s="4">
        <f t="shared" si="27"/>
        <v>8144871.70396474</v>
      </c>
      <c r="M138" s="4">
        <f t="shared" si="28"/>
        <v>7079636.3230162347</v>
      </c>
      <c r="N138" s="39">
        <f>Jan!M138</f>
        <v>4972270.5587382102</v>
      </c>
      <c r="O138" s="39">
        <f t="shared" si="29"/>
        <v>2107365.7642780244</v>
      </c>
    </row>
    <row r="139" spans="1:15" x14ac:dyDescent="0.25">
      <c r="A139">
        <v>3316</v>
      </c>
      <c r="B139" t="s">
        <v>159</v>
      </c>
      <c r="C139" s="4">
        <v>61733649</v>
      </c>
      <c r="D139" s="4">
        <v>14664</v>
      </c>
      <c r="E139" s="4">
        <f t="shared" si="20"/>
        <v>4209.8778641571198</v>
      </c>
      <c r="F139" s="6">
        <f t="shared" si="21"/>
        <v>0.85237923932679105</v>
      </c>
      <c r="G139" s="4">
        <f t="shared" si="22"/>
        <v>452.03884992105969</v>
      </c>
      <c r="H139" s="57">
        <f t="shared" si="23"/>
        <v>82.319174311168297</v>
      </c>
      <c r="I139" s="4">
        <f t="shared" si="24"/>
        <v>534.35802423222799</v>
      </c>
      <c r="J139" s="4">
        <f t="shared" si="25"/>
        <v>-51.063485976151945</v>
      </c>
      <c r="K139" s="4">
        <f t="shared" si="26"/>
        <v>483.29453825607607</v>
      </c>
      <c r="L139" s="4">
        <f t="shared" si="27"/>
        <v>7835826.067341391</v>
      </c>
      <c r="M139" s="4">
        <f t="shared" si="28"/>
        <v>7087031.1089870995</v>
      </c>
      <c r="N139" s="39">
        <f>Jan!M139</f>
        <v>11495342.068999173</v>
      </c>
      <c r="O139" s="39">
        <f t="shared" si="29"/>
        <v>-4408310.9600120736</v>
      </c>
    </row>
    <row r="140" spans="1:15" x14ac:dyDescent="0.25">
      <c r="A140">
        <v>3318</v>
      </c>
      <c r="B140" t="s">
        <v>160</v>
      </c>
      <c r="C140" s="4">
        <v>10942070</v>
      </c>
      <c r="D140" s="4">
        <v>2235</v>
      </c>
      <c r="E140" s="4">
        <f t="shared" si="20"/>
        <v>4895.7807606263987</v>
      </c>
      <c r="F140" s="6">
        <f t="shared" si="21"/>
        <v>0.99125485710236338</v>
      </c>
      <c r="G140" s="4">
        <f t="shared" si="22"/>
        <v>26.779054110106827</v>
      </c>
      <c r="H140" s="57">
        <f t="shared" si="23"/>
        <v>0</v>
      </c>
      <c r="I140" s="4">
        <f t="shared" si="24"/>
        <v>26.779054110106827</v>
      </c>
      <c r="J140" s="4">
        <f t="shared" si="25"/>
        <v>-51.063485976151945</v>
      </c>
      <c r="K140" s="4">
        <f t="shared" si="26"/>
        <v>-24.284431866045118</v>
      </c>
      <c r="L140" s="4">
        <f t="shared" si="27"/>
        <v>59851.185936088761</v>
      </c>
      <c r="M140" s="4">
        <f t="shared" si="28"/>
        <v>-54275.705220610842</v>
      </c>
      <c r="N140" s="39">
        <f>Jan!M140</f>
        <v>33184.671217098163</v>
      </c>
      <c r="O140" s="39">
        <f t="shared" si="29"/>
        <v>-87460.376437708997</v>
      </c>
    </row>
    <row r="141" spans="1:15" x14ac:dyDescent="0.25">
      <c r="A141">
        <v>3320</v>
      </c>
      <c r="B141" t="s">
        <v>161</v>
      </c>
      <c r="C141" s="4">
        <v>5526645</v>
      </c>
      <c r="D141" s="4">
        <v>1117</v>
      </c>
      <c r="E141" s="4">
        <f t="shared" si="20"/>
        <v>4947.7573858549686</v>
      </c>
      <c r="F141" s="6">
        <f t="shared" si="21"/>
        <v>1.0017786294550732</v>
      </c>
      <c r="G141" s="4">
        <f t="shared" si="22"/>
        <v>-5.4464535316065117</v>
      </c>
      <c r="H141" s="57">
        <f t="shared" si="23"/>
        <v>0</v>
      </c>
      <c r="I141" s="4">
        <f t="shared" si="24"/>
        <v>-5.4464535316065117</v>
      </c>
      <c r="J141" s="4">
        <f t="shared" si="25"/>
        <v>-51.063485976151945</v>
      </c>
      <c r="K141" s="4">
        <f t="shared" si="26"/>
        <v>-56.50993950775846</v>
      </c>
      <c r="L141" s="4">
        <f t="shared" si="27"/>
        <v>-6083.6885948044737</v>
      </c>
      <c r="M141" s="4">
        <f t="shared" si="28"/>
        <v>-63121.602430166204</v>
      </c>
      <c r="N141" s="39">
        <f>Jan!M141</f>
        <v>-156150.73141409422</v>
      </c>
      <c r="O141" s="39">
        <f t="shared" si="29"/>
        <v>93029.128983928007</v>
      </c>
    </row>
    <row r="142" spans="1:15" x14ac:dyDescent="0.25">
      <c r="A142">
        <v>3322</v>
      </c>
      <c r="B142" t="s">
        <v>162</v>
      </c>
      <c r="C142" s="4">
        <v>19336226</v>
      </c>
      <c r="D142" s="4">
        <v>3266</v>
      </c>
      <c r="E142" s="4">
        <f t="shared" si="20"/>
        <v>5920.4611145131657</v>
      </c>
      <c r="F142" s="6">
        <f t="shared" si="21"/>
        <v>1.1987231706217107</v>
      </c>
      <c r="G142" s="4">
        <f t="shared" si="22"/>
        <v>-608.52276529968879</v>
      </c>
      <c r="H142" s="57">
        <f t="shared" si="23"/>
        <v>0</v>
      </c>
      <c r="I142" s="4">
        <f t="shared" si="24"/>
        <v>-608.52276529968879</v>
      </c>
      <c r="J142" s="4">
        <f t="shared" si="25"/>
        <v>-51.063485976151945</v>
      </c>
      <c r="K142" s="4">
        <f t="shared" si="26"/>
        <v>-659.58625127584071</v>
      </c>
      <c r="L142" s="4">
        <f t="shared" si="27"/>
        <v>-1987435.3514687836</v>
      </c>
      <c r="M142" s="4">
        <f t="shared" si="28"/>
        <v>-2154208.6966668959</v>
      </c>
      <c r="N142" s="39">
        <f>Jan!M142</f>
        <v>267403.17190829711</v>
      </c>
      <c r="O142" s="39">
        <f t="shared" si="29"/>
        <v>-2421611.868575193</v>
      </c>
    </row>
    <row r="143" spans="1:15" x14ac:dyDescent="0.25">
      <c r="A143">
        <v>3324</v>
      </c>
      <c r="B143" t="s">
        <v>163</v>
      </c>
      <c r="C143" s="4">
        <v>26348615</v>
      </c>
      <c r="D143" s="4">
        <v>4888</v>
      </c>
      <c r="E143" s="4">
        <f t="shared" si="20"/>
        <v>5390.4695171849426</v>
      </c>
      <c r="F143" s="6">
        <f t="shared" si="21"/>
        <v>1.0914151086880257</v>
      </c>
      <c r="G143" s="4">
        <f t="shared" si="22"/>
        <v>-279.92797495619038</v>
      </c>
      <c r="H143" s="57">
        <f t="shared" si="23"/>
        <v>0</v>
      </c>
      <c r="I143" s="4">
        <f t="shared" si="24"/>
        <v>-279.92797495619038</v>
      </c>
      <c r="J143" s="4">
        <f t="shared" si="25"/>
        <v>-51.063485976151945</v>
      </c>
      <c r="K143" s="4">
        <f t="shared" si="26"/>
        <v>-330.99146093234231</v>
      </c>
      <c r="L143" s="4">
        <f t="shared" si="27"/>
        <v>-1368287.9415858586</v>
      </c>
      <c r="M143" s="4">
        <f t="shared" si="28"/>
        <v>-1617886.2610372892</v>
      </c>
      <c r="N143" s="39">
        <f>Jan!M143</f>
        <v>588268.99336428428</v>
      </c>
      <c r="O143" s="39">
        <f t="shared" si="29"/>
        <v>-2206155.2544015734</v>
      </c>
    </row>
    <row r="144" spans="1:15" x14ac:dyDescent="0.25">
      <c r="A144">
        <v>3326</v>
      </c>
      <c r="B144" t="s">
        <v>164</v>
      </c>
      <c r="C144" s="4">
        <v>16253879</v>
      </c>
      <c r="D144" s="4">
        <v>2685</v>
      </c>
      <c r="E144" s="4">
        <f t="shared" si="20"/>
        <v>6053.5862197392926</v>
      </c>
      <c r="F144" s="6">
        <f t="shared" si="21"/>
        <v>1.2256771772673796</v>
      </c>
      <c r="G144" s="4">
        <f t="shared" si="22"/>
        <v>-691.06033053988745</v>
      </c>
      <c r="H144" s="57">
        <f t="shared" si="23"/>
        <v>0</v>
      </c>
      <c r="I144" s="4">
        <f t="shared" si="24"/>
        <v>-691.06033053988745</v>
      </c>
      <c r="J144" s="4">
        <f t="shared" si="25"/>
        <v>-51.063485976151945</v>
      </c>
      <c r="K144" s="4">
        <f t="shared" si="26"/>
        <v>-742.12381651603937</v>
      </c>
      <c r="L144" s="4">
        <f t="shared" si="27"/>
        <v>-1855496.9874995977</v>
      </c>
      <c r="M144" s="4">
        <f t="shared" si="28"/>
        <v>-1992602.4473455658</v>
      </c>
      <c r="N144" s="39">
        <f>Jan!M144</f>
        <v>-362641.90840362012</v>
      </c>
      <c r="O144" s="39">
        <f t="shared" si="29"/>
        <v>-1629960.5389419456</v>
      </c>
    </row>
    <row r="145" spans="1:15" x14ac:dyDescent="0.25">
      <c r="A145">
        <v>3328</v>
      </c>
      <c r="B145" t="s">
        <v>165</v>
      </c>
      <c r="C145" s="4">
        <v>29479015</v>
      </c>
      <c r="D145" s="4">
        <v>4835</v>
      </c>
      <c r="E145" s="4">
        <f t="shared" si="20"/>
        <v>6097.0041365046536</v>
      </c>
      <c r="F145" s="6">
        <f t="shared" si="21"/>
        <v>1.2344680572073186</v>
      </c>
      <c r="G145" s="4">
        <f t="shared" si="22"/>
        <v>-717.97943893441129</v>
      </c>
      <c r="H145" s="57">
        <f t="shared" si="23"/>
        <v>0</v>
      </c>
      <c r="I145" s="4">
        <f t="shared" si="24"/>
        <v>-717.97943893441129</v>
      </c>
      <c r="J145" s="4">
        <f t="shared" si="25"/>
        <v>-51.063485976151945</v>
      </c>
      <c r="K145" s="4">
        <f t="shared" si="26"/>
        <v>-769.04292491056322</v>
      </c>
      <c r="L145" s="4">
        <f t="shared" si="27"/>
        <v>-3471430.5872478788</v>
      </c>
      <c r="M145" s="4">
        <f t="shared" si="28"/>
        <v>-3718322.5419425732</v>
      </c>
      <c r="N145" s="39">
        <f>Jan!M145</f>
        <v>-644020.13103594212</v>
      </c>
      <c r="O145" s="39">
        <f t="shared" si="29"/>
        <v>-3074302.410906631</v>
      </c>
    </row>
    <row r="146" spans="1:15" x14ac:dyDescent="0.25">
      <c r="A146">
        <v>3330</v>
      </c>
      <c r="B146" t="s">
        <v>166</v>
      </c>
      <c r="C146" s="4">
        <v>37813717</v>
      </c>
      <c r="D146" s="4">
        <v>4527</v>
      </c>
      <c r="E146" s="4">
        <f t="shared" si="20"/>
        <v>8352.9306383918702</v>
      </c>
      <c r="F146" s="6">
        <f t="shared" si="21"/>
        <v>1.6912283190731978</v>
      </c>
      <c r="G146" s="4">
        <f t="shared" si="22"/>
        <v>-2116.6538701044856</v>
      </c>
      <c r="H146" s="57">
        <f t="shared" si="23"/>
        <v>0</v>
      </c>
      <c r="I146" s="4">
        <f t="shared" si="24"/>
        <v>-2116.6538701044856</v>
      </c>
      <c r="J146" s="4">
        <f t="shared" si="25"/>
        <v>-51.063485976151945</v>
      </c>
      <c r="K146" s="4">
        <f t="shared" si="26"/>
        <v>-2167.7173560806377</v>
      </c>
      <c r="L146" s="4">
        <f t="shared" si="27"/>
        <v>-9582092.0699630063</v>
      </c>
      <c r="M146" s="4">
        <f t="shared" si="28"/>
        <v>-9813256.4709770475</v>
      </c>
      <c r="N146" s="39">
        <f>Jan!M146</f>
        <v>-3555428.9169844277</v>
      </c>
      <c r="O146" s="39">
        <f t="shared" si="29"/>
        <v>-6257827.5539926197</v>
      </c>
    </row>
    <row r="147" spans="1:15" x14ac:dyDescent="0.25">
      <c r="A147">
        <v>3332</v>
      </c>
      <c r="B147" t="s">
        <v>167</v>
      </c>
      <c r="C147" s="4">
        <v>16016101</v>
      </c>
      <c r="D147" s="4">
        <v>3530</v>
      </c>
      <c r="E147" s="4">
        <f t="shared" si="20"/>
        <v>4537.1390934844194</v>
      </c>
      <c r="F147" s="6">
        <f t="shared" si="21"/>
        <v>0.91864022995793004</v>
      </c>
      <c r="G147" s="4">
        <f t="shared" si="22"/>
        <v>249.13688773813396</v>
      </c>
      <c r="H147" s="57">
        <f t="shared" si="23"/>
        <v>0</v>
      </c>
      <c r="I147" s="4">
        <f t="shared" si="24"/>
        <v>249.13688773813396</v>
      </c>
      <c r="J147" s="4">
        <f t="shared" si="25"/>
        <v>-51.063485976151945</v>
      </c>
      <c r="K147" s="4">
        <f t="shared" si="26"/>
        <v>198.07340176198201</v>
      </c>
      <c r="L147" s="4">
        <f t="shared" si="27"/>
        <v>879453.21371561289</v>
      </c>
      <c r="M147" s="4">
        <f t="shared" si="28"/>
        <v>699199.10821979656</v>
      </c>
      <c r="N147" s="39">
        <f>Jan!M147</f>
        <v>391071.97986414278</v>
      </c>
      <c r="O147" s="39">
        <f t="shared" si="29"/>
        <v>308127.12835565378</v>
      </c>
    </row>
    <row r="148" spans="1:15" x14ac:dyDescent="0.25">
      <c r="A148">
        <v>3334</v>
      </c>
      <c r="B148" t="s">
        <v>168</v>
      </c>
      <c r="C148" s="4">
        <v>12212995</v>
      </c>
      <c r="D148" s="4">
        <v>2797</v>
      </c>
      <c r="E148" s="4">
        <f t="shared" si="20"/>
        <v>4366.4622810153733</v>
      </c>
      <c r="F148" s="6">
        <f t="shared" si="21"/>
        <v>0.8840830821552077</v>
      </c>
      <c r="G148" s="4">
        <f t="shared" si="22"/>
        <v>354.95651146894255</v>
      </c>
      <c r="H148" s="57">
        <f t="shared" si="23"/>
        <v>27.514628410779594</v>
      </c>
      <c r="I148" s="4">
        <f t="shared" si="24"/>
        <v>382.47113987972216</v>
      </c>
      <c r="J148" s="4">
        <f t="shared" si="25"/>
        <v>-51.063485976151945</v>
      </c>
      <c r="K148" s="4">
        <f t="shared" si="26"/>
        <v>331.40765390357024</v>
      </c>
      <c r="L148" s="4">
        <f t="shared" si="27"/>
        <v>1069771.7782435829</v>
      </c>
      <c r="M148" s="4">
        <f t="shared" si="28"/>
        <v>926947.20796828601</v>
      </c>
      <c r="N148" s="39">
        <f>Jan!M148</f>
        <v>1052595.0082726881</v>
      </c>
      <c r="O148" s="39">
        <f t="shared" si="29"/>
        <v>-125647.80030440213</v>
      </c>
    </row>
    <row r="149" spans="1:15" x14ac:dyDescent="0.25">
      <c r="A149">
        <v>3336</v>
      </c>
      <c r="B149" t="s">
        <v>169</v>
      </c>
      <c r="C149" s="4">
        <v>7276375</v>
      </c>
      <c r="D149" s="4">
        <v>1414</v>
      </c>
      <c r="E149" s="4">
        <f t="shared" si="20"/>
        <v>5145.9512022630834</v>
      </c>
      <c r="F149" s="6">
        <f t="shared" si="21"/>
        <v>1.0419071794796584</v>
      </c>
      <c r="G149" s="4">
        <f t="shared" si="22"/>
        <v>-128.32661970463769</v>
      </c>
      <c r="H149" s="57">
        <f t="shared" si="23"/>
        <v>0</v>
      </c>
      <c r="I149" s="4">
        <f t="shared" si="24"/>
        <v>-128.32661970463769</v>
      </c>
      <c r="J149" s="4">
        <f t="shared" si="25"/>
        <v>-51.063485976151945</v>
      </c>
      <c r="K149" s="4">
        <f t="shared" si="26"/>
        <v>-179.39010568078965</v>
      </c>
      <c r="L149" s="4">
        <f t="shared" si="27"/>
        <v>-181453.8402623577</v>
      </c>
      <c r="M149" s="4">
        <f t="shared" si="28"/>
        <v>-253657.60943263656</v>
      </c>
      <c r="N149" s="39">
        <f>Jan!M149</f>
        <v>1016059.9170352443</v>
      </c>
      <c r="O149" s="39">
        <f t="shared" si="29"/>
        <v>-1269717.5264678809</v>
      </c>
    </row>
    <row r="150" spans="1:15" x14ac:dyDescent="0.25">
      <c r="A150">
        <v>3338</v>
      </c>
      <c r="B150" t="s">
        <v>170</v>
      </c>
      <c r="C150" s="4">
        <v>21564879</v>
      </c>
      <c r="D150" s="4">
        <v>2466</v>
      </c>
      <c r="E150" s="4">
        <f t="shared" si="20"/>
        <v>8744.8819951338191</v>
      </c>
      <c r="F150" s="6">
        <f t="shared" si="21"/>
        <v>1.7705872007541266</v>
      </c>
      <c r="G150" s="4">
        <f t="shared" si="22"/>
        <v>-2359.6637112844937</v>
      </c>
      <c r="H150" s="57">
        <f t="shared" si="23"/>
        <v>0</v>
      </c>
      <c r="I150" s="4">
        <f t="shared" si="24"/>
        <v>-2359.6637112844937</v>
      </c>
      <c r="J150" s="4">
        <f t="shared" si="25"/>
        <v>-51.063485976151945</v>
      </c>
      <c r="K150" s="4">
        <f t="shared" si="26"/>
        <v>-2410.7271972606459</v>
      </c>
      <c r="L150" s="4">
        <f t="shared" si="27"/>
        <v>-5818930.7120275619</v>
      </c>
      <c r="M150" s="4">
        <f t="shared" si="28"/>
        <v>-5944853.2684447523</v>
      </c>
      <c r="N150" s="39">
        <f>Jan!M150</f>
        <v>1306884.0108832486</v>
      </c>
      <c r="O150" s="39">
        <f t="shared" si="29"/>
        <v>-7251737.2793280007</v>
      </c>
    </row>
    <row r="151" spans="1:15" x14ac:dyDescent="0.25">
      <c r="A151">
        <v>3401</v>
      </c>
      <c r="B151" t="s">
        <v>171</v>
      </c>
      <c r="C151" s="4">
        <v>69286250</v>
      </c>
      <c r="D151" s="4">
        <v>18109</v>
      </c>
      <c r="E151" s="4">
        <f t="shared" si="20"/>
        <v>3826.0671489314705</v>
      </c>
      <c r="F151" s="6">
        <f t="shared" si="21"/>
        <v>0.77466860352073041</v>
      </c>
      <c r="G151" s="4">
        <f t="shared" si="22"/>
        <v>690.00149336096229</v>
      </c>
      <c r="H151" s="57">
        <f t="shared" si="23"/>
        <v>216.65292464014556</v>
      </c>
      <c r="I151" s="4">
        <f t="shared" si="24"/>
        <v>906.65441800110784</v>
      </c>
      <c r="J151" s="4">
        <f t="shared" si="25"/>
        <v>-51.063485976151945</v>
      </c>
      <c r="K151" s="4">
        <f t="shared" si="26"/>
        <v>855.59093202495592</v>
      </c>
      <c r="L151" s="4">
        <f t="shared" si="27"/>
        <v>16418604.855582062</v>
      </c>
      <c r="M151" s="4">
        <f t="shared" si="28"/>
        <v>15493896.188039927</v>
      </c>
      <c r="N151" s="39">
        <f>Jan!M151</f>
        <v>13512204.609109791</v>
      </c>
      <c r="O151" s="39">
        <f t="shared" si="29"/>
        <v>1981691.5789301358</v>
      </c>
    </row>
    <row r="152" spans="1:15" x14ac:dyDescent="0.25">
      <c r="A152">
        <v>3403</v>
      </c>
      <c r="B152" t="s">
        <v>172</v>
      </c>
      <c r="C152" s="4">
        <v>146421545</v>
      </c>
      <c r="D152" s="4">
        <v>33441</v>
      </c>
      <c r="E152" s="4">
        <f t="shared" si="20"/>
        <v>4378.503782781615</v>
      </c>
      <c r="F152" s="6">
        <f t="shared" si="21"/>
        <v>0.88652114008635297</v>
      </c>
      <c r="G152" s="4">
        <f t="shared" si="22"/>
        <v>347.49078037387272</v>
      </c>
      <c r="H152" s="57">
        <f t="shared" si="23"/>
        <v>23.300102792594998</v>
      </c>
      <c r="I152" s="4">
        <f t="shared" si="24"/>
        <v>370.79088316646772</v>
      </c>
      <c r="J152" s="4">
        <f t="shared" si="25"/>
        <v>-51.063485976151945</v>
      </c>
      <c r="K152" s="4">
        <f t="shared" si="26"/>
        <v>319.7273971903158</v>
      </c>
      <c r="L152" s="4">
        <f t="shared" si="27"/>
        <v>12399617.923969846</v>
      </c>
      <c r="M152" s="4">
        <f t="shared" si="28"/>
        <v>10692003.88944135</v>
      </c>
      <c r="N152" s="39">
        <f>Jan!M152</f>
        <v>7564505.3884523381</v>
      </c>
      <c r="O152" s="39">
        <f t="shared" si="29"/>
        <v>3127498.5009890124</v>
      </c>
    </row>
    <row r="153" spans="1:15" x14ac:dyDescent="0.25">
      <c r="A153">
        <v>3405</v>
      </c>
      <c r="B153" t="s">
        <v>173</v>
      </c>
      <c r="C153" s="4">
        <v>129508515</v>
      </c>
      <c r="D153" s="4">
        <v>29011</v>
      </c>
      <c r="E153" s="4">
        <f t="shared" si="20"/>
        <v>4464.1175760918277</v>
      </c>
      <c r="F153" s="6">
        <f t="shared" si="21"/>
        <v>0.90385547195354388</v>
      </c>
      <c r="G153" s="4">
        <f t="shared" si="22"/>
        <v>294.41022852154083</v>
      </c>
      <c r="H153" s="57">
        <f t="shared" si="23"/>
        <v>0</v>
      </c>
      <c r="I153" s="4">
        <f t="shared" si="24"/>
        <v>294.41022852154083</v>
      </c>
      <c r="J153" s="4">
        <f t="shared" si="25"/>
        <v>-51.063485976151945</v>
      </c>
      <c r="K153" s="4">
        <f t="shared" si="26"/>
        <v>243.34674254538888</v>
      </c>
      <c r="L153" s="4">
        <f t="shared" si="27"/>
        <v>8541135.1396384202</v>
      </c>
      <c r="M153" s="4">
        <f t="shared" si="28"/>
        <v>7059732.3479842767</v>
      </c>
      <c r="N153" s="39">
        <f>Jan!M153</f>
        <v>5922724.1078296388</v>
      </c>
      <c r="O153" s="39">
        <f t="shared" si="29"/>
        <v>1137008.240154638</v>
      </c>
    </row>
    <row r="154" spans="1:15" x14ac:dyDescent="0.25">
      <c r="A154">
        <v>3407</v>
      </c>
      <c r="B154" t="s">
        <v>174</v>
      </c>
      <c r="C154" s="4">
        <v>124764852</v>
      </c>
      <c r="D154" s="4">
        <v>31175</v>
      </c>
      <c r="E154" s="4">
        <f t="shared" si="20"/>
        <v>4002.0802566158782</v>
      </c>
      <c r="F154" s="6">
        <f t="shared" si="21"/>
        <v>0.8103061976934578</v>
      </c>
      <c r="G154" s="4">
        <f t="shared" si="22"/>
        <v>580.87336659662958</v>
      </c>
      <c r="H154" s="57">
        <f t="shared" si="23"/>
        <v>155.04833695060287</v>
      </c>
      <c r="I154" s="4">
        <f t="shared" si="24"/>
        <v>735.92170354723248</v>
      </c>
      <c r="J154" s="4">
        <f t="shared" si="25"/>
        <v>-51.063485976151945</v>
      </c>
      <c r="K154" s="4">
        <f t="shared" si="26"/>
        <v>684.85821757108056</v>
      </c>
      <c r="L154" s="4">
        <f t="shared" si="27"/>
        <v>22942359.108084973</v>
      </c>
      <c r="M154" s="4">
        <f t="shared" si="28"/>
        <v>21350454.932778437</v>
      </c>
      <c r="N154" s="39">
        <f>Jan!M154</f>
        <v>17255188.649564184</v>
      </c>
      <c r="O154" s="39">
        <f t="shared" si="29"/>
        <v>4095266.2832142524</v>
      </c>
    </row>
    <row r="155" spans="1:15" x14ac:dyDescent="0.25">
      <c r="A155">
        <v>3411</v>
      </c>
      <c r="B155" t="s">
        <v>175</v>
      </c>
      <c r="C155" s="4">
        <v>140041372</v>
      </c>
      <c r="D155" s="4">
        <v>35911</v>
      </c>
      <c r="E155" s="4">
        <f t="shared" si="20"/>
        <v>3899.6789841552727</v>
      </c>
      <c r="F155" s="6">
        <f t="shared" si="21"/>
        <v>0.78957288391511571</v>
      </c>
      <c r="G155" s="4">
        <f t="shared" si="22"/>
        <v>644.36215552220494</v>
      </c>
      <c r="H155" s="57">
        <f t="shared" si="23"/>
        <v>190.88878231181479</v>
      </c>
      <c r="I155" s="4">
        <f t="shared" si="24"/>
        <v>835.25093783401974</v>
      </c>
      <c r="J155" s="4">
        <f t="shared" si="25"/>
        <v>-51.063485976151945</v>
      </c>
      <c r="K155" s="4">
        <f t="shared" si="26"/>
        <v>784.18745185786781</v>
      </c>
      <c r="L155" s="4">
        <f t="shared" si="27"/>
        <v>29994696.428557482</v>
      </c>
      <c r="M155" s="4">
        <f t="shared" si="28"/>
        <v>28160955.583667889</v>
      </c>
      <c r="N155" s="39">
        <f>Jan!M155</f>
        <v>23912270.190157481</v>
      </c>
      <c r="O155" s="39">
        <f t="shared" si="29"/>
        <v>4248685.3935104087</v>
      </c>
    </row>
    <row r="156" spans="1:15" x14ac:dyDescent="0.25">
      <c r="A156">
        <v>3412</v>
      </c>
      <c r="B156" t="s">
        <v>176</v>
      </c>
      <c r="C156" s="4">
        <v>27699230</v>
      </c>
      <c r="D156" s="4">
        <v>7931</v>
      </c>
      <c r="E156" s="4">
        <f t="shared" si="20"/>
        <v>3492.526793594755</v>
      </c>
      <c r="F156" s="6">
        <f t="shared" si="21"/>
        <v>0.7071362703888715</v>
      </c>
      <c r="G156" s="4">
        <f t="shared" si="22"/>
        <v>896.79651366972587</v>
      </c>
      <c r="H156" s="57">
        <f t="shared" si="23"/>
        <v>333.39204900799598</v>
      </c>
      <c r="I156" s="4">
        <f t="shared" si="24"/>
        <v>1230.1885626777218</v>
      </c>
      <c r="J156" s="4">
        <f t="shared" si="25"/>
        <v>-51.063485976151945</v>
      </c>
      <c r="K156" s="4">
        <f t="shared" si="26"/>
        <v>1179.1250767015699</v>
      </c>
      <c r="L156" s="4">
        <f t="shared" si="27"/>
        <v>9756625.4905970115</v>
      </c>
      <c r="M156" s="4">
        <f t="shared" si="28"/>
        <v>9351640.9833201505</v>
      </c>
      <c r="N156" s="39">
        <f>Jan!M156</f>
        <v>8060648.5010442194</v>
      </c>
      <c r="O156" s="39">
        <f t="shared" si="29"/>
        <v>1290992.4822759312</v>
      </c>
    </row>
    <row r="157" spans="1:15" x14ac:dyDescent="0.25">
      <c r="A157">
        <v>3413</v>
      </c>
      <c r="B157" t="s">
        <v>177</v>
      </c>
      <c r="C157" s="4">
        <v>82242789</v>
      </c>
      <c r="D157" s="4">
        <v>21691</v>
      </c>
      <c r="E157" s="4">
        <f t="shared" si="20"/>
        <v>3791.5628140703516</v>
      </c>
      <c r="F157" s="6">
        <f t="shared" si="21"/>
        <v>0.76768246766325088</v>
      </c>
      <c r="G157" s="4">
        <f t="shared" si="22"/>
        <v>711.394180974856</v>
      </c>
      <c r="H157" s="57">
        <f t="shared" si="23"/>
        <v>228.72944184153718</v>
      </c>
      <c r="I157" s="4">
        <f t="shared" si="24"/>
        <v>940.12362281639321</v>
      </c>
      <c r="J157" s="4">
        <f t="shared" si="25"/>
        <v>-51.063485976151945</v>
      </c>
      <c r="K157" s="4">
        <f t="shared" si="26"/>
        <v>889.06013684024128</v>
      </c>
      <c r="L157" s="4">
        <f t="shared" si="27"/>
        <v>20392221.502510384</v>
      </c>
      <c r="M157" s="4">
        <f t="shared" si="28"/>
        <v>19284603.428201675</v>
      </c>
      <c r="N157" s="39">
        <f>Jan!M157</f>
        <v>16351031.628713932</v>
      </c>
      <c r="O157" s="39">
        <f t="shared" si="29"/>
        <v>2933571.7994877435</v>
      </c>
    </row>
    <row r="158" spans="1:15" x14ac:dyDescent="0.25">
      <c r="A158">
        <v>3414</v>
      </c>
      <c r="B158" t="s">
        <v>178</v>
      </c>
      <c r="C158" s="4">
        <v>17327953</v>
      </c>
      <c r="D158" s="4">
        <v>5006</v>
      </c>
      <c r="E158" s="4">
        <f t="shared" si="20"/>
        <v>3461.4368757491011</v>
      </c>
      <c r="F158" s="6">
        <f t="shared" si="21"/>
        <v>0.70084145581725765</v>
      </c>
      <c r="G158" s="4">
        <f t="shared" si="22"/>
        <v>916.07226273403137</v>
      </c>
      <c r="H158" s="57">
        <f t="shared" si="23"/>
        <v>344.27352025397482</v>
      </c>
      <c r="I158" s="4">
        <f t="shared" si="24"/>
        <v>1260.3457829880062</v>
      </c>
      <c r="J158" s="4">
        <f t="shared" si="25"/>
        <v>-51.063485976151945</v>
      </c>
      <c r="K158" s="4">
        <f t="shared" si="26"/>
        <v>1209.2822970118543</v>
      </c>
      <c r="L158" s="4">
        <f t="shared" si="27"/>
        <v>6309290.9896379597</v>
      </c>
      <c r="M158" s="4">
        <f t="shared" si="28"/>
        <v>6053667.1788413431</v>
      </c>
      <c r="N158" s="39">
        <f>Jan!M158</f>
        <v>5256792.143025768</v>
      </c>
      <c r="O158" s="39">
        <f t="shared" si="29"/>
        <v>796875.03581557516</v>
      </c>
    </row>
    <row r="159" spans="1:15" x14ac:dyDescent="0.25">
      <c r="A159">
        <v>3415</v>
      </c>
      <c r="B159" t="s">
        <v>179</v>
      </c>
      <c r="C159" s="4">
        <v>31522452</v>
      </c>
      <c r="D159" s="4">
        <v>8150</v>
      </c>
      <c r="E159" s="4">
        <f t="shared" si="20"/>
        <v>3867.7855214723927</v>
      </c>
      <c r="F159" s="6">
        <f t="shared" si="21"/>
        <v>0.7831153746147661</v>
      </c>
      <c r="G159" s="4">
        <f t="shared" si="22"/>
        <v>664.13610238559056</v>
      </c>
      <c r="H159" s="57">
        <f t="shared" si="23"/>
        <v>202.05149425082277</v>
      </c>
      <c r="I159" s="4">
        <f t="shared" si="24"/>
        <v>866.18759663641333</v>
      </c>
      <c r="J159" s="4">
        <f t="shared" si="25"/>
        <v>-51.063485976151945</v>
      </c>
      <c r="K159" s="4">
        <f t="shared" si="26"/>
        <v>815.12411066026141</v>
      </c>
      <c r="L159" s="4">
        <f t="shared" si="27"/>
        <v>7059428.9125867691</v>
      </c>
      <c r="M159" s="4">
        <f t="shared" si="28"/>
        <v>6643261.50188113</v>
      </c>
      <c r="N159" s="39">
        <f>Jan!M159</f>
        <v>5853079.894906112</v>
      </c>
      <c r="O159" s="39">
        <f t="shared" si="29"/>
        <v>790181.60697501805</v>
      </c>
    </row>
    <row r="160" spans="1:15" x14ac:dyDescent="0.25">
      <c r="A160">
        <v>3416</v>
      </c>
      <c r="B160" t="s">
        <v>180</v>
      </c>
      <c r="C160" s="4">
        <v>20476181</v>
      </c>
      <c r="D160" s="4">
        <v>6059</v>
      </c>
      <c r="E160" s="4">
        <f t="shared" si="20"/>
        <v>3379.4654233371843</v>
      </c>
      <c r="F160" s="6">
        <f t="shared" si="21"/>
        <v>0.68424459326970943</v>
      </c>
      <c r="G160" s="4">
        <f t="shared" si="22"/>
        <v>966.89456322941965</v>
      </c>
      <c r="H160" s="57">
        <f t="shared" si="23"/>
        <v>372.96352859814567</v>
      </c>
      <c r="I160" s="4">
        <f t="shared" si="24"/>
        <v>1339.8580918275652</v>
      </c>
      <c r="J160" s="4">
        <f t="shared" si="25"/>
        <v>-51.063485976151945</v>
      </c>
      <c r="K160" s="4">
        <f t="shared" si="26"/>
        <v>1288.7946058514133</v>
      </c>
      <c r="L160" s="4">
        <f t="shared" si="27"/>
        <v>8118200.1783832172</v>
      </c>
      <c r="M160" s="4">
        <f t="shared" si="28"/>
        <v>7808806.5168537134</v>
      </c>
      <c r="N160" s="39">
        <f>Jan!M160</f>
        <v>7126834.5435124105</v>
      </c>
      <c r="O160" s="39">
        <f t="shared" si="29"/>
        <v>681971.97334130295</v>
      </c>
    </row>
    <row r="161" spans="1:15" x14ac:dyDescent="0.25">
      <c r="A161">
        <v>3417</v>
      </c>
      <c r="B161" t="s">
        <v>181</v>
      </c>
      <c r="C161" s="4">
        <v>15491710</v>
      </c>
      <c r="D161" s="4">
        <v>4513</v>
      </c>
      <c r="E161" s="4">
        <f t="shared" si="20"/>
        <v>3432.6855750055397</v>
      </c>
      <c r="F161" s="6">
        <f t="shared" si="21"/>
        <v>0.69502014397681089</v>
      </c>
      <c r="G161" s="4">
        <f t="shared" si="22"/>
        <v>933.8980691950394</v>
      </c>
      <c r="H161" s="57">
        <f t="shared" si="23"/>
        <v>354.33647551422132</v>
      </c>
      <c r="I161" s="4">
        <f t="shared" si="24"/>
        <v>1288.2345447092607</v>
      </c>
      <c r="J161" s="4">
        <f t="shared" si="25"/>
        <v>-51.063485976151945</v>
      </c>
      <c r="K161" s="4">
        <f t="shared" si="26"/>
        <v>1237.1710587331088</v>
      </c>
      <c r="L161" s="4">
        <f t="shared" si="27"/>
        <v>5813802.5002728933</v>
      </c>
      <c r="M161" s="4">
        <f t="shared" si="28"/>
        <v>5583352.9880625196</v>
      </c>
      <c r="N161" s="39">
        <f>Jan!M161</f>
        <v>4849574.3101768447</v>
      </c>
      <c r="O161" s="39">
        <f t="shared" si="29"/>
        <v>733778.67788567487</v>
      </c>
    </row>
    <row r="162" spans="1:15" x14ac:dyDescent="0.25">
      <c r="A162">
        <v>3418</v>
      </c>
      <c r="B162" t="s">
        <v>182</v>
      </c>
      <c r="C162" s="4">
        <v>23917822</v>
      </c>
      <c r="D162" s="4">
        <v>7247</v>
      </c>
      <c r="E162" s="4">
        <f t="shared" si="20"/>
        <v>3300.3756036980822</v>
      </c>
      <c r="F162" s="6">
        <f t="shared" si="21"/>
        <v>0.66823117851570002</v>
      </c>
      <c r="G162" s="4">
        <f t="shared" si="22"/>
        <v>1015.9302514056631</v>
      </c>
      <c r="H162" s="57">
        <f t="shared" si="23"/>
        <v>400.64496547183148</v>
      </c>
      <c r="I162" s="4">
        <f t="shared" si="24"/>
        <v>1416.5752168774945</v>
      </c>
      <c r="J162" s="4">
        <f t="shared" si="25"/>
        <v>-51.063485976151945</v>
      </c>
      <c r="K162" s="4">
        <f t="shared" si="26"/>
        <v>1365.5117309013426</v>
      </c>
      <c r="L162" s="4">
        <f t="shared" si="27"/>
        <v>10265920.596711203</v>
      </c>
      <c r="M162" s="4">
        <f t="shared" si="28"/>
        <v>9895863.5138420295</v>
      </c>
      <c r="N162" s="39">
        <f>Jan!M162</f>
        <v>8997875.8902152888</v>
      </c>
      <c r="O162" s="39">
        <f t="shared" si="29"/>
        <v>897987.62362674065</v>
      </c>
    </row>
    <row r="163" spans="1:15" x14ac:dyDescent="0.25">
      <c r="A163">
        <v>3419</v>
      </c>
      <c r="B163" t="s">
        <v>183</v>
      </c>
      <c r="C163" s="4">
        <v>11779797</v>
      </c>
      <c r="D163" s="4">
        <v>3559</v>
      </c>
      <c r="E163" s="4">
        <f t="shared" si="20"/>
        <v>3309.8614779432423</v>
      </c>
      <c r="F163" s="6">
        <f t="shared" si="21"/>
        <v>0.67015179534458236</v>
      </c>
      <c r="G163" s="4">
        <f t="shared" si="22"/>
        <v>1010.0490093736637</v>
      </c>
      <c r="H163" s="57">
        <f t="shared" si="23"/>
        <v>397.32490948602538</v>
      </c>
      <c r="I163" s="4">
        <f t="shared" si="24"/>
        <v>1407.3739188596892</v>
      </c>
      <c r="J163" s="4">
        <f t="shared" si="25"/>
        <v>-51.063485976151945</v>
      </c>
      <c r="K163" s="4">
        <f t="shared" si="26"/>
        <v>1356.3104328835373</v>
      </c>
      <c r="L163" s="4">
        <f t="shared" si="27"/>
        <v>5008843.7772216341</v>
      </c>
      <c r="M163" s="4">
        <f t="shared" si="28"/>
        <v>4827108.8306325087</v>
      </c>
      <c r="N163" s="39">
        <f>Jan!M163</f>
        <v>4964094.5669154422</v>
      </c>
      <c r="O163" s="39">
        <f t="shared" si="29"/>
        <v>-136985.7362829335</v>
      </c>
    </row>
    <row r="164" spans="1:15" x14ac:dyDescent="0.25">
      <c r="A164">
        <v>3420</v>
      </c>
      <c r="B164" t="s">
        <v>184</v>
      </c>
      <c r="C164" s="4">
        <v>85337193</v>
      </c>
      <c r="D164" s="4">
        <v>21899</v>
      </c>
      <c r="E164" s="4">
        <f t="shared" si="20"/>
        <v>3896.8534179642907</v>
      </c>
      <c r="F164" s="6">
        <f t="shared" si="21"/>
        <v>0.78900078799256124</v>
      </c>
      <c r="G164" s="4">
        <f t="shared" si="22"/>
        <v>646.1140065606138</v>
      </c>
      <c r="H164" s="57">
        <f t="shared" si="23"/>
        <v>191.87773047865849</v>
      </c>
      <c r="I164" s="4">
        <f t="shared" si="24"/>
        <v>837.99173703927227</v>
      </c>
      <c r="J164" s="4">
        <f t="shared" si="25"/>
        <v>-51.063485976151945</v>
      </c>
      <c r="K164" s="4">
        <f t="shared" si="26"/>
        <v>786.92825106312034</v>
      </c>
      <c r="L164" s="4">
        <f t="shared" si="27"/>
        <v>18351181.049423024</v>
      </c>
      <c r="M164" s="4">
        <f t="shared" si="28"/>
        <v>17232941.770031273</v>
      </c>
      <c r="N164" s="39">
        <f>Jan!M164</f>
        <v>15299021.879550802</v>
      </c>
      <c r="O164" s="39">
        <f t="shared" si="29"/>
        <v>1933919.8904804718</v>
      </c>
    </row>
    <row r="165" spans="1:15" x14ac:dyDescent="0.25">
      <c r="A165">
        <v>3421</v>
      </c>
      <c r="B165" t="s">
        <v>185</v>
      </c>
      <c r="C165" s="4">
        <v>25401680</v>
      </c>
      <c r="D165" s="4">
        <v>6542</v>
      </c>
      <c r="E165" s="4">
        <f t="shared" si="20"/>
        <v>3882.8615102415165</v>
      </c>
      <c r="F165" s="6">
        <f t="shared" si="21"/>
        <v>0.78616782892669135</v>
      </c>
      <c r="G165" s="4">
        <f t="shared" si="22"/>
        <v>654.78898934873371</v>
      </c>
      <c r="H165" s="57">
        <f t="shared" si="23"/>
        <v>196.77489818162945</v>
      </c>
      <c r="I165" s="4">
        <f t="shared" si="24"/>
        <v>851.56388753036322</v>
      </c>
      <c r="J165" s="4">
        <f t="shared" si="25"/>
        <v>-51.063485976151945</v>
      </c>
      <c r="K165" s="4">
        <f t="shared" si="26"/>
        <v>800.50040155421129</v>
      </c>
      <c r="L165" s="4">
        <f t="shared" si="27"/>
        <v>5570930.9522236362</v>
      </c>
      <c r="M165" s="4">
        <f t="shared" si="28"/>
        <v>5236873.6269676499</v>
      </c>
      <c r="N165" s="39">
        <f>Jan!M165</f>
        <v>5022066.5599749442</v>
      </c>
      <c r="O165" s="39">
        <f t="shared" si="29"/>
        <v>214807.06699270569</v>
      </c>
    </row>
    <row r="166" spans="1:15" x14ac:dyDescent="0.25">
      <c r="A166">
        <v>3422</v>
      </c>
      <c r="B166" t="s">
        <v>186</v>
      </c>
      <c r="C166" s="4">
        <v>18119333</v>
      </c>
      <c r="D166" s="4">
        <v>4205</v>
      </c>
      <c r="E166" s="4">
        <f t="shared" si="20"/>
        <v>4308.997146254459</v>
      </c>
      <c r="F166" s="6">
        <f t="shared" si="21"/>
        <v>0.87244804440925472</v>
      </c>
      <c r="G166" s="4">
        <f t="shared" si="22"/>
        <v>390.58489502070938</v>
      </c>
      <c r="H166" s="57">
        <f t="shared" si="23"/>
        <v>47.627425577099572</v>
      </c>
      <c r="I166" s="4">
        <f t="shared" si="24"/>
        <v>438.21232059780897</v>
      </c>
      <c r="J166" s="4">
        <f t="shared" si="25"/>
        <v>-51.063485976151945</v>
      </c>
      <c r="K166" s="4">
        <f t="shared" si="26"/>
        <v>387.14883462165704</v>
      </c>
      <c r="L166" s="4">
        <f t="shared" si="27"/>
        <v>1842682.8081137866</v>
      </c>
      <c r="M166" s="4">
        <f t="shared" si="28"/>
        <v>1627960.8495840679</v>
      </c>
      <c r="N166" s="39">
        <f>Jan!M166</f>
        <v>3700839.335476099</v>
      </c>
      <c r="O166" s="39">
        <f t="shared" si="29"/>
        <v>-2072878.4858920311</v>
      </c>
    </row>
    <row r="167" spans="1:15" x14ac:dyDescent="0.25">
      <c r="A167">
        <v>3423</v>
      </c>
      <c r="B167" t="s">
        <v>187</v>
      </c>
      <c r="C167" s="4">
        <v>8472533</v>
      </c>
      <c r="D167" s="4">
        <v>2250</v>
      </c>
      <c r="E167" s="4">
        <f t="shared" si="20"/>
        <v>3765.5702222222221</v>
      </c>
      <c r="F167" s="6">
        <f t="shared" si="21"/>
        <v>0.76241971506506445</v>
      </c>
      <c r="G167" s="4">
        <f t="shared" si="22"/>
        <v>727.50958792069628</v>
      </c>
      <c r="H167" s="57">
        <f t="shared" si="23"/>
        <v>237.82684898838247</v>
      </c>
      <c r="I167" s="4">
        <f t="shared" si="24"/>
        <v>965.33643690907877</v>
      </c>
      <c r="J167" s="4">
        <f t="shared" si="25"/>
        <v>-51.063485976151945</v>
      </c>
      <c r="K167" s="4">
        <f t="shared" si="26"/>
        <v>914.27295093292685</v>
      </c>
      <c r="L167" s="4">
        <f t="shared" si="27"/>
        <v>2172006.9830454271</v>
      </c>
      <c r="M167" s="4">
        <f t="shared" si="28"/>
        <v>2057114.1395990853</v>
      </c>
      <c r="N167" s="39">
        <f>Jan!M167</f>
        <v>2347670.0069372705</v>
      </c>
      <c r="O167" s="39">
        <f t="shared" si="29"/>
        <v>-290555.8673381852</v>
      </c>
    </row>
    <row r="168" spans="1:15" x14ac:dyDescent="0.25">
      <c r="A168">
        <v>3424</v>
      </c>
      <c r="B168" t="s">
        <v>188</v>
      </c>
      <c r="C168" s="4">
        <v>8597481</v>
      </c>
      <c r="D168" s="4">
        <v>1846</v>
      </c>
      <c r="E168" s="4">
        <f t="shared" si="20"/>
        <v>4657.3569880823406</v>
      </c>
      <c r="F168" s="6">
        <f t="shared" si="21"/>
        <v>0.94298089751583813</v>
      </c>
      <c r="G168" s="4">
        <f t="shared" si="22"/>
        <v>174.60179308742281</v>
      </c>
      <c r="H168" s="57">
        <f t="shared" si="23"/>
        <v>0</v>
      </c>
      <c r="I168" s="4">
        <f t="shared" si="24"/>
        <v>174.60179308742281</v>
      </c>
      <c r="J168" s="4">
        <f t="shared" si="25"/>
        <v>-51.063485976151945</v>
      </c>
      <c r="K168" s="4">
        <f t="shared" si="26"/>
        <v>123.53830711127085</v>
      </c>
      <c r="L168" s="4">
        <f t="shared" si="27"/>
        <v>322314.91003938252</v>
      </c>
      <c r="M168" s="4">
        <f t="shared" si="28"/>
        <v>228051.71492740599</v>
      </c>
      <c r="N168" s="39">
        <f>Jan!M168</f>
        <v>2520939.7349272007</v>
      </c>
      <c r="O168" s="39">
        <f t="shared" si="29"/>
        <v>-2292888.0199997947</v>
      </c>
    </row>
    <row r="169" spans="1:15" x14ac:dyDescent="0.25">
      <c r="A169">
        <v>3425</v>
      </c>
      <c r="B169" t="s">
        <v>189</v>
      </c>
      <c r="C169" s="4">
        <v>4559347</v>
      </c>
      <c r="D169" s="4">
        <v>1326</v>
      </c>
      <c r="E169" s="4">
        <f t="shared" si="20"/>
        <v>3438.4215686274511</v>
      </c>
      <c r="F169" s="6">
        <f t="shared" si="21"/>
        <v>0.6961815177833659</v>
      </c>
      <c r="G169" s="4">
        <f t="shared" si="22"/>
        <v>930.34175314945435</v>
      </c>
      <c r="H169" s="57">
        <f t="shared" si="23"/>
        <v>352.32887774655234</v>
      </c>
      <c r="I169" s="4">
        <f t="shared" si="24"/>
        <v>1282.6706308960067</v>
      </c>
      <c r="J169" s="4">
        <f t="shared" si="25"/>
        <v>-51.063485976151945</v>
      </c>
      <c r="K169" s="4">
        <f t="shared" si="26"/>
        <v>1231.6071449198548</v>
      </c>
      <c r="L169" s="4">
        <f t="shared" si="27"/>
        <v>1700821.256568105</v>
      </c>
      <c r="M169" s="4">
        <f t="shared" si="28"/>
        <v>1633111.0741637275</v>
      </c>
      <c r="N169" s="39">
        <f>Jan!M169</f>
        <v>1577665.9828350316</v>
      </c>
      <c r="O169" s="39">
        <f t="shared" si="29"/>
        <v>55445.091328695882</v>
      </c>
    </row>
    <row r="170" spans="1:15" x14ac:dyDescent="0.25">
      <c r="A170">
        <v>3426</v>
      </c>
      <c r="B170" t="s">
        <v>190</v>
      </c>
      <c r="C170" s="4">
        <v>5766587</v>
      </c>
      <c r="D170" s="4">
        <v>1606</v>
      </c>
      <c r="E170" s="4">
        <f t="shared" si="20"/>
        <v>3590.6519302615193</v>
      </c>
      <c r="F170" s="6">
        <f t="shared" si="21"/>
        <v>0.72700378960194967</v>
      </c>
      <c r="G170" s="4">
        <f t="shared" si="22"/>
        <v>835.95892893633209</v>
      </c>
      <c r="H170" s="57">
        <f t="shared" si="23"/>
        <v>299.04825117462849</v>
      </c>
      <c r="I170" s="4">
        <f t="shared" si="24"/>
        <v>1135.0071801109607</v>
      </c>
      <c r="J170" s="4">
        <f t="shared" si="25"/>
        <v>-51.063485976151945</v>
      </c>
      <c r="K170" s="4">
        <f t="shared" si="26"/>
        <v>1083.9436941348088</v>
      </c>
      <c r="L170" s="4">
        <f t="shared" si="27"/>
        <v>1822821.5312582029</v>
      </c>
      <c r="M170" s="4">
        <f t="shared" si="28"/>
        <v>1740813.572780503</v>
      </c>
      <c r="N170" s="39">
        <f>Jan!M170</f>
        <v>1997572.9516538922</v>
      </c>
      <c r="O170" s="39">
        <f t="shared" si="29"/>
        <v>-256759.37887338921</v>
      </c>
    </row>
    <row r="171" spans="1:15" x14ac:dyDescent="0.25">
      <c r="A171">
        <v>3427</v>
      </c>
      <c r="B171" t="s">
        <v>191</v>
      </c>
      <c r="C171" s="4">
        <v>23157415</v>
      </c>
      <c r="D171" s="4">
        <v>5722</v>
      </c>
      <c r="E171" s="4">
        <f t="shared" si="20"/>
        <v>4047.0840615169523</v>
      </c>
      <c r="F171" s="6">
        <f t="shared" si="21"/>
        <v>0.81941817438878872</v>
      </c>
      <c r="G171" s="4">
        <f t="shared" si="22"/>
        <v>552.97100755796362</v>
      </c>
      <c r="H171" s="57">
        <f t="shared" si="23"/>
        <v>139.29700523522695</v>
      </c>
      <c r="I171" s="4">
        <f t="shared" si="24"/>
        <v>692.26801279319056</v>
      </c>
      <c r="J171" s="4">
        <f t="shared" si="25"/>
        <v>-51.063485976151945</v>
      </c>
      <c r="K171" s="4">
        <f t="shared" si="26"/>
        <v>641.20452681703864</v>
      </c>
      <c r="L171" s="4">
        <f t="shared" si="27"/>
        <v>3961157.5692026364</v>
      </c>
      <c r="M171" s="4">
        <f t="shared" si="28"/>
        <v>3668972.302447095</v>
      </c>
      <c r="N171" s="39">
        <f>Jan!M171</f>
        <v>4446238.5262911385</v>
      </c>
      <c r="O171" s="39">
        <f t="shared" si="29"/>
        <v>-777266.22384404344</v>
      </c>
    </row>
    <row r="172" spans="1:15" x14ac:dyDescent="0.25">
      <c r="A172">
        <v>3428</v>
      </c>
      <c r="B172" t="s">
        <v>192</v>
      </c>
      <c r="C172" s="4">
        <v>13259173</v>
      </c>
      <c r="D172" s="4">
        <v>2509</v>
      </c>
      <c r="E172" s="4">
        <f t="shared" si="20"/>
        <v>5284.6444798724588</v>
      </c>
      <c r="F172" s="6">
        <f t="shared" si="21"/>
        <v>1.0699885809556815</v>
      </c>
      <c r="G172" s="4">
        <f t="shared" si="22"/>
        <v>-214.31645182245043</v>
      </c>
      <c r="H172" s="57">
        <f t="shared" si="23"/>
        <v>0</v>
      </c>
      <c r="I172" s="4">
        <f t="shared" si="24"/>
        <v>-214.31645182245043</v>
      </c>
      <c r="J172" s="4">
        <f t="shared" si="25"/>
        <v>-51.063485976151945</v>
      </c>
      <c r="K172" s="4">
        <f t="shared" si="26"/>
        <v>-265.37993779860238</v>
      </c>
      <c r="L172" s="4">
        <f t="shared" si="27"/>
        <v>-537719.97762252809</v>
      </c>
      <c r="M172" s="4">
        <f t="shared" si="28"/>
        <v>-665838.26393669343</v>
      </c>
      <c r="N172" s="39">
        <f>Jan!M172</f>
        <v>737138.7263447172</v>
      </c>
      <c r="O172" s="39">
        <f t="shared" si="29"/>
        <v>-1402976.9902814105</v>
      </c>
    </row>
    <row r="173" spans="1:15" x14ac:dyDescent="0.25">
      <c r="A173">
        <v>3429</v>
      </c>
      <c r="B173" t="s">
        <v>193</v>
      </c>
      <c r="C173" s="4">
        <v>5646614</v>
      </c>
      <c r="D173" s="4">
        <v>1540</v>
      </c>
      <c r="E173" s="4">
        <f t="shared" si="20"/>
        <v>3666.6324675324677</v>
      </c>
      <c r="F173" s="6">
        <f t="shared" si="21"/>
        <v>0.74238766406397483</v>
      </c>
      <c r="G173" s="4">
        <f t="shared" si="22"/>
        <v>788.85099582834403</v>
      </c>
      <c r="H173" s="57">
        <f t="shared" si="23"/>
        <v>272.45506312979654</v>
      </c>
      <c r="I173" s="4">
        <f t="shared" si="24"/>
        <v>1061.3060589581405</v>
      </c>
      <c r="J173" s="4">
        <f t="shared" si="25"/>
        <v>-51.063485976151945</v>
      </c>
      <c r="K173" s="4">
        <f t="shared" si="26"/>
        <v>1010.2425729819886</v>
      </c>
      <c r="L173" s="4">
        <f t="shared" si="27"/>
        <v>1634411.3307955363</v>
      </c>
      <c r="M173" s="4">
        <f t="shared" si="28"/>
        <v>1555773.5623922625</v>
      </c>
      <c r="N173" s="39">
        <f>Jan!M173</f>
        <v>1592916.8335037322</v>
      </c>
      <c r="O173" s="39">
        <f t="shared" si="29"/>
        <v>-37143.271111469716</v>
      </c>
    </row>
    <row r="174" spans="1:15" x14ac:dyDescent="0.25">
      <c r="A174">
        <v>3430</v>
      </c>
      <c r="B174" t="s">
        <v>194</v>
      </c>
      <c r="C174" s="4">
        <v>7122465</v>
      </c>
      <c r="D174" s="4">
        <v>1895</v>
      </c>
      <c r="E174" s="4">
        <f t="shared" si="20"/>
        <v>3758.5567282321899</v>
      </c>
      <c r="F174" s="6">
        <f t="shared" si="21"/>
        <v>0.76099968416033337</v>
      </c>
      <c r="G174" s="4">
        <f t="shared" si="22"/>
        <v>731.8579541945162</v>
      </c>
      <c r="H174" s="57">
        <f t="shared" si="23"/>
        <v>240.28157188489374</v>
      </c>
      <c r="I174" s="4">
        <f t="shared" si="24"/>
        <v>972.13952607940996</v>
      </c>
      <c r="J174" s="4">
        <f t="shared" si="25"/>
        <v>-51.063485976151945</v>
      </c>
      <c r="K174" s="4">
        <f t="shared" si="26"/>
        <v>921.07604010325804</v>
      </c>
      <c r="L174" s="4">
        <f t="shared" si="27"/>
        <v>1842204.4019204818</v>
      </c>
      <c r="M174" s="4">
        <f t="shared" si="28"/>
        <v>1745439.0959956739</v>
      </c>
      <c r="N174" s="39">
        <f>Jan!M174</f>
        <v>1520171.7102205015</v>
      </c>
      <c r="O174" s="39">
        <f t="shared" si="29"/>
        <v>225267.38577517238</v>
      </c>
    </row>
    <row r="175" spans="1:15" x14ac:dyDescent="0.25">
      <c r="A175">
        <v>3431</v>
      </c>
      <c r="B175" t="s">
        <v>195</v>
      </c>
      <c r="C175" s="4">
        <v>9020738</v>
      </c>
      <c r="D175" s="4">
        <v>2516</v>
      </c>
      <c r="E175" s="4">
        <f t="shared" si="20"/>
        <v>3585.3489666136725</v>
      </c>
      <c r="F175" s="6">
        <f t="shared" si="21"/>
        <v>0.72593009191612989</v>
      </c>
      <c r="G175" s="4">
        <f t="shared" si="22"/>
        <v>839.24676639799702</v>
      </c>
      <c r="H175" s="57">
        <f t="shared" si="23"/>
        <v>300.90428845137484</v>
      </c>
      <c r="I175" s="4">
        <f t="shared" si="24"/>
        <v>1140.1510548493718</v>
      </c>
      <c r="J175" s="4">
        <f t="shared" si="25"/>
        <v>-51.063485976151945</v>
      </c>
      <c r="K175" s="4">
        <f t="shared" si="26"/>
        <v>1089.0875688732199</v>
      </c>
      <c r="L175" s="4">
        <f t="shared" si="27"/>
        <v>2868620.0540010193</v>
      </c>
      <c r="M175" s="4">
        <f t="shared" si="28"/>
        <v>2740144.3232850214</v>
      </c>
      <c r="N175" s="39">
        <f>Jan!M175</f>
        <v>2401567.3228151882</v>
      </c>
      <c r="O175" s="39">
        <f t="shared" si="29"/>
        <v>338577.00046983315</v>
      </c>
    </row>
    <row r="176" spans="1:15" x14ac:dyDescent="0.25">
      <c r="A176">
        <v>3432</v>
      </c>
      <c r="B176" t="s">
        <v>196</v>
      </c>
      <c r="C176" s="4">
        <v>8535837</v>
      </c>
      <c r="D176" s="4">
        <v>2006</v>
      </c>
      <c r="E176" s="4">
        <f t="shared" si="20"/>
        <v>4255.1530408773679</v>
      </c>
      <c r="F176" s="6">
        <f t="shared" si="21"/>
        <v>0.86154616101394021</v>
      </c>
      <c r="G176" s="4">
        <f t="shared" si="22"/>
        <v>423.96824035450589</v>
      </c>
      <c r="H176" s="57">
        <f t="shared" si="23"/>
        <v>66.472862459081483</v>
      </c>
      <c r="I176" s="4">
        <f t="shared" si="24"/>
        <v>490.44110281358735</v>
      </c>
      <c r="J176" s="4">
        <f t="shared" si="25"/>
        <v>-51.063485976151945</v>
      </c>
      <c r="K176" s="4">
        <f t="shared" si="26"/>
        <v>439.37761683743543</v>
      </c>
      <c r="L176" s="4">
        <f t="shared" si="27"/>
        <v>983824.85224405618</v>
      </c>
      <c r="M176" s="4">
        <f t="shared" si="28"/>
        <v>881391.49937589548</v>
      </c>
      <c r="N176" s="39">
        <f>Jan!M176</f>
        <v>1694196.6971094068</v>
      </c>
      <c r="O176" s="39">
        <f t="shared" si="29"/>
        <v>-812805.19773351133</v>
      </c>
    </row>
    <row r="177" spans="1:15" x14ac:dyDescent="0.25">
      <c r="A177">
        <v>3433</v>
      </c>
      <c r="B177" t="s">
        <v>197</v>
      </c>
      <c r="C177" s="4">
        <v>14098613</v>
      </c>
      <c r="D177" s="4">
        <v>2179</v>
      </c>
      <c r="E177" s="4">
        <f t="shared" si="20"/>
        <v>6470.2216613125283</v>
      </c>
      <c r="F177" s="6">
        <f t="shared" si="21"/>
        <v>1.3100338764933508</v>
      </c>
      <c r="G177" s="4">
        <f t="shared" si="22"/>
        <v>-949.37430431529356</v>
      </c>
      <c r="H177" s="57">
        <f t="shared" si="23"/>
        <v>0</v>
      </c>
      <c r="I177" s="4">
        <f t="shared" si="24"/>
        <v>-949.37430431529356</v>
      </c>
      <c r="J177" s="4">
        <f t="shared" si="25"/>
        <v>-51.063485976151945</v>
      </c>
      <c r="K177" s="4">
        <f t="shared" si="26"/>
        <v>-1000.4377902914455</v>
      </c>
      <c r="L177" s="4">
        <f t="shared" si="27"/>
        <v>-2068686.6091030247</v>
      </c>
      <c r="M177" s="4">
        <f t="shared" si="28"/>
        <v>-2179953.9450450595</v>
      </c>
      <c r="N177" s="39">
        <f>Jan!M177</f>
        <v>1959942.7655939162</v>
      </c>
      <c r="O177" s="39">
        <f t="shared" si="29"/>
        <v>-4139896.7106389757</v>
      </c>
    </row>
    <row r="178" spans="1:15" x14ac:dyDescent="0.25">
      <c r="A178">
        <v>3434</v>
      </c>
      <c r="B178" t="s">
        <v>198</v>
      </c>
      <c r="C178" s="4">
        <v>9987450</v>
      </c>
      <c r="D178" s="4">
        <v>2215</v>
      </c>
      <c r="E178" s="4">
        <f t="shared" si="20"/>
        <v>4509.0067720090292</v>
      </c>
      <c r="F178" s="6">
        <f t="shared" si="21"/>
        <v>0.91294424362449023</v>
      </c>
      <c r="G178" s="4">
        <f t="shared" si="22"/>
        <v>266.57892705287588</v>
      </c>
      <c r="H178" s="57">
        <f t="shared" si="23"/>
        <v>0</v>
      </c>
      <c r="I178" s="4">
        <f t="shared" si="24"/>
        <v>266.57892705287588</v>
      </c>
      <c r="J178" s="4">
        <f t="shared" si="25"/>
        <v>-51.063485976151945</v>
      </c>
      <c r="K178" s="4">
        <f t="shared" si="26"/>
        <v>215.51544107672393</v>
      </c>
      <c r="L178" s="4">
        <f t="shared" si="27"/>
        <v>590472.32342212007</v>
      </c>
      <c r="M178" s="4">
        <f t="shared" si="28"/>
        <v>477366.70198494353</v>
      </c>
      <c r="N178" s="39">
        <f>Jan!M178</f>
        <v>1233167.3145849134</v>
      </c>
      <c r="O178" s="39">
        <f t="shared" si="29"/>
        <v>-755800.61259996984</v>
      </c>
    </row>
    <row r="179" spans="1:15" x14ac:dyDescent="0.25">
      <c r="A179">
        <v>3435</v>
      </c>
      <c r="B179" t="s">
        <v>199</v>
      </c>
      <c r="C179" s="4">
        <v>14496565</v>
      </c>
      <c r="D179" s="4">
        <v>3529</v>
      </c>
      <c r="E179" s="4">
        <f t="shared" si="20"/>
        <v>4107.8393312553135</v>
      </c>
      <c r="F179" s="6">
        <f t="shared" si="21"/>
        <v>0.83171936988084527</v>
      </c>
      <c r="G179" s="4">
        <f t="shared" si="22"/>
        <v>515.30274032017962</v>
      </c>
      <c r="H179" s="57">
        <f t="shared" si="23"/>
        <v>118.03266082680051</v>
      </c>
      <c r="I179" s="4">
        <f t="shared" si="24"/>
        <v>633.33540114698008</v>
      </c>
      <c r="J179" s="4">
        <f t="shared" si="25"/>
        <v>-51.063485976151945</v>
      </c>
      <c r="K179" s="4">
        <f t="shared" si="26"/>
        <v>582.27191517082815</v>
      </c>
      <c r="L179" s="4">
        <f t="shared" si="27"/>
        <v>2235040.6306476928</v>
      </c>
      <c r="M179" s="4">
        <f t="shared" si="28"/>
        <v>2054837.5886378526</v>
      </c>
      <c r="N179" s="39">
        <f>Jan!M179</f>
        <v>3392332.4677562788</v>
      </c>
      <c r="O179" s="39">
        <f t="shared" si="29"/>
        <v>-1337494.8791184262</v>
      </c>
    </row>
    <row r="180" spans="1:15" x14ac:dyDescent="0.25">
      <c r="A180">
        <v>3436</v>
      </c>
      <c r="B180" t="s">
        <v>200</v>
      </c>
      <c r="C180" s="4">
        <v>28899243</v>
      </c>
      <c r="D180" s="4">
        <v>5553</v>
      </c>
      <c r="E180" s="4">
        <f t="shared" si="20"/>
        <v>5204.2576985413289</v>
      </c>
      <c r="F180" s="6">
        <f t="shared" si="21"/>
        <v>1.0537125687448912</v>
      </c>
      <c r="G180" s="4">
        <f t="shared" si="22"/>
        <v>-164.47664739714989</v>
      </c>
      <c r="H180" s="57">
        <f t="shared" si="23"/>
        <v>0</v>
      </c>
      <c r="I180" s="4">
        <f t="shared" si="24"/>
        <v>-164.47664739714989</v>
      </c>
      <c r="J180" s="4">
        <f t="shared" si="25"/>
        <v>-51.063485976151945</v>
      </c>
      <c r="K180" s="4">
        <f t="shared" si="26"/>
        <v>-215.54013337330184</v>
      </c>
      <c r="L180" s="4">
        <f t="shared" si="27"/>
        <v>-913338.82299637329</v>
      </c>
      <c r="M180" s="4">
        <f t="shared" si="28"/>
        <v>-1196894.3606219452</v>
      </c>
      <c r="N180" s="39">
        <f>Jan!M180</f>
        <v>3227819.0243611848</v>
      </c>
      <c r="O180" s="39">
        <f t="shared" si="29"/>
        <v>-4424713.3849831298</v>
      </c>
    </row>
    <row r="181" spans="1:15" x14ac:dyDescent="0.25">
      <c r="A181">
        <v>3437</v>
      </c>
      <c r="B181" t="s">
        <v>201</v>
      </c>
      <c r="C181" s="4">
        <v>24351833</v>
      </c>
      <c r="D181" s="4">
        <v>5623</v>
      </c>
      <c r="E181" s="4">
        <f t="shared" si="20"/>
        <v>4330.7545794060106</v>
      </c>
      <c r="F181" s="6">
        <f t="shared" si="21"/>
        <v>0.87685329912633814</v>
      </c>
      <c r="G181" s="4">
        <f t="shared" si="22"/>
        <v>377.09528646674738</v>
      </c>
      <c r="H181" s="57">
        <f t="shared" si="23"/>
        <v>40.012323974056514</v>
      </c>
      <c r="I181" s="4">
        <f t="shared" si="24"/>
        <v>417.10761044080391</v>
      </c>
      <c r="J181" s="4">
        <f t="shared" si="25"/>
        <v>-51.063485976151945</v>
      </c>
      <c r="K181" s="4">
        <f t="shared" si="26"/>
        <v>366.04412446465199</v>
      </c>
      <c r="L181" s="4">
        <f t="shared" si="27"/>
        <v>2345396.0935086403</v>
      </c>
      <c r="M181" s="4">
        <f t="shared" si="28"/>
        <v>2058266.1118647382</v>
      </c>
      <c r="N181" s="39">
        <f>Jan!M181</f>
        <v>5675167.5290658977</v>
      </c>
      <c r="O181" s="39">
        <f t="shared" si="29"/>
        <v>-3616901.4172011595</v>
      </c>
    </row>
    <row r="182" spans="1:15" x14ac:dyDescent="0.25">
      <c r="A182">
        <v>3438</v>
      </c>
      <c r="B182" t="s">
        <v>202</v>
      </c>
      <c r="C182" s="4">
        <v>15305020</v>
      </c>
      <c r="D182" s="4">
        <v>3128</v>
      </c>
      <c r="E182" s="4">
        <f t="shared" si="20"/>
        <v>4892.9092071611249</v>
      </c>
      <c r="F182" s="6">
        <f t="shared" si="21"/>
        <v>0.99067345007883534</v>
      </c>
      <c r="G182" s="4">
        <f t="shared" si="22"/>
        <v>28.559417258576577</v>
      </c>
      <c r="H182" s="57">
        <f t="shared" si="23"/>
        <v>0</v>
      </c>
      <c r="I182" s="4">
        <f t="shared" si="24"/>
        <v>28.559417258576577</v>
      </c>
      <c r="J182" s="4">
        <f t="shared" si="25"/>
        <v>-51.063485976151945</v>
      </c>
      <c r="K182" s="4">
        <f t="shared" si="26"/>
        <v>-22.504068717575368</v>
      </c>
      <c r="L182" s="4">
        <f t="shared" si="27"/>
        <v>89333.857184827531</v>
      </c>
      <c r="M182" s="4">
        <f t="shared" si="28"/>
        <v>-70392.726948575757</v>
      </c>
      <c r="N182" s="39">
        <f>Jan!M182</f>
        <v>2203859.2856621253</v>
      </c>
      <c r="O182" s="39">
        <f t="shared" si="29"/>
        <v>-2274252.0126107009</v>
      </c>
    </row>
    <row r="183" spans="1:15" x14ac:dyDescent="0.25">
      <c r="A183">
        <v>3439</v>
      </c>
      <c r="B183" t="s">
        <v>203</v>
      </c>
      <c r="C183" s="4">
        <v>17257671</v>
      </c>
      <c r="D183" s="4">
        <v>4447</v>
      </c>
      <c r="E183" s="4">
        <f t="shared" si="20"/>
        <v>3880.7445468855408</v>
      </c>
      <c r="F183" s="6">
        <f t="shared" si="21"/>
        <v>0.78573920470687431</v>
      </c>
      <c r="G183" s="4">
        <f t="shared" si="22"/>
        <v>656.10150662943875</v>
      </c>
      <c r="H183" s="57">
        <f t="shared" si="23"/>
        <v>197.51583535622095</v>
      </c>
      <c r="I183" s="4">
        <f t="shared" si="24"/>
        <v>853.61734198565966</v>
      </c>
      <c r="J183" s="4">
        <f t="shared" si="25"/>
        <v>-51.063485976151945</v>
      </c>
      <c r="K183" s="4">
        <f t="shared" si="26"/>
        <v>802.55385600950774</v>
      </c>
      <c r="L183" s="4">
        <f t="shared" si="27"/>
        <v>3796036.3198102284</v>
      </c>
      <c r="M183" s="4">
        <f t="shared" si="28"/>
        <v>3568956.9976742808</v>
      </c>
      <c r="N183" s="39">
        <f>Jan!M183</f>
        <v>2911928.2520266855</v>
      </c>
      <c r="O183" s="39">
        <f t="shared" si="29"/>
        <v>657028.74564759526</v>
      </c>
    </row>
    <row r="184" spans="1:15" x14ac:dyDescent="0.25">
      <c r="A184">
        <v>3440</v>
      </c>
      <c r="B184" t="s">
        <v>204</v>
      </c>
      <c r="C184" s="4">
        <v>23416740</v>
      </c>
      <c r="D184" s="4">
        <v>5134</v>
      </c>
      <c r="E184" s="4">
        <f t="shared" si="20"/>
        <v>4561.1102454226721</v>
      </c>
      <c r="F184" s="6">
        <f t="shared" si="21"/>
        <v>0.92349369908796752</v>
      </c>
      <c r="G184" s="4">
        <f t="shared" si="22"/>
        <v>234.27477353641731</v>
      </c>
      <c r="H184" s="57">
        <f t="shared" si="23"/>
        <v>0</v>
      </c>
      <c r="I184" s="4">
        <f t="shared" si="24"/>
        <v>234.27477353641731</v>
      </c>
      <c r="J184" s="4">
        <f t="shared" si="25"/>
        <v>-51.063485976151945</v>
      </c>
      <c r="K184" s="4">
        <f t="shared" si="26"/>
        <v>183.21128756026536</v>
      </c>
      <c r="L184" s="4">
        <f t="shared" si="27"/>
        <v>1202766.6873359664</v>
      </c>
      <c r="M184" s="4">
        <f t="shared" si="28"/>
        <v>940606.75033440231</v>
      </c>
      <c r="N184" s="39">
        <f>Jan!M184</f>
        <v>1097506.7485049595</v>
      </c>
      <c r="O184" s="39">
        <f t="shared" si="29"/>
        <v>-156899.9981705572</v>
      </c>
    </row>
    <row r="185" spans="1:15" x14ac:dyDescent="0.25">
      <c r="A185">
        <v>3441</v>
      </c>
      <c r="B185" t="s">
        <v>205</v>
      </c>
      <c r="C185" s="4">
        <v>24953336</v>
      </c>
      <c r="D185" s="4">
        <v>6174</v>
      </c>
      <c r="E185" s="4">
        <f t="shared" si="20"/>
        <v>4041.6805960479428</v>
      </c>
      <c r="F185" s="6">
        <f t="shared" si="21"/>
        <v>0.81832412797347187</v>
      </c>
      <c r="G185" s="4">
        <f t="shared" si="22"/>
        <v>556.32115614874942</v>
      </c>
      <c r="H185" s="57">
        <f t="shared" si="23"/>
        <v>141.18821814938025</v>
      </c>
      <c r="I185" s="4">
        <f t="shared" si="24"/>
        <v>697.50937429812961</v>
      </c>
      <c r="J185" s="4">
        <f t="shared" si="25"/>
        <v>-51.063485976151945</v>
      </c>
      <c r="K185" s="4">
        <f t="shared" si="26"/>
        <v>646.44588832197769</v>
      </c>
      <c r="L185" s="4">
        <f t="shared" si="27"/>
        <v>4306422.8769166525</v>
      </c>
      <c r="M185" s="4">
        <f t="shared" si="28"/>
        <v>3991156.9144998901</v>
      </c>
      <c r="N185" s="39">
        <f>Jan!M185</f>
        <v>3886346.4669558709</v>
      </c>
      <c r="O185" s="39">
        <f t="shared" si="29"/>
        <v>104810.4475440192</v>
      </c>
    </row>
    <row r="186" spans="1:15" x14ac:dyDescent="0.25">
      <c r="A186">
        <v>3442</v>
      </c>
      <c r="B186" t="s">
        <v>206</v>
      </c>
      <c r="C186" s="4">
        <v>55865030</v>
      </c>
      <c r="D186" s="4">
        <v>14827</v>
      </c>
      <c r="E186" s="4">
        <f t="shared" si="20"/>
        <v>3767.7905172995211</v>
      </c>
      <c r="F186" s="6">
        <f t="shared" si="21"/>
        <v>0.76286926098780539</v>
      </c>
      <c r="G186" s="4">
        <f t="shared" si="22"/>
        <v>726.13300497277089</v>
      </c>
      <c r="H186" s="57">
        <f t="shared" si="23"/>
        <v>237.04974571132786</v>
      </c>
      <c r="I186" s="4">
        <f t="shared" si="24"/>
        <v>963.18275068409878</v>
      </c>
      <c r="J186" s="4">
        <f t="shared" si="25"/>
        <v>-51.063485976151945</v>
      </c>
      <c r="K186" s="4">
        <f t="shared" si="26"/>
        <v>912.11926470794685</v>
      </c>
      <c r="L186" s="4">
        <f t="shared" si="27"/>
        <v>14281110.644393133</v>
      </c>
      <c r="M186" s="4">
        <f t="shared" si="28"/>
        <v>13523992.337824728</v>
      </c>
      <c r="N186" s="39">
        <f>Jan!M186</f>
        <v>11454695.111097295</v>
      </c>
      <c r="O186" s="39">
        <f t="shared" si="29"/>
        <v>2069297.2267274335</v>
      </c>
    </row>
    <row r="187" spans="1:15" x14ac:dyDescent="0.25">
      <c r="A187">
        <v>3443</v>
      </c>
      <c r="B187" t="s">
        <v>207</v>
      </c>
      <c r="C187" s="4">
        <v>52640380</v>
      </c>
      <c r="D187" s="4">
        <v>13649</v>
      </c>
      <c r="E187" s="4">
        <f t="shared" si="20"/>
        <v>3856.7206388746426</v>
      </c>
      <c r="F187" s="6">
        <f t="shared" si="21"/>
        <v>0.7808750539887902</v>
      </c>
      <c r="G187" s="4">
        <f t="shared" si="22"/>
        <v>670.99632959619555</v>
      </c>
      <c r="H187" s="57">
        <f t="shared" si="23"/>
        <v>205.92420316003529</v>
      </c>
      <c r="I187" s="4">
        <f t="shared" si="24"/>
        <v>876.92053275623084</v>
      </c>
      <c r="J187" s="4">
        <f t="shared" si="25"/>
        <v>-51.063485976151945</v>
      </c>
      <c r="K187" s="4">
        <f t="shared" si="26"/>
        <v>825.85704678007892</v>
      </c>
      <c r="L187" s="4">
        <f t="shared" si="27"/>
        <v>11969088.351589795</v>
      </c>
      <c r="M187" s="4">
        <f t="shared" si="28"/>
        <v>11272122.831501298</v>
      </c>
      <c r="N187" s="39">
        <f>Jan!M187</f>
        <v>9236836.1807808019</v>
      </c>
      <c r="O187" s="39">
        <f t="shared" si="29"/>
        <v>2035286.6507204957</v>
      </c>
    </row>
    <row r="188" spans="1:15" x14ac:dyDescent="0.25">
      <c r="A188">
        <v>3446</v>
      </c>
      <c r="B188" t="s">
        <v>208</v>
      </c>
      <c r="C188" s="4">
        <v>55371620</v>
      </c>
      <c r="D188" s="4">
        <v>13660</v>
      </c>
      <c r="E188" s="4">
        <f t="shared" si="20"/>
        <v>4053.5592972181553</v>
      </c>
      <c r="F188" s="6">
        <f t="shared" si="21"/>
        <v>0.82072922346421318</v>
      </c>
      <c r="G188" s="4">
        <f t="shared" si="22"/>
        <v>548.95636142321769</v>
      </c>
      <c r="H188" s="57">
        <f t="shared" si="23"/>
        <v>137.03067273980588</v>
      </c>
      <c r="I188" s="4">
        <f t="shared" si="24"/>
        <v>685.98703416302351</v>
      </c>
      <c r="J188" s="4">
        <f t="shared" si="25"/>
        <v>-51.063485976151945</v>
      </c>
      <c r="K188" s="4">
        <f t="shared" si="26"/>
        <v>634.92354818687159</v>
      </c>
      <c r="L188" s="4">
        <f t="shared" si="27"/>
        <v>9370582.8866669014</v>
      </c>
      <c r="M188" s="4">
        <f t="shared" si="28"/>
        <v>8673055.6682326663</v>
      </c>
      <c r="N188" s="39">
        <f>Jan!M188</f>
        <v>6990097.1638058266</v>
      </c>
      <c r="O188" s="39">
        <f t="shared" si="29"/>
        <v>1682958.5044268398</v>
      </c>
    </row>
    <row r="189" spans="1:15" x14ac:dyDescent="0.25">
      <c r="A189">
        <v>3447</v>
      </c>
      <c r="B189" t="s">
        <v>209</v>
      </c>
      <c r="C189" s="4">
        <v>19622897</v>
      </c>
      <c r="D189" s="4">
        <v>5597</v>
      </c>
      <c r="E189" s="4">
        <f t="shared" si="20"/>
        <v>3505.9669465785241</v>
      </c>
      <c r="F189" s="6">
        <f t="shared" si="21"/>
        <v>0.70985751498227845</v>
      </c>
      <c r="G189" s="4">
        <f t="shared" si="22"/>
        <v>888.46361881978908</v>
      </c>
      <c r="H189" s="57">
        <f t="shared" si="23"/>
        <v>328.68799546367677</v>
      </c>
      <c r="I189" s="4">
        <f t="shared" si="24"/>
        <v>1217.1516142834657</v>
      </c>
      <c r="J189" s="4">
        <f t="shared" si="25"/>
        <v>-51.063485976151945</v>
      </c>
      <c r="K189" s="4">
        <f t="shared" si="26"/>
        <v>1166.0881283073138</v>
      </c>
      <c r="L189" s="4">
        <f t="shared" si="27"/>
        <v>6812397.585144558</v>
      </c>
      <c r="M189" s="4">
        <f t="shared" si="28"/>
        <v>6526595.2541360352</v>
      </c>
      <c r="N189" s="39">
        <f>Jan!M189</f>
        <v>5888910.07646129</v>
      </c>
      <c r="O189" s="39">
        <f t="shared" si="29"/>
        <v>637685.17767474521</v>
      </c>
    </row>
    <row r="190" spans="1:15" x14ac:dyDescent="0.25">
      <c r="A190">
        <v>3448</v>
      </c>
      <c r="B190" t="s">
        <v>210</v>
      </c>
      <c r="C190" s="4">
        <v>25973238</v>
      </c>
      <c r="D190" s="4">
        <v>6544</v>
      </c>
      <c r="E190" s="4">
        <f t="shared" si="20"/>
        <v>3969.0155867970661</v>
      </c>
      <c r="F190" s="6">
        <f t="shared" si="21"/>
        <v>0.80361155261866701</v>
      </c>
      <c r="G190" s="4">
        <f t="shared" si="22"/>
        <v>601.37346188429296</v>
      </c>
      <c r="H190" s="57">
        <f t="shared" si="23"/>
        <v>166.62097138718707</v>
      </c>
      <c r="I190" s="4">
        <f t="shared" si="24"/>
        <v>767.99443327148003</v>
      </c>
      <c r="J190" s="4">
        <f t="shared" si="25"/>
        <v>-51.063485976151945</v>
      </c>
      <c r="K190" s="4">
        <f t="shared" si="26"/>
        <v>716.93094729532811</v>
      </c>
      <c r="L190" s="4">
        <f t="shared" si="27"/>
        <v>5025755.5713285655</v>
      </c>
      <c r="M190" s="4">
        <f t="shared" si="28"/>
        <v>4691596.1191006275</v>
      </c>
      <c r="N190" s="39">
        <f>Jan!M190</f>
        <v>7141653.5432522213</v>
      </c>
      <c r="O190" s="39">
        <f t="shared" si="29"/>
        <v>-2450057.4241515938</v>
      </c>
    </row>
    <row r="191" spans="1:15" x14ac:dyDescent="0.25">
      <c r="A191">
        <v>3449</v>
      </c>
      <c r="B191" t="s">
        <v>211</v>
      </c>
      <c r="C191" s="4">
        <v>12338602</v>
      </c>
      <c r="D191" s="4">
        <v>2822</v>
      </c>
      <c r="E191" s="4">
        <f t="shared" si="20"/>
        <v>4372.2898653437278</v>
      </c>
      <c r="F191" s="6">
        <f t="shared" si="21"/>
        <v>0.88526300044671136</v>
      </c>
      <c r="G191" s="4">
        <f t="shared" si="22"/>
        <v>351.34340918536276</v>
      </c>
      <c r="H191" s="57">
        <f t="shared" si="23"/>
        <v>25.474973895855509</v>
      </c>
      <c r="I191" s="4">
        <f t="shared" si="24"/>
        <v>376.81838308121826</v>
      </c>
      <c r="J191" s="4">
        <f t="shared" si="25"/>
        <v>-51.063485976151945</v>
      </c>
      <c r="K191" s="4">
        <f t="shared" si="26"/>
        <v>325.75489710506633</v>
      </c>
      <c r="L191" s="4">
        <f t="shared" si="27"/>
        <v>1063381.4770551978</v>
      </c>
      <c r="M191" s="4">
        <f t="shared" si="28"/>
        <v>919280.31963049725</v>
      </c>
      <c r="N191" s="39">
        <f>Jan!M191</f>
        <v>2566400.0442386572</v>
      </c>
      <c r="O191" s="39">
        <f t="shared" si="29"/>
        <v>-1647119.7246081601</v>
      </c>
    </row>
    <row r="192" spans="1:15" x14ac:dyDescent="0.25">
      <c r="A192">
        <v>3450</v>
      </c>
      <c r="B192" t="s">
        <v>212</v>
      </c>
      <c r="C192" s="4">
        <v>4586035</v>
      </c>
      <c r="D192" s="4">
        <v>1254</v>
      </c>
      <c r="E192" s="4">
        <f t="shared" si="20"/>
        <v>3657.1251993620413</v>
      </c>
      <c r="F192" s="6">
        <f t="shared" si="21"/>
        <v>0.74046271558027188</v>
      </c>
      <c r="G192" s="4">
        <f t="shared" si="22"/>
        <v>794.74550209400843</v>
      </c>
      <c r="H192" s="57">
        <f t="shared" si="23"/>
        <v>275.78260698944575</v>
      </c>
      <c r="I192" s="4">
        <f t="shared" si="24"/>
        <v>1070.5281090834542</v>
      </c>
      <c r="J192" s="4">
        <f t="shared" si="25"/>
        <v>-51.063485976151945</v>
      </c>
      <c r="K192" s="4">
        <f t="shared" si="26"/>
        <v>1019.4646231073023</v>
      </c>
      <c r="L192" s="4">
        <f t="shared" si="27"/>
        <v>1342442.2487906516</v>
      </c>
      <c r="M192" s="4">
        <f t="shared" si="28"/>
        <v>1278408.6373765571</v>
      </c>
      <c r="N192" s="39">
        <f>Jan!M192</f>
        <v>1129212.7548530388</v>
      </c>
      <c r="O192" s="39">
        <f t="shared" si="29"/>
        <v>149195.88252351829</v>
      </c>
    </row>
    <row r="193" spans="1:15" x14ac:dyDescent="0.25">
      <c r="A193">
        <v>3451</v>
      </c>
      <c r="B193" t="s">
        <v>213</v>
      </c>
      <c r="C193" s="4">
        <v>29046443</v>
      </c>
      <c r="D193" s="4">
        <v>6455</v>
      </c>
      <c r="E193" s="4">
        <f t="shared" si="20"/>
        <v>4499.836250968242</v>
      </c>
      <c r="F193" s="6">
        <f t="shared" si="21"/>
        <v>0.91108747675352508</v>
      </c>
      <c r="G193" s="4">
        <f t="shared" si="22"/>
        <v>272.26465009816394</v>
      </c>
      <c r="H193" s="57">
        <f t="shared" si="23"/>
        <v>0</v>
      </c>
      <c r="I193" s="4">
        <f t="shared" si="24"/>
        <v>272.26465009816394</v>
      </c>
      <c r="J193" s="4">
        <f t="shared" si="25"/>
        <v>-51.063485976151945</v>
      </c>
      <c r="K193" s="4">
        <f t="shared" si="26"/>
        <v>221.20116412201199</v>
      </c>
      <c r="L193" s="4">
        <f t="shared" si="27"/>
        <v>1757468.3163836482</v>
      </c>
      <c r="M193" s="4">
        <f t="shared" si="28"/>
        <v>1427853.5144075875</v>
      </c>
      <c r="N193" s="39">
        <f>Jan!M193</f>
        <v>3692860.4624133687</v>
      </c>
      <c r="O193" s="39">
        <f t="shared" si="29"/>
        <v>-2265006.9480057815</v>
      </c>
    </row>
    <row r="194" spans="1:15" x14ac:dyDescent="0.25">
      <c r="A194">
        <v>3452</v>
      </c>
      <c r="B194" t="s">
        <v>214</v>
      </c>
      <c r="C194" s="4">
        <v>9743129</v>
      </c>
      <c r="D194" s="4">
        <v>2142</v>
      </c>
      <c r="E194" s="4">
        <f t="shared" si="20"/>
        <v>4548.6129785247431</v>
      </c>
      <c r="F194" s="6">
        <f t="shared" si="21"/>
        <v>0.92096336182027261</v>
      </c>
      <c r="G194" s="4">
        <f t="shared" si="22"/>
        <v>242.02307901313327</v>
      </c>
      <c r="H194" s="57">
        <f t="shared" si="23"/>
        <v>0</v>
      </c>
      <c r="I194" s="4">
        <f t="shared" si="24"/>
        <v>242.02307901313327</v>
      </c>
      <c r="J194" s="4">
        <f t="shared" si="25"/>
        <v>-51.063485976151945</v>
      </c>
      <c r="K194" s="4">
        <f t="shared" si="26"/>
        <v>190.95959303698132</v>
      </c>
      <c r="L194" s="4">
        <f t="shared" si="27"/>
        <v>518413.43524613144</v>
      </c>
      <c r="M194" s="4">
        <f t="shared" si="28"/>
        <v>409035.44828521396</v>
      </c>
      <c r="N194" s="39">
        <f>Jan!M194</f>
        <v>909722.72996428108</v>
      </c>
      <c r="O194" s="39">
        <f t="shared" si="29"/>
        <v>-500687.28167906712</v>
      </c>
    </row>
    <row r="195" spans="1:15" x14ac:dyDescent="0.25">
      <c r="A195">
        <v>3453</v>
      </c>
      <c r="B195" t="s">
        <v>215</v>
      </c>
      <c r="C195" s="4">
        <v>15496576</v>
      </c>
      <c r="D195" s="4">
        <v>3311</v>
      </c>
      <c r="E195" s="4">
        <f t="shared" si="20"/>
        <v>4680.3310178193897</v>
      </c>
      <c r="F195" s="6">
        <f t="shared" si="21"/>
        <v>0.9476324780660158</v>
      </c>
      <c r="G195" s="4">
        <f t="shared" si="22"/>
        <v>160.35789465045241</v>
      </c>
      <c r="H195" s="57">
        <f t="shared" si="23"/>
        <v>0</v>
      </c>
      <c r="I195" s="4">
        <f t="shared" si="24"/>
        <v>160.35789465045241</v>
      </c>
      <c r="J195" s="4">
        <f t="shared" si="25"/>
        <v>-51.063485976151945</v>
      </c>
      <c r="K195" s="4">
        <f t="shared" si="26"/>
        <v>109.29440867430046</v>
      </c>
      <c r="L195" s="4">
        <f t="shared" si="27"/>
        <v>530944.98918764794</v>
      </c>
      <c r="M195" s="4">
        <f t="shared" si="28"/>
        <v>361873.78712060879</v>
      </c>
      <c r="N195" s="39">
        <f>Jan!M195</f>
        <v>507125.24394622474</v>
      </c>
      <c r="O195" s="39">
        <f t="shared" si="29"/>
        <v>-145251.45682561595</v>
      </c>
    </row>
    <row r="196" spans="1:15" x14ac:dyDescent="0.25">
      <c r="A196">
        <v>3454</v>
      </c>
      <c r="B196" t="s">
        <v>216</v>
      </c>
      <c r="C196" s="4">
        <v>9502122</v>
      </c>
      <c r="D196" s="4">
        <v>1648</v>
      </c>
      <c r="E196" s="4">
        <f t="shared" si="20"/>
        <v>5765.8507281553402</v>
      </c>
      <c r="F196" s="6">
        <f t="shared" si="21"/>
        <v>1.1674190122189847</v>
      </c>
      <c r="G196" s="4">
        <f t="shared" si="22"/>
        <v>-512.66432575783699</v>
      </c>
      <c r="H196" s="57">
        <f t="shared" si="23"/>
        <v>0</v>
      </c>
      <c r="I196" s="4">
        <f t="shared" si="24"/>
        <v>-512.66432575783699</v>
      </c>
      <c r="J196" s="4">
        <f t="shared" si="25"/>
        <v>-51.063485976151945</v>
      </c>
      <c r="K196" s="4">
        <f t="shared" si="26"/>
        <v>-563.72781173398891</v>
      </c>
      <c r="L196" s="4">
        <f t="shared" si="27"/>
        <v>-844870.80884891539</v>
      </c>
      <c r="M196" s="4">
        <f t="shared" si="28"/>
        <v>-929023.43373761373</v>
      </c>
      <c r="N196" s="39">
        <f>Jan!M196</f>
        <v>1127889.0104767208</v>
      </c>
      <c r="O196" s="39">
        <f t="shared" si="29"/>
        <v>-2056912.4442143345</v>
      </c>
    </row>
    <row r="197" spans="1:15" x14ac:dyDescent="0.25">
      <c r="A197">
        <v>3901</v>
      </c>
      <c r="B197" t="s">
        <v>217</v>
      </c>
      <c r="C197" s="4">
        <v>114338855</v>
      </c>
      <c r="D197" s="4">
        <v>28039</v>
      </c>
      <c r="E197" s="4">
        <f t="shared" si="20"/>
        <v>4077.8506722778989</v>
      </c>
      <c r="F197" s="6">
        <f t="shared" si="21"/>
        <v>0.82564752857038082</v>
      </c>
      <c r="G197" s="4">
        <f t="shared" si="22"/>
        <v>533.89570888617675</v>
      </c>
      <c r="H197" s="57">
        <f t="shared" si="23"/>
        <v>128.52869146889563</v>
      </c>
      <c r="I197" s="4">
        <f t="shared" si="24"/>
        <v>662.42440035507241</v>
      </c>
      <c r="J197" s="4">
        <f t="shared" si="25"/>
        <v>-51.063485976151945</v>
      </c>
      <c r="K197" s="4">
        <f t="shared" si="26"/>
        <v>611.36091437892048</v>
      </c>
      <c r="L197" s="4">
        <f t="shared" si="27"/>
        <v>18573717.761555877</v>
      </c>
      <c r="M197" s="4">
        <f t="shared" si="28"/>
        <v>17141948.678270552</v>
      </c>
      <c r="N197" s="39">
        <f>Jan!M197</f>
        <v>13362615.740792952</v>
      </c>
      <c r="O197" s="39">
        <f t="shared" si="29"/>
        <v>3779332.9374775998</v>
      </c>
    </row>
    <row r="198" spans="1:15" x14ac:dyDescent="0.25">
      <c r="A198">
        <v>3903</v>
      </c>
      <c r="B198" t="s">
        <v>218</v>
      </c>
      <c r="C198" s="4">
        <v>118400201</v>
      </c>
      <c r="D198" s="4">
        <v>27005</v>
      </c>
      <c r="E198" s="4">
        <f t="shared" si="20"/>
        <v>4384.3807072764303</v>
      </c>
      <c r="F198" s="6">
        <f t="shared" si="21"/>
        <v>0.88771104834310344</v>
      </c>
      <c r="G198" s="4">
        <f t="shared" si="22"/>
        <v>343.84708718708725</v>
      </c>
      <c r="H198" s="57">
        <f t="shared" si="23"/>
        <v>21.243179219409647</v>
      </c>
      <c r="I198" s="4">
        <f t="shared" si="24"/>
        <v>365.09026640649688</v>
      </c>
      <c r="J198" s="4">
        <f t="shared" si="25"/>
        <v>-51.063485976151945</v>
      </c>
      <c r="K198" s="4">
        <f t="shared" si="26"/>
        <v>314.02678043034496</v>
      </c>
      <c r="L198" s="4">
        <f t="shared" si="27"/>
        <v>9859262.6443074476</v>
      </c>
      <c r="M198" s="4">
        <f t="shared" si="28"/>
        <v>8480293.2055214662</v>
      </c>
      <c r="N198" s="39">
        <f>Jan!M198</f>
        <v>6068944.6929833349</v>
      </c>
      <c r="O198" s="39">
        <f t="shared" si="29"/>
        <v>2411348.5125381313</v>
      </c>
    </row>
    <row r="199" spans="1:15" x14ac:dyDescent="0.25">
      <c r="A199">
        <v>3905</v>
      </c>
      <c r="B199" t="s">
        <v>219</v>
      </c>
      <c r="C199" s="4">
        <v>268182305</v>
      </c>
      <c r="D199" s="4">
        <v>59830</v>
      </c>
      <c r="E199" s="4">
        <f t="shared" si="20"/>
        <v>4482.4052314892197</v>
      </c>
      <c r="F199" s="6">
        <f t="shared" si="21"/>
        <v>0.90755819642672053</v>
      </c>
      <c r="G199" s="4">
        <f t="shared" si="22"/>
        <v>283.07188217515778</v>
      </c>
      <c r="H199" s="57">
        <f t="shared" si="23"/>
        <v>0</v>
      </c>
      <c r="I199" s="4">
        <f t="shared" si="24"/>
        <v>283.07188217515778</v>
      </c>
      <c r="J199" s="4">
        <f t="shared" si="25"/>
        <v>-51.063485976151945</v>
      </c>
      <c r="K199" s="4">
        <f t="shared" si="26"/>
        <v>232.00839619900583</v>
      </c>
      <c r="L199" s="4">
        <f t="shared" si="27"/>
        <v>16936190.710539691</v>
      </c>
      <c r="M199" s="4">
        <f t="shared" si="28"/>
        <v>13881062.34458652</v>
      </c>
      <c r="N199" s="39">
        <f>Jan!M199</f>
        <v>8354246.0295386948</v>
      </c>
      <c r="O199" s="39">
        <f t="shared" si="29"/>
        <v>5526816.3150478248</v>
      </c>
    </row>
    <row r="200" spans="1:15" x14ac:dyDescent="0.25">
      <c r="A200">
        <v>3907</v>
      </c>
      <c r="B200" t="s">
        <v>220</v>
      </c>
      <c r="C200" s="4">
        <v>277525579</v>
      </c>
      <c r="D200" s="4">
        <v>66758</v>
      </c>
      <c r="E200" s="4">
        <f t="shared" si="20"/>
        <v>4157.18833697834</v>
      </c>
      <c r="F200" s="6">
        <f t="shared" si="21"/>
        <v>0.84171112482410859</v>
      </c>
      <c r="G200" s="4">
        <f t="shared" si="22"/>
        <v>484.70635677190319</v>
      </c>
      <c r="H200" s="57">
        <f t="shared" si="23"/>
        <v>100.76050882374125</v>
      </c>
      <c r="I200" s="4">
        <f t="shared" si="24"/>
        <v>585.46686559564444</v>
      </c>
      <c r="J200" s="4">
        <f t="shared" si="25"/>
        <v>-51.063485976151945</v>
      </c>
      <c r="K200" s="4">
        <f t="shared" si="26"/>
        <v>534.40337961949251</v>
      </c>
      <c r="L200" s="4">
        <f t="shared" si="27"/>
        <v>39084597.01343403</v>
      </c>
      <c r="M200" s="4">
        <f t="shared" si="28"/>
        <v>35675700.816638082</v>
      </c>
      <c r="N200" s="39">
        <f>Jan!M200</f>
        <v>26839505.362248134</v>
      </c>
      <c r="O200" s="39">
        <f t="shared" si="29"/>
        <v>8836195.4543899484</v>
      </c>
    </row>
    <row r="201" spans="1:15" x14ac:dyDescent="0.25">
      <c r="A201">
        <v>3909</v>
      </c>
      <c r="B201" t="s">
        <v>221</v>
      </c>
      <c r="C201" s="4">
        <v>201096021</v>
      </c>
      <c r="D201" s="4">
        <v>48870</v>
      </c>
      <c r="E201" s="4">
        <f t="shared" ref="E201:E264" si="30">IF(ISNUMBER(C201),(C201)/D201,"")</f>
        <v>4114.9175567833026</v>
      </c>
      <c r="F201" s="6">
        <f t="shared" ref="F201:F264" si="31">IF(ISNUMBER(C201),E201/$E$366,"")</f>
        <v>0.83315250706107047</v>
      </c>
      <c r="G201" s="4">
        <f t="shared" ref="G201:G264" si="32">IF(ISNUMBER(D201),(E$366-E201)*0.62,"")</f>
        <v>510.91424049282637</v>
      </c>
      <c r="H201" s="57">
        <f t="shared" ref="H201:H264" si="33">IF(ISNUMBER(D201),(IF(E201&gt;=E$366*0.9,0,IF(E201&lt;0.9*E$366,(E$366*0.9-E201)*0.35))),"")</f>
        <v>115.5552818920043</v>
      </c>
      <c r="I201" s="4">
        <f t="shared" ref="I201:I264" si="34">IF(ISNUMBER(C201),G201+H201,"")</f>
        <v>626.46952238483073</v>
      </c>
      <c r="J201" s="4">
        <f t="shared" ref="J201:J264" si="35">IF(ISNUMBER(D201),I$368,"")</f>
        <v>-51.063485976151945</v>
      </c>
      <c r="K201" s="4">
        <f t="shared" ref="K201:K264" si="36">I201+J201</f>
        <v>575.4060364086788</v>
      </c>
      <c r="L201" s="4">
        <f t="shared" ref="L201:L264" si="37">I201*D201</f>
        <v>30615565.558946677</v>
      </c>
      <c r="M201" s="4">
        <f t="shared" ref="M201:M264" si="38">D201*K201</f>
        <v>28120092.999292132</v>
      </c>
      <c r="N201" s="39">
        <f>Jan!M201</f>
        <v>22474021.770277508</v>
      </c>
      <c r="O201" s="39">
        <f t="shared" ref="O201:O264" si="39">M201-N201</f>
        <v>5646071.2290146239</v>
      </c>
    </row>
    <row r="202" spans="1:15" x14ac:dyDescent="0.25">
      <c r="A202">
        <v>3911</v>
      </c>
      <c r="B202" t="s">
        <v>222</v>
      </c>
      <c r="C202" s="4">
        <v>127283922</v>
      </c>
      <c r="D202" s="4">
        <v>27569</v>
      </c>
      <c r="E202" s="4">
        <f t="shared" si="30"/>
        <v>4616.9219775835181</v>
      </c>
      <c r="F202" s="6">
        <f t="shared" si="31"/>
        <v>0.9347939703404442</v>
      </c>
      <c r="G202" s="4">
        <f t="shared" si="32"/>
        <v>199.67149959669277</v>
      </c>
      <c r="H202" s="57">
        <f t="shared" si="33"/>
        <v>0</v>
      </c>
      <c r="I202" s="4">
        <f t="shared" si="34"/>
        <v>199.67149959669277</v>
      </c>
      <c r="J202" s="4">
        <f t="shared" si="35"/>
        <v>-51.063485976151945</v>
      </c>
      <c r="K202" s="4">
        <f t="shared" si="36"/>
        <v>148.60801362054082</v>
      </c>
      <c r="L202" s="4">
        <f t="shared" si="37"/>
        <v>5504743.5723812226</v>
      </c>
      <c r="M202" s="4">
        <f t="shared" si="38"/>
        <v>4096974.3275046898</v>
      </c>
      <c r="N202" s="39">
        <f>Jan!M202</f>
        <v>2290401.0945253633</v>
      </c>
      <c r="O202" s="39">
        <f t="shared" si="39"/>
        <v>1806573.2329793265</v>
      </c>
    </row>
    <row r="203" spans="1:15" x14ac:dyDescent="0.25">
      <c r="A203">
        <v>4001</v>
      </c>
      <c r="B203" t="s">
        <v>223</v>
      </c>
      <c r="C203" s="4">
        <v>163916380</v>
      </c>
      <c r="D203" s="4">
        <v>37289</v>
      </c>
      <c r="E203" s="4">
        <f t="shared" si="30"/>
        <v>4395.8373783153211</v>
      </c>
      <c r="F203" s="6">
        <f t="shared" si="31"/>
        <v>0.89003069486503461</v>
      </c>
      <c r="G203" s="4">
        <f t="shared" si="32"/>
        <v>336.74395114297494</v>
      </c>
      <c r="H203" s="57">
        <f t="shared" si="33"/>
        <v>17.233344355797861</v>
      </c>
      <c r="I203" s="4">
        <f t="shared" si="34"/>
        <v>353.97729549877278</v>
      </c>
      <c r="J203" s="4">
        <f t="shared" si="35"/>
        <v>-51.063485976151945</v>
      </c>
      <c r="K203" s="4">
        <f t="shared" si="36"/>
        <v>302.91380952262085</v>
      </c>
      <c r="L203" s="4">
        <f t="shared" si="37"/>
        <v>13199459.371853737</v>
      </c>
      <c r="M203" s="4">
        <f t="shared" si="38"/>
        <v>11295353.043289009</v>
      </c>
      <c r="N203" s="39">
        <f>Jan!M203</f>
        <v>7413437.9747178555</v>
      </c>
      <c r="O203" s="39">
        <f t="shared" si="39"/>
        <v>3881915.068571154</v>
      </c>
    </row>
    <row r="204" spans="1:15" x14ac:dyDescent="0.25">
      <c r="A204">
        <v>4003</v>
      </c>
      <c r="B204" t="s">
        <v>224</v>
      </c>
      <c r="C204" s="4">
        <v>229710089</v>
      </c>
      <c r="D204" s="4">
        <v>56866</v>
      </c>
      <c r="E204" s="4">
        <f t="shared" si="30"/>
        <v>4039.4979249463649</v>
      </c>
      <c r="F204" s="6">
        <f t="shared" si="31"/>
        <v>0.8178821998241772</v>
      </c>
      <c r="G204" s="4">
        <f t="shared" si="32"/>
        <v>557.67441223172773</v>
      </c>
      <c r="H204" s="57">
        <f t="shared" si="33"/>
        <v>141.95215303493251</v>
      </c>
      <c r="I204" s="4">
        <f t="shared" si="34"/>
        <v>699.62656526666024</v>
      </c>
      <c r="J204" s="4">
        <f t="shared" si="35"/>
        <v>-51.063485976151945</v>
      </c>
      <c r="K204" s="4">
        <f t="shared" si="36"/>
        <v>648.56307929050831</v>
      </c>
      <c r="L204" s="4">
        <f t="shared" si="37"/>
        <v>39784964.260453902</v>
      </c>
      <c r="M204" s="4">
        <f t="shared" si="38"/>
        <v>36881188.066934049</v>
      </c>
      <c r="N204" s="39">
        <f>Jan!M204</f>
        <v>30064787.862833269</v>
      </c>
      <c r="O204" s="39">
        <f t="shared" si="39"/>
        <v>6816400.2041007802</v>
      </c>
    </row>
    <row r="205" spans="1:15" x14ac:dyDescent="0.25">
      <c r="A205">
        <v>4005</v>
      </c>
      <c r="B205" t="s">
        <v>225</v>
      </c>
      <c r="C205" s="4">
        <v>56793073</v>
      </c>
      <c r="D205" s="4">
        <v>13333</v>
      </c>
      <c r="E205" s="4">
        <f t="shared" si="30"/>
        <v>4259.5869646741166</v>
      </c>
      <c r="F205" s="6">
        <f t="shared" si="31"/>
        <v>0.86244390311360619</v>
      </c>
      <c r="G205" s="4">
        <f t="shared" si="32"/>
        <v>421.21920760052166</v>
      </c>
      <c r="H205" s="57">
        <f t="shared" si="33"/>
        <v>64.920989130219411</v>
      </c>
      <c r="I205" s="4">
        <f t="shared" si="34"/>
        <v>486.14019673074108</v>
      </c>
      <c r="J205" s="4">
        <f t="shared" si="35"/>
        <v>-51.063485976151945</v>
      </c>
      <c r="K205" s="4">
        <f t="shared" si="36"/>
        <v>435.07671075458916</v>
      </c>
      <c r="L205" s="4">
        <f t="shared" si="37"/>
        <v>6481707.2430109708</v>
      </c>
      <c r="M205" s="4">
        <f t="shared" si="38"/>
        <v>5800877.7844909374</v>
      </c>
      <c r="N205" s="39">
        <f>Jan!M205</f>
        <v>8133568.1329709468</v>
      </c>
      <c r="O205" s="39">
        <f t="shared" si="39"/>
        <v>-2332690.3484800095</v>
      </c>
    </row>
    <row r="206" spans="1:15" x14ac:dyDescent="0.25">
      <c r="A206">
        <v>4010</v>
      </c>
      <c r="B206" t="s">
        <v>226</v>
      </c>
      <c r="C206" s="4">
        <v>9494222</v>
      </c>
      <c r="D206" s="4">
        <v>2389</v>
      </c>
      <c r="E206" s="4">
        <f t="shared" si="30"/>
        <v>3974.1406446211804</v>
      </c>
      <c r="F206" s="6">
        <f t="shared" si="31"/>
        <v>0.80464922948972728</v>
      </c>
      <c r="G206" s="4">
        <f t="shared" si="32"/>
        <v>598.19592603334218</v>
      </c>
      <c r="H206" s="57">
        <f t="shared" si="33"/>
        <v>164.82720114874709</v>
      </c>
      <c r="I206" s="4">
        <f t="shared" si="34"/>
        <v>763.0231271820893</v>
      </c>
      <c r="J206" s="4">
        <f t="shared" si="35"/>
        <v>-51.063485976151945</v>
      </c>
      <c r="K206" s="4">
        <f t="shared" si="36"/>
        <v>711.95964120593737</v>
      </c>
      <c r="L206" s="4">
        <f t="shared" si="37"/>
        <v>1822862.2508380113</v>
      </c>
      <c r="M206" s="4">
        <f t="shared" si="38"/>
        <v>1700871.5828409845</v>
      </c>
      <c r="N206" s="39">
        <f>Jan!M206</f>
        <v>1285275.8397080617</v>
      </c>
      <c r="O206" s="39">
        <f t="shared" si="39"/>
        <v>415595.7431329228</v>
      </c>
    </row>
    <row r="207" spans="1:15" x14ac:dyDescent="0.25">
      <c r="A207">
        <v>4012</v>
      </c>
      <c r="B207" t="s">
        <v>227</v>
      </c>
      <c r="C207" s="4">
        <v>61746414</v>
      </c>
      <c r="D207" s="4">
        <v>14310</v>
      </c>
      <c r="E207" s="4">
        <f t="shared" si="30"/>
        <v>4314.9136268343818</v>
      </c>
      <c r="F207" s="6">
        <f t="shared" si="31"/>
        <v>0.87364596163605679</v>
      </c>
      <c r="G207" s="4">
        <f t="shared" si="32"/>
        <v>386.91667706115726</v>
      </c>
      <c r="H207" s="57">
        <f t="shared" si="33"/>
        <v>45.556657374126594</v>
      </c>
      <c r="I207" s="4">
        <f t="shared" si="34"/>
        <v>432.47333443528385</v>
      </c>
      <c r="J207" s="4">
        <f t="shared" si="35"/>
        <v>-51.063485976151945</v>
      </c>
      <c r="K207" s="4">
        <f t="shared" si="36"/>
        <v>381.40984845913192</v>
      </c>
      <c r="L207" s="4">
        <f t="shared" si="37"/>
        <v>6188693.4157689121</v>
      </c>
      <c r="M207" s="4">
        <f t="shared" si="38"/>
        <v>5457974.9314501779</v>
      </c>
      <c r="N207" s="39">
        <f>Jan!M207</f>
        <v>3397111.4680611528</v>
      </c>
      <c r="O207" s="39">
        <f t="shared" si="39"/>
        <v>2060863.4633890251</v>
      </c>
    </row>
    <row r="208" spans="1:15" x14ac:dyDescent="0.25">
      <c r="A208">
        <v>4014</v>
      </c>
      <c r="B208" t="s">
        <v>228</v>
      </c>
      <c r="C208" s="4">
        <v>41174120</v>
      </c>
      <c r="D208" s="4">
        <v>10446</v>
      </c>
      <c r="E208" s="4">
        <f t="shared" si="30"/>
        <v>3941.6159295424086</v>
      </c>
      <c r="F208" s="6">
        <f t="shared" si="31"/>
        <v>0.79806390972684271</v>
      </c>
      <c r="G208" s="4">
        <f t="shared" si="32"/>
        <v>618.36124938218063</v>
      </c>
      <c r="H208" s="57">
        <f t="shared" si="33"/>
        <v>176.21085142631722</v>
      </c>
      <c r="I208" s="4">
        <f t="shared" si="34"/>
        <v>794.57210080849791</v>
      </c>
      <c r="J208" s="4">
        <f t="shared" si="35"/>
        <v>-51.063485976151945</v>
      </c>
      <c r="K208" s="4">
        <f t="shared" si="36"/>
        <v>743.50861483234598</v>
      </c>
      <c r="L208" s="4">
        <f t="shared" si="37"/>
        <v>8300100.1650455687</v>
      </c>
      <c r="M208" s="4">
        <f t="shared" si="38"/>
        <v>7766690.9905386865</v>
      </c>
      <c r="N208" s="39">
        <f>Jan!M208</f>
        <v>6296832.9872207679</v>
      </c>
      <c r="O208" s="39">
        <f t="shared" si="39"/>
        <v>1469858.0033179186</v>
      </c>
    </row>
    <row r="209" spans="1:15" x14ac:dyDescent="0.25">
      <c r="A209">
        <v>4016</v>
      </c>
      <c r="B209" t="s">
        <v>229</v>
      </c>
      <c r="C209" s="4">
        <v>15188469</v>
      </c>
      <c r="D209" s="4">
        <v>4067</v>
      </c>
      <c r="E209" s="4">
        <f t="shared" si="30"/>
        <v>3734.5633144824196</v>
      </c>
      <c r="F209" s="6">
        <f t="shared" si="31"/>
        <v>0.75614170765345978</v>
      </c>
      <c r="G209" s="4">
        <f t="shared" si="32"/>
        <v>746.73387071937384</v>
      </c>
      <c r="H209" s="57">
        <f t="shared" si="33"/>
        <v>248.67926669731335</v>
      </c>
      <c r="I209" s="4">
        <f t="shared" si="34"/>
        <v>995.41313741668716</v>
      </c>
      <c r="J209" s="4">
        <f t="shared" si="35"/>
        <v>-51.063485976151945</v>
      </c>
      <c r="K209" s="4">
        <f t="shared" si="36"/>
        <v>944.34965144053524</v>
      </c>
      <c r="L209" s="4">
        <f t="shared" si="37"/>
        <v>4048345.2298736665</v>
      </c>
      <c r="M209" s="4">
        <f t="shared" si="38"/>
        <v>3840670.032408657</v>
      </c>
      <c r="N209" s="39">
        <f>Jan!M209</f>
        <v>3409625.7693439461</v>
      </c>
      <c r="O209" s="39">
        <f t="shared" si="39"/>
        <v>431044.26306471089</v>
      </c>
    </row>
    <row r="210" spans="1:15" x14ac:dyDescent="0.25">
      <c r="A210">
        <v>4018</v>
      </c>
      <c r="B210" t="s">
        <v>230</v>
      </c>
      <c r="C210" s="4">
        <v>26985319</v>
      </c>
      <c r="D210" s="4">
        <v>6558</v>
      </c>
      <c r="E210" s="4">
        <f t="shared" si="30"/>
        <v>4114.8702348276911</v>
      </c>
      <c r="F210" s="6">
        <f t="shared" si="31"/>
        <v>0.83314292572549997</v>
      </c>
      <c r="G210" s="4">
        <f t="shared" si="32"/>
        <v>510.9435801053055</v>
      </c>
      <c r="H210" s="57">
        <f t="shared" si="33"/>
        <v>115.57184457646835</v>
      </c>
      <c r="I210" s="4">
        <f t="shared" si="34"/>
        <v>626.51542468177388</v>
      </c>
      <c r="J210" s="4">
        <f t="shared" si="35"/>
        <v>-51.063485976151945</v>
      </c>
      <c r="K210" s="4">
        <f t="shared" si="36"/>
        <v>575.45193870562196</v>
      </c>
      <c r="L210" s="4">
        <f t="shared" si="37"/>
        <v>4108688.1550630732</v>
      </c>
      <c r="M210" s="4">
        <f t="shared" si="38"/>
        <v>3773813.8140314687</v>
      </c>
      <c r="N210" s="39">
        <f>Jan!M210</f>
        <v>4531433.5361931641</v>
      </c>
      <c r="O210" s="39">
        <f t="shared" si="39"/>
        <v>-757619.72216169536</v>
      </c>
    </row>
    <row r="211" spans="1:15" x14ac:dyDescent="0.25">
      <c r="A211">
        <v>4020</v>
      </c>
      <c r="B211" t="s">
        <v>231</v>
      </c>
      <c r="C211" s="4">
        <v>39974311</v>
      </c>
      <c r="D211" s="4">
        <v>11135</v>
      </c>
      <c r="E211" s="4">
        <f t="shared" si="30"/>
        <v>3589.9695554557702</v>
      </c>
      <c r="F211" s="6">
        <f t="shared" si="31"/>
        <v>0.72686562832111723</v>
      </c>
      <c r="G211" s="4">
        <f t="shared" si="32"/>
        <v>836.38200131589645</v>
      </c>
      <c r="H211" s="57">
        <f t="shared" si="33"/>
        <v>299.28708235664067</v>
      </c>
      <c r="I211" s="4">
        <f t="shared" si="34"/>
        <v>1135.669083672537</v>
      </c>
      <c r="J211" s="4">
        <f t="shared" si="35"/>
        <v>-51.063485976151945</v>
      </c>
      <c r="K211" s="4">
        <f t="shared" si="36"/>
        <v>1084.6055976963851</v>
      </c>
      <c r="L211" s="4">
        <f t="shared" si="37"/>
        <v>12645675.246693699</v>
      </c>
      <c r="M211" s="4">
        <f t="shared" si="38"/>
        <v>12077083.330349248</v>
      </c>
      <c r="N211" s="39">
        <f>Jan!M211</f>
        <v>10367504.671242893</v>
      </c>
      <c r="O211" s="39">
        <f t="shared" si="39"/>
        <v>1709578.6591063552</v>
      </c>
    </row>
    <row r="212" spans="1:15" x14ac:dyDescent="0.25">
      <c r="A212">
        <v>4022</v>
      </c>
      <c r="B212" t="s">
        <v>232</v>
      </c>
      <c r="C212" s="4">
        <v>14098781</v>
      </c>
      <c r="D212" s="4">
        <v>2981</v>
      </c>
      <c r="E212" s="4">
        <f t="shared" si="30"/>
        <v>4729.5474672928549</v>
      </c>
      <c r="F212" s="6">
        <f t="shared" si="31"/>
        <v>0.95759739417955181</v>
      </c>
      <c r="G212" s="4">
        <f t="shared" si="32"/>
        <v>129.84369597690397</v>
      </c>
      <c r="H212" s="57">
        <f t="shared" si="33"/>
        <v>0</v>
      </c>
      <c r="I212" s="4">
        <f t="shared" si="34"/>
        <v>129.84369597690397</v>
      </c>
      <c r="J212" s="4">
        <f t="shared" si="35"/>
        <v>-51.063485976151945</v>
      </c>
      <c r="K212" s="4">
        <f t="shared" si="36"/>
        <v>78.780210000752021</v>
      </c>
      <c r="L212" s="4">
        <f t="shared" si="37"/>
        <v>387064.05770715076</v>
      </c>
      <c r="M212" s="4">
        <f t="shared" si="38"/>
        <v>234843.80601224178</v>
      </c>
      <c r="N212" s="39">
        <f>Jan!M212</f>
        <v>1603698.789782224</v>
      </c>
      <c r="O212" s="39">
        <f t="shared" si="39"/>
        <v>-1368854.9837699821</v>
      </c>
    </row>
    <row r="213" spans="1:15" x14ac:dyDescent="0.25">
      <c r="A213">
        <v>4024</v>
      </c>
      <c r="B213" t="s">
        <v>233</v>
      </c>
      <c r="C213" s="4">
        <v>9146747</v>
      </c>
      <c r="D213" s="4">
        <v>1646</v>
      </c>
      <c r="E213" s="4">
        <f t="shared" si="30"/>
        <v>5556.9544349939242</v>
      </c>
      <c r="F213" s="6">
        <f t="shared" si="31"/>
        <v>1.1251235183332577</v>
      </c>
      <c r="G213" s="4">
        <f t="shared" si="32"/>
        <v>-383.14862399775905</v>
      </c>
      <c r="H213" s="57">
        <f t="shared" si="33"/>
        <v>0</v>
      </c>
      <c r="I213" s="4">
        <f t="shared" si="34"/>
        <v>-383.14862399775905</v>
      </c>
      <c r="J213" s="4">
        <f t="shared" si="35"/>
        <v>-51.063485976151945</v>
      </c>
      <c r="K213" s="4">
        <f t="shared" si="36"/>
        <v>-434.21210997391097</v>
      </c>
      <c r="L213" s="4">
        <f t="shared" si="37"/>
        <v>-630662.63510031137</v>
      </c>
      <c r="M213" s="4">
        <f t="shared" si="38"/>
        <v>-714713.13301705744</v>
      </c>
      <c r="N213" s="39">
        <f>Jan!M213</f>
        <v>943726.53719944297</v>
      </c>
      <c r="O213" s="39">
        <f t="shared" si="39"/>
        <v>-1658439.6702165003</v>
      </c>
    </row>
    <row r="214" spans="1:15" x14ac:dyDescent="0.25">
      <c r="A214">
        <v>4026</v>
      </c>
      <c r="B214" t="s">
        <v>234</v>
      </c>
      <c r="C214" s="4">
        <v>46593189</v>
      </c>
      <c r="D214" s="4">
        <v>5529</v>
      </c>
      <c r="E214" s="4">
        <f t="shared" si="30"/>
        <v>8427.0553445469341</v>
      </c>
      <c r="F214" s="6">
        <f t="shared" si="31"/>
        <v>1.7062364410868338</v>
      </c>
      <c r="G214" s="4">
        <f t="shared" si="32"/>
        <v>-2162.6111879206251</v>
      </c>
      <c r="H214" s="57">
        <f t="shared" si="33"/>
        <v>0</v>
      </c>
      <c r="I214" s="4">
        <f t="shared" si="34"/>
        <v>-2162.6111879206251</v>
      </c>
      <c r="J214" s="4">
        <f t="shared" si="35"/>
        <v>-51.063485976151945</v>
      </c>
      <c r="K214" s="4">
        <f t="shared" si="36"/>
        <v>-2213.6746738967772</v>
      </c>
      <c r="L214" s="4">
        <f t="shared" si="37"/>
        <v>-11957077.258013137</v>
      </c>
      <c r="M214" s="4">
        <f t="shared" si="38"/>
        <v>-12239407.271975281</v>
      </c>
      <c r="N214" s="39">
        <f>Jan!M214</f>
        <v>1007818.4963934389</v>
      </c>
      <c r="O214" s="39">
        <f t="shared" si="39"/>
        <v>-13247225.768368719</v>
      </c>
    </row>
    <row r="215" spans="1:15" x14ac:dyDescent="0.25">
      <c r="A215">
        <v>4028</v>
      </c>
      <c r="B215" t="s">
        <v>235</v>
      </c>
      <c r="C215" s="4">
        <v>11387540</v>
      </c>
      <c r="D215" s="4">
        <v>2473</v>
      </c>
      <c r="E215" s="4">
        <f t="shared" si="30"/>
        <v>4604.7472705216333</v>
      </c>
      <c r="F215" s="6">
        <f t="shared" si="31"/>
        <v>0.93232894216639917</v>
      </c>
      <c r="G215" s="4">
        <f t="shared" si="32"/>
        <v>207.21981797506137</v>
      </c>
      <c r="H215" s="57">
        <f t="shared" si="33"/>
        <v>0</v>
      </c>
      <c r="I215" s="4">
        <f t="shared" si="34"/>
        <v>207.21981797506137</v>
      </c>
      <c r="J215" s="4">
        <f t="shared" si="35"/>
        <v>-51.063485976151945</v>
      </c>
      <c r="K215" s="4">
        <f t="shared" si="36"/>
        <v>156.15633199890942</v>
      </c>
      <c r="L215" s="4">
        <f t="shared" si="37"/>
        <v>512454.6098523268</v>
      </c>
      <c r="M215" s="4">
        <f t="shared" si="38"/>
        <v>386174.60903330299</v>
      </c>
      <c r="N215" s="39">
        <f>Jan!M215</f>
        <v>579781.39399547363</v>
      </c>
      <c r="O215" s="39">
        <f t="shared" si="39"/>
        <v>-193606.78496217064</v>
      </c>
    </row>
    <row r="216" spans="1:15" x14ac:dyDescent="0.25">
      <c r="A216">
        <v>4030</v>
      </c>
      <c r="B216" t="s">
        <v>236</v>
      </c>
      <c r="C216" s="4">
        <v>8632206</v>
      </c>
      <c r="D216" s="4">
        <v>1486</v>
      </c>
      <c r="E216" s="4">
        <f t="shared" si="30"/>
        <v>5809.0215343203226</v>
      </c>
      <c r="F216" s="6">
        <f t="shared" si="31"/>
        <v>1.1761598593664349</v>
      </c>
      <c r="G216" s="4">
        <f t="shared" si="32"/>
        <v>-539.43022558012603</v>
      </c>
      <c r="H216" s="57">
        <f t="shared" si="33"/>
        <v>0</v>
      </c>
      <c r="I216" s="4">
        <f t="shared" si="34"/>
        <v>-539.43022558012603</v>
      </c>
      <c r="J216" s="4">
        <f t="shared" si="35"/>
        <v>-51.063485976151945</v>
      </c>
      <c r="K216" s="4">
        <f t="shared" si="36"/>
        <v>-590.49371155627796</v>
      </c>
      <c r="L216" s="4">
        <f t="shared" si="37"/>
        <v>-801593.31521206733</v>
      </c>
      <c r="M216" s="4">
        <f t="shared" si="38"/>
        <v>-877473.65537262906</v>
      </c>
      <c r="N216" s="39">
        <f>Jan!M216</f>
        <v>984367.99501723726</v>
      </c>
      <c r="O216" s="39">
        <f t="shared" si="39"/>
        <v>-1861841.6503898664</v>
      </c>
    </row>
    <row r="217" spans="1:15" x14ac:dyDescent="0.25">
      <c r="A217">
        <v>4032</v>
      </c>
      <c r="B217" t="s">
        <v>237</v>
      </c>
      <c r="C217" s="4">
        <v>7366799</v>
      </c>
      <c r="D217" s="4">
        <v>1256</v>
      </c>
      <c r="E217" s="4">
        <f t="shared" si="30"/>
        <v>5865.2858280254777</v>
      </c>
      <c r="F217" s="6">
        <f t="shared" si="31"/>
        <v>1.1875517613211157</v>
      </c>
      <c r="G217" s="4">
        <f t="shared" si="32"/>
        <v>-574.31408767732216</v>
      </c>
      <c r="H217" s="57">
        <f t="shared" si="33"/>
        <v>0</v>
      </c>
      <c r="I217" s="4">
        <f t="shared" si="34"/>
        <v>-574.31408767732216</v>
      </c>
      <c r="J217" s="4">
        <f t="shared" si="35"/>
        <v>-51.063485976151945</v>
      </c>
      <c r="K217" s="4">
        <f t="shared" si="36"/>
        <v>-625.37757365347409</v>
      </c>
      <c r="L217" s="4">
        <f t="shared" si="37"/>
        <v>-721338.4941227166</v>
      </c>
      <c r="M217" s="4">
        <f t="shared" si="38"/>
        <v>-785474.23250876344</v>
      </c>
      <c r="N217" s="39">
        <f>Jan!M217</f>
        <v>879824.99813031638</v>
      </c>
      <c r="O217" s="39">
        <f t="shared" si="39"/>
        <v>-1665299.2306390798</v>
      </c>
    </row>
    <row r="218" spans="1:15" x14ac:dyDescent="0.25">
      <c r="A218">
        <v>4034</v>
      </c>
      <c r="B218" t="s">
        <v>238</v>
      </c>
      <c r="C218" s="4">
        <v>20735344</v>
      </c>
      <c r="D218" s="4">
        <v>2238</v>
      </c>
      <c r="E218" s="4">
        <f t="shared" si="30"/>
        <v>9265.1224307417342</v>
      </c>
      <c r="F218" s="6">
        <f t="shared" si="31"/>
        <v>1.8759209327718598</v>
      </c>
      <c r="G218" s="4">
        <f t="shared" si="32"/>
        <v>-2682.2127813614011</v>
      </c>
      <c r="H218" s="57">
        <f t="shared" si="33"/>
        <v>0</v>
      </c>
      <c r="I218" s="4">
        <f t="shared" si="34"/>
        <v>-2682.2127813614011</v>
      </c>
      <c r="J218" s="4">
        <f t="shared" si="35"/>
        <v>-51.063485976151945</v>
      </c>
      <c r="K218" s="4">
        <f t="shared" si="36"/>
        <v>-2733.2762673375532</v>
      </c>
      <c r="L218" s="4">
        <f t="shared" si="37"/>
        <v>-6002792.2046868159</v>
      </c>
      <c r="M218" s="4">
        <f t="shared" si="38"/>
        <v>-6117072.2863014443</v>
      </c>
      <c r="N218" s="39">
        <f>Jan!M218</f>
        <v>412983.71335296065</v>
      </c>
      <c r="O218" s="39">
        <f t="shared" si="39"/>
        <v>-6530055.9996544048</v>
      </c>
    </row>
    <row r="219" spans="1:15" x14ac:dyDescent="0.25">
      <c r="A219">
        <v>4036</v>
      </c>
      <c r="B219" t="s">
        <v>239</v>
      </c>
      <c r="C219" s="4">
        <v>36342869</v>
      </c>
      <c r="D219" s="4">
        <v>3861</v>
      </c>
      <c r="E219" s="4">
        <f t="shared" si="30"/>
        <v>9412.8124838124841</v>
      </c>
      <c r="F219" s="6">
        <f t="shared" si="31"/>
        <v>1.9058239226339622</v>
      </c>
      <c r="G219" s="4">
        <f t="shared" si="32"/>
        <v>-2773.7806142652662</v>
      </c>
      <c r="H219" s="57">
        <f t="shared" si="33"/>
        <v>0</v>
      </c>
      <c r="I219" s="4">
        <f t="shared" si="34"/>
        <v>-2773.7806142652662</v>
      </c>
      <c r="J219" s="4">
        <f t="shared" si="35"/>
        <v>-51.063485976151945</v>
      </c>
      <c r="K219" s="4">
        <f t="shared" si="36"/>
        <v>-2824.8441002414183</v>
      </c>
      <c r="L219" s="4">
        <f t="shared" si="37"/>
        <v>-10709566.951678192</v>
      </c>
      <c r="M219" s="4">
        <f t="shared" si="38"/>
        <v>-10906723.071032116</v>
      </c>
      <c r="N219" s="39">
        <f>Jan!M219</f>
        <v>-41274.651145764052</v>
      </c>
      <c r="O219" s="39">
        <f t="shared" si="39"/>
        <v>-10865448.419886352</v>
      </c>
    </row>
    <row r="220" spans="1:15" x14ac:dyDescent="0.25">
      <c r="A220">
        <v>4201</v>
      </c>
      <c r="B220" t="s">
        <v>240</v>
      </c>
      <c r="C220" s="4">
        <v>27091151</v>
      </c>
      <c r="D220" s="4">
        <v>6687</v>
      </c>
      <c r="E220" s="4">
        <f t="shared" si="30"/>
        <v>4051.316135785853</v>
      </c>
      <c r="F220" s="6">
        <f t="shared" si="31"/>
        <v>0.82027504776196014</v>
      </c>
      <c r="G220" s="4">
        <f t="shared" si="32"/>
        <v>550.34712151124506</v>
      </c>
      <c r="H220" s="57">
        <f t="shared" si="33"/>
        <v>137.81577924111167</v>
      </c>
      <c r="I220" s="4">
        <f t="shared" si="34"/>
        <v>688.16290075235679</v>
      </c>
      <c r="J220" s="4">
        <f t="shared" si="35"/>
        <v>-51.063485976151945</v>
      </c>
      <c r="K220" s="4">
        <f t="shared" si="36"/>
        <v>637.09941477620487</v>
      </c>
      <c r="L220" s="4">
        <f t="shared" si="37"/>
        <v>4601745.3173310095</v>
      </c>
      <c r="M220" s="4">
        <f t="shared" si="38"/>
        <v>4260283.7866084818</v>
      </c>
      <c r="N220" s="39">
        <f>Jan!M220</f>
        <v>3431862.0825775671</v>
      </c>
      <c r="O220" s="39">
        <f t="shared" si="39"/>
        <v>828421.7040309147</v>
      </c>
    </row>
    <row r="221" spans="1:15" x14ac:dyDescent="0.25">
      <c r="A221">
        <v>4202</v>
      </c>
      <c r="B221" t="s">
        <v>241</v>
      </c>
      <c r="C221" s="4">
        <v>104800823</v>
      </c>
      <c r="D221" s="4">
        <v>25419</v>
      </c>
      <c r="E221" s="4">
        <f t="shared" si="30"/>
        <v>4122.9325701247099</v>
      </c>
      <c r="F221" s="6">
        <f t="shared" si="31"/>
        <v>0.83477531684215922</v>
      </c>
      <c r="G221" s="4">
        <f t="shared" si="32"/>
        <v>505.94493222115386</v>
      </c>
      <c r="H221" s="57">
        <f t="shared" si="33"/>
        <v>112.75002722251178</v>
      </c>
      <c r="I221" s="4">
        <f t="shared" si="34"/>
        <v>618.69495944366565</v>
      </c>
      <c r="J221" s="4">
        <f t="shared" si="35"/>
        <v>-51.063485976151945</v>
      </c>
      <c r="K221" s="4">
        <f t="shared" si="36"/>
        <v>567.63147346751373</v>
      </c>
      <c r="L221" s="4">
        <f t="shared" si="37"/>
        <v>15726607.174098536</v>
      </c>
      <c r="M221" s="4">
        <f t="shared" si="38"/>
        <v>14428624.424070731</v>
      </c>
      <c r="N221" s="39">
        <f>Jan!M221</f>
        <v>13825849.877559327</v>
      </c>
      <c r="O221" s="39">
        <f t="shared" si="39"/>
        <v>602774.54651140422</v>
      </c>
    </row>
    <row r="222" spans="1:15" x14ac:dyDescent="0.25">
      <c r="A222">
        <v>4203</v>
      </c>
      <c r="B222" t="s">
        <v>242</v>
      </c>
      <c r="C222" s="4">
        <v>189137891</v>
      </c>
      <c r="D222" s="4">
        <v>46568</v>
      </c>
      <c r="E222" s="4">
        <f t="shared" si="30"/>
        <v>4061.5420675141727</v>
      </c>
      <c r="F222" s="6">
        <f t="shared" si="31"/>
        <v>0.82234550495555336</v>
      </c>
      <c r="G222" s="4">
        <f t="shared" si="32"/>
        <v>544.00704383968696</v>
      </c>
      <c r="H222" s="57">
        <f t="shared" si="33"/>
        <v>134.23670313619979</v>
      </c>
      <c r="I222" s="4">
        <f t="shared" si="34"/>
        <v>678.24374697588678</v>
      </c>
      <c r="J222" s="4">
        <f t="shared" si="35"/>
        <v>-51.063485976151945</v>
      </c>
      <c r="K222" s="4">
        <f t="shared" si="36"/>
        <v>627.18026099973486</v>
      </c>
      <c r="L222" s="4">
        <f t="shared" si="37"/>
        <v>31584454.809173096</v>
      </c>
      <c r="M222" s="4">
        <f t="shared" si="38"/>
        <v>29206530.394235652</v>
      </c>
      <c r="N222" s="39">
        <f>Jan!M222</f>
        <v>22597692.818131033</v>
      </c>
      <c r="O222" s="39">
        <f t="shared" si="39"/>
        <v>6608837.5761046186</v>
      </c>
    </row>
    <row r="223" spans="1:15" x14ac:dyDescent="0.25">
      <c r="A223">
        <v>4204</v>
      </c>
      <c r="B223" t="s">
        <v>243</v>
      </c>
      <c r="C223" s="4">
        <v>481742779</v>
      </c>
      <c r="D223" s="4">
        <v>118221</v>
      </c>
      <c r="E223" s="4">
        <f t="shared" si="30"/>
        <v>4074.9340557092228</v>
      </c>
      <c r="F223" s="6">
        <f t="shared" si="31"/>
        <v>0.8250569975639156</v>
      </c>
      <c r="G223" s="4">
        <f t="shared" si="32"/>
        <v>535.70401115875586</v>
      </c>
      <c r="H223" s="57">
        <f t="shared" si="33"/>
        <v>129.54950726793226</v>
      </c>
      <c r="I223" s="4">
        <f t="shared" si="34"/>
        <v>665.25351842668806</v>
      </c>
      <c r="J223" s="4">
        <f t="shared" si="35"/>
        <v>-51.063485976151945</v>
      </c>
      <c r="K223" s="4">
        <f t="shared" si="36"/>
        <v>614.19003245053614</v>
      </c>
      <c r="L223" s="4">
        <f t="shared" si="37"/>
        <v>78646936.201921493</v>
      </c>
      <c r="M223" s="4">
        <f t="shared" si="38"/>
        <v>72610159.826334834</v>
      </c>
      <c r="N223" s="39">
        <f>Jan!M223</f>
        <v>56123887.496516034</v>
      </c>
      <c r="O223" s="39">
        <f t="shared" si="39"/>
        <v>16486272.3298188</v>
      </c>
    </row>
    <row r="224" spans="1:15" x14ac:dyDescent="0.25">
      <c r="A224">
        <v>4205</v>
      </c>
      <c r="B224" t="s">
        <v>244</v>
      </c>
      <c r="C224" s="4">
        <v>94722639</v>
      </c>
      <c r="D224" s="4">
        <v>23768</v>
      </c>
      <c r="E224" s="4">
        <f t="shared" si="30"/>
        <v>3985.3012032985525</v>
      </c>
      <c r="F224" s="6">
        <f t="shared" si="31"/>
        <v>0.8069089217712716</v>
      </c>
      <c r="G224" s="4">
        <f t="shared" si="32"/>
        <v>591.27637965337146</v>
      </c>
      <c r="H224" s="57">
        <f t="shared" si="33"/>
        <v>160.92100561166683</v>
      </c>
      <c r="I224" s="4">
        <f t="shared" si="34"/>
        <v>752.19738526503829</v>
      </c>
      <c r="J224" s="4">
        <f t="shared" si="35"/>
        <v>-51.063485976151945</v>
      </c>
      <c r="K224" s="4">
        <f t="shared" si="36"/>
        <v>701.13389928888637</v>
      </c>
      <c r="L224" s="4">
        <f t="shared" si="37"/>
        <v>17878227.452979431</v>
      </c>
      <c r="M224" s="4">
        <f t="shared" si="38"/>
        <v>16664550.518298252</v>
      </c>
      <c r="N224" s="39">
        <f>Jan!M224</f>
        <v>15179789.937166691</v>
      </c>
      <c r="O224" s="39">
        <f t="shared" si="39"/>
        <v>1484760.5811315607</v>
      </c>
    </row>
    <row r="225" spans="1:15" x14ac:dyDescent="0.25">
      <c r="A225">
        <v>4206</v>
      </c>
      <c r="B225" t="s">
        <v>245</v>
      </c>
      <c r="C225" s="4">
        <v>40600606</v>
      </c>
      <c r="D225" s="4">
        <v>9880</v>
      </c>
      <c r="E225" s="4">
        <f t="shared" si="30"/>
        <v>4109.373076923077</v>
      </c>
      <c r="F225" s="6">
        <f t="shared" si="31"/>
        <v>0.83202990928550102</v>
      </c>
      <c r="G225" s="4">
        <f t="shared" si="32"/>
        <v>514.35181800616624</v>
      </c>
      <c r="H225" s="57">
        <f t="shared" si="33"/>
        <v>117.49584984308329</v>
      </c>
      <c r="I225" s="4">
        <f t="shared" si="34"/>
        <v>631.84766784924955</v>
      </c>
      <c r="J225" s="4">
        <f t="shared" si="35"/>
        <v>-51.063485976151945</v>
      </c>
      <c r="K225" s="4">
        <f t="shared" si="36"/>
        <v>580.78418187309762</v>
      </c>
      <c r="L225" s="4">
        <f t="shared" si="37"/>
        <v>6242654.9583505858</v>
      </c>
      <c r="M225" s="4">
        <f t="shared" si="38"/>
        <v>5738147.7169062048</v>
      </c>
      <c r="N225" s="39">
        <f>Jan!M225</f>
        <v>4324448.3497512145</v>
      </c>
      <c r="O225" s="39">
        <f t="shared" si="39"/>
        <v>1413699.3671549903</v>
      </c>
    </row>
    <row r="226" spans="1:15" x14ac:dyDescent="0.25">
      <c r="A226">
        <v>4207</v>
      </c>
      <c r="B226" t="s">
        <v>246</v>
      </c>
      <c r="C226" s="4">
        <v>40729023</v>
      </c>
      <c r="D226" s="4">
        <v>9329</v>
      </c>
      <c r="E226" s="4">
        <f t="shared" si="30"/>
        <v>4365.8508950584201</v>
      </c>
      <c r="F226" s="6">
        <f t="shared" si="31"/>
        <v>0.88395929407542517</v>
      </c>
      <c r="G226" s="4">
        <f t="shared" si="32"/>
        <v>355.33557076225355</v>
      </c>
      <c r="H226" s="57">
        <f t="shared" si="33"/>
        <v>27.728613495713216</v>
      </c>
      <c r="I226" s="4">
        <f t="shared" si="34"/>
        <v>383.06418425796676</v>
      </c>
      <c r="J226" s="4">
        <f t="shared" si="35"/>
        <v>-51.063485976151945</v>
      </c>
      <c r="K226" s="4">
        <f t="shared" si="36"/>
        <v>332.00069828181483</v>
      </c>
      <c r="L226" s="4">
        <f t="shared" si="37"/>
        <v>3573605.7749425718</v>
      </c>
      <c r="M226" s="4">
        <f t="shared" si="38"/>
        <v>3097234.5142710507</v>
      </c>
      <c r="N226" s="39">
        <f>Jan!M226</f>
        <v>3089997.6618612455</v>
      </c>
      <c r="O226" s="39">
        <f t="shared" si="39"/>
        <v>7236.8524098051712</v>
      </c>
    </row>
    <row r="227" spans="1:15" x14ac:dyDescent="0.25">
      <c r="A227">
        <v>4211</v>
      </c>
      <c r="B227" t="s">
        <v>247</v>
      </c>
      <c r="C227" s="4">
        <v>8700990</v>
      </c>
      <c r="D227" s="4">
        <v>2492</v>
      </c>
      <c r="E227" s="4">
        <f t="shared" si="30"/>
        <v>3491.5690208667738</v>
      </c>
      <c r="F227" s="6">
        <f t="shared" si="31"/>
        <v>0.70694234894609642</v>
      </c>
      <c r="G227" s="4">
        <f t="shared" si="32"/>
        <v>897.39033276107421</v>
      </c>
      <c r="H227" s="57">
        <f t="shared" si="33"/>
        <v>333.72726946278937</v>
      </c>
      <c r="I227" s="4">
        <f t="shared" si="34"/>
        <v>1231.1176022238635</v>
      </c>
      <c r="J227" s="4">
        <f t="shared" si="35"/>
        <v>-51.063485976151945</v>
      </c>
      <c r="K227" s="4">
        <f t="shared" si="36"/>
        <v>1180.0541162477116</v>
      </c>
      <c r="L227" s="4">
        <f t="shared" si="37"/>
        <v>3067945.0647418681</v>
      </c>
      <c r="M227" s="4">
        <f t="shared" si="38"/>
        <v>2940694.8576892973</v>
      </c>
      <c r="N227" s="39">
        <f>Jan!M227</f>
        <v>2681432.0734878564</v>
      </c>
      <c r="O227" s="39">
        <f t="shared" si="39"/>
        <v>259262.78420144087</v>
      </c>
    </row>
    <row r="228" spans="1:15" x14ac:dyDescent="0.25">
      <c r="A228">
        <v>4212</v>
      </c>
      <c r="B228" t="s">
        <v>248</v>
      </c>
      <c r="C228" s="4">
        <v>7904720</v>
      </c>
      <c r="D228" s="4">
        <v>2285</v>
      </c>
      <c r="E228" s="4">
        <f t="shared" si="30"/>
        <v>3459.3960612691467</v>
      </c>
      <c r="F228" s="6">
        <f t="shared" si="31"/>
        <v>0.70042824955566008</v>
      </c>
      <c r="G228" s="4">
        <f t="shared" si="32"/>
        <v>917.33756771160301</v>
      </c>
      <c r="H228" s="57">
        <f t="shared" si="33"/>
        <v>344.98780532195889</v>
      </c>
      <c r="I228" s="4">
        <f t="shared" si="34"/>
        <v>1262.3253730335618</v>
      </c>
      <c r="J228" s="4">
        <f t="shared" si="35"/>
        <v>-51.063485976151945</v>
      </c>
      <c r="K228" s="4">
        <f t="shared" si="36"/>
        <v>1211.2618870574099</v>
      </c>
      <c r="L228" s="4">
        <f t="shared" si="37"/>
        <v>2884413.477381689</v>
      </c>
      <c r="M228" s="4">
        <f t="shared" si="38"/>
        <v>2767733.4119261815</v>
      </c>
      <c r="N228" s="39">
        <f>Jan!M228</f>
        <v>2403588.4192896276</v>
      </c>
      <c r="O228" s="39">
        <f t="shared" si="39"/>
        <v>364144.99263655394</v>
      </c>
    </row>
    <row r="229" spans="1:15" x14ac:dyDescent="0.25">
      <c r="A229">
        <v>4213</v>
      </c>
      <c r="B229" t="s">
        <v>249</v>
      </c>
      <c r="C229" s="4">
        <v>24995967</v>
      </c>
      <c r="D229" s="4">
        <v>6464</v>
      </c>
      <c r="E229" s="4">
        <f t="shared" si="30"/>
        <v>3866.9503403465346</v>
      </c>
      <c r="F229" s="6">
        <f t="shared" si="31"/>
        <v>0.78294627444708187</v>
      </c>
      <c r="G229" s="4">
        <f t="shared" si="32"/>
        <v>664.65391468362247</v>
      </c>
      <c r="H229" s="57">
        <f t="shared" si="33"/>
        <v>202.3438076448731</v>
      </c>
      <c r="I229" s="4">
        <f t="shared" si="34"/>
        <v>866.99772232849557</v>
      </c>
      <c r="J229" s="4">
        <f t="shared" si="35"/>
        <v>-51.063485976151945</v>
      </c>
      <c r="K229" s="4">
        <f t="shared" si="36"/>
        <v>815.93423635234365</v>
      </c>
      <c r="L229" s="4">
        <f t="shared" si="37"/>
        <v>5604273.2771313954</v>
      </c>
      <c r="M229" s="4">
        <f t="shared" si="38"/>
        <v>5274198.9037815491</v>
      </c>
      <c r="N229" s="39">
        <f>Jan!M229</f>
        <v>4418801.6621611193</v>
      </c>
      <c r="O229" s="39">
        <f t="shared" si="39"/>
        <v>855397.24162042979</v>
      </c>
    </row>
    <row r="230" spans="1:15" x14ac:dyDescent="0.25">
      <c r="A230">
        <v>4214</v>
      </c>
      <c r="B230" t="s">
        <v>250</v>
      </c>
      <c r="C230" s="4">
        <v>27203706</v>
      </c>
      <c r="D230" s="4">
        <v>6260</v>
      </c>
      <c r="E230" s="4">
        <f t="shared" si="30"/>
        <v>4345.6399361022368</v>
      </c>
      <c r="F230" s="6">
        <f t="shared" si="31"/>
        <v>0.87986715592390996</v>
      </c>
      <c r="G230" s="4">
        <f t="shared" si="32"/>
        <v>367.86636531508719</v>
      </c>
      <c r="H230" s="57">
        <f t="shared" si="33"/>
        <v>34.802449130377362</v>
      </c>
      <c r="I230" s="4">
        <f t="shared" si="34"/>
        <v>402.66881444546453</v>
      </c>
      <c r="J230" s="4">
        <f t="shared" si="35"/>
        <v>-51.063485976151945</v>
      </c>
      <c r="K230" s="4">
        <f t="shared" si="36"/>
        <v>351.60532846931261</v>
      </c>
      <c r="L230" s="4">
        <f t="shared" si="37"/>
        <v>2520706.7784286081</v>
      </c>
      <c r="M230" s="4">
        <f t="shared" si="38"/>
        <v>2201049.356217897</v>
      </c>
      <c r="N230" s="39">
        <f>Jan!M230</f>
        <v>4190438.9978788071</v>
      </c>
      <c r="O230" s="39">
        <f t="shared" si="39"/>
        <v>-1989389.6416609101</v>
      </c>
    </row>
    <row r="231" spans="1:15" x14ac:dyDescent="0.25">
      <c r="A231">
        <v>4215</v>
      </c>
      <c r="B231" t="s">
        <v>251</v>
      </c>
      <c r="C231" s="4">
        <v>51490117</v>
      </c>
      <c r="D231" s="4">
        <v>11734</v>
      </c>
      <c r="E231" s="4">
        <f t="shared" si="30"/>
        <v>4388.11291972047</v>
      </c>
      <c r="F231" s="6">
        <f t="shared" si="31"/>
        <v>0.88846671406707656</v>
      </c>
      <c r="G231" s="4">
        <f t="shared" si="32"/>
        <v>341.53311547178259</v>
      </c>
      <c r="H231" s="57">
        <f t="shared" si="33"/>
        <v>19.936904863995732</v>
      </c>
      <c r="I231" s="4">
        <f t="shared" si="34"/>
        <v>361.47002033577832</v>
      </c>
      <c r="J231" s="4">
        <f t="shared" si="35"/>
        <v>-51.063485976151945</v>
      </c>
      <c r="K231" s="4">
        <f t="shared" si="36"/>
        <v>310.40653435962639</v>
      </c>
      <c r="L231" s="4">
        <f t="shared" si="37"/>
        <v>4241489.2186200228</v>
      </c>
      <c r="M231" s="4">
        <f t="shared" si="38"/>
        <v>3642310.2741758563</v>
      </c>
      <c r="N231" s="39">
        <f>Jan!M231</f>
        <v>2667879.6274010879</v>
      </c>
      <c r="O231" s="39">
        <f t="shared" si="39"/>
        <v>974430.64677476836</v>
      </c>
    </row>
    <row r="232" spans="1:15" x14ac:dyDescent="0.25">
      <c r="A232">
        <v>4216</v>
      </c>
      <c r="B232" t="s">
        <v>252</v>
      </c>
      <c r="C232" s="4">
        <v>19835122</v>
      </c>
      <c r="D232" s="4">
        <v>5413</v>
      </c>
      <c r="E232" s="4">
        <f t="shared" si="30"/>
        <v>3664.3491594309994</v>
      </c>
      <c r="F232" s="6">
        <f t="shared" si="31"/>
        <v>0.74192535981537688</v>
      </c>
      <c r="G232" s="4">
        <f t="shared" si="32"/>
        <v>790.26664685125434</v>
      </c>
      <c r="H232" s="57">
        <f t="shared" si="33"/>
        <v>273.25422096531042</v>
      </c>
      <c r="I232" s="4">
        <f t="shared" si="34"/>
        <v>1063.5208678165648</v>
      </c>
      <c r="J232" s="4">
        <f t="shared" si="35"/>
        <v>-51.063485976151945</v>
      </c>
      <c r="K232" s="4">
        <f t="shared" si="36"/>
        <v>1012.4573818404128</v>
      </c>
      <c r="L232" s="4">
        <f t="shared" si="37"/>
        <v>5756838.4574910654</v>
      </c>
      <c r="M232" s="4">
        <f t="shared" si="38"/>
        <v>5480431.8079021545</v>
      </c>
      <c r="N232" s="39">
        <f>Jan!M232</f>
        <v>5004702.4749517534</v>
      </c>
      <c r="O232" s="39">
        <f t="shared" si="39"/>
        <v>475729.33295040112</v>
      </c>
    </row>
    <row r="233" spans="1:15" x14ac:dyDescent="0.25">
      <c r="A233">
        <v>4217</v>
      </c>
      <c r="B233" t="s">
        <v>253</v>
      </c>
      <c r="C233" s="4">
        <v>8060880</v>
      </c>
      <c r="D233" s="4">
        <v>1778</v>
      </c>
      <c r="E233" s="4">
        <f t="shared" si="30"/>
        <v>4533.6782902137229</v>
      </c>
      <c r="F233" s="6">
        <f t="shared" si="31"/>
        <v>0.91793951678892072</v>
      </c>
      <c r="G233" s="4">
        <f t="shared" si="32"/>
        <v>251.28258576596579</v>
      </c>
      <c r="H233" s="57">
        <f t="shared" si="33"/>
        <v>0</v>
      </c>
      <c r="I233" s="4">
        <f t="shared" si="34"/>
        <v>251.28258576596579</v>
      </c>
      <c r="J233" s="4">
        <f t="shared" si="35"/>
        <v>-51.063485976151945</v>
      </c>
      <c r="K233" s="4">
        <f t="shared" si="36"/>
        <v>200.21909978981384</v>
      </c>
      <c r="L233" s="4">
        <f t="shared" si="37"/>
        <v>446780.43749188719</v>
      </c>
      <c r="M233" s="4">
        <f t="shared" si="38"/>
        <v>355989.55942628899</v>
      </c>
      <c r="N233" s="39">
        <f>Jan!M233</f>
        <v>1521633.633499763</v>
      </c>
      <c r="O233" s="39">
        <f t="shared" si="39"/>
        <v>-1165644.0740734739</v>
      </c>
    </row>
    <row r="234" spans="1:15" x14ac:dyDescent="0.25">
      <c r="A234">
        <v>4218</v>
      </c>
      <c r="B234" t="s">
        <v>254</v>
      </c>
      <c r="C234" s="4">
        <v>7046050</v>
      </c>
      <c r="D234" s="4">
        <v>1399</v>
      </c>
      <c r="E234" s="4">
        <f t="shared" si="30"/>
        <v>5036.4903502501784</v>
      </c>
      <c r="F234" s="6">
        <f t="shared" si="31"/>
        <v>1.019744503795122</v>
      </c>
      <c r="G234" s="4">
        <f t="shared" si="32"/>
        <v>-60.460891456636602</v>
      </c>
      <c r="H234" s="57">
        <f t="shared" si="33"/>
        <v>0</v>
      </c>
      <c r="I234" s="4">
        <f t="shared" si="34"/>
        <v>-60.460891456636602</v>
      </c>
      <c r="J234" s="4">
        <f t="shared" si="35"/>
        <v>-51.063485976151945</v>
      </c>
      <c r="K234" s="4">
        <f t="shared" si="36"/>
        <v>-111.52437743278855</v>
      </c>
      <c r="L234" s="4">
        <f t="shared" si="37"/>
        <v>-84584.787147834606</v>
      </c>
      <c r="M234" s="4">
        <f t="shared" si="38"/>
        <v>-156022.60402847119</v>
      </c>
      <c r="N234" s="39">
        <f>Jan!M234</f>
        <v>1794329.0874556627</v>
      </c>
      <c r="O234" s="39">
        <f t="shared" si="39"/>
        <v>-1950351.6914841339</v>
      </c>
    </row>
    <row r="235" spans="1:15" x14ac:dyDescent="0.25">
      <c r="A235">
        <v>4219</v>
      </c>
      <c r="B235" t="s">
        <v>255</v>
      </c>
      <c r="C235" s="4">
        <v>14961071</v>
      </c>
      <c r="D235" s="4">
        <v>3828</v>
      </c>
      <c r="E235" s="4">
        <f t="shared" si="30"/>
        <v>3908.3257575757575</v>
      </c>
      <c r="F235" s="6">
        <f t="shared" si="31"/>
        <v>0.79132360694998927</v>
      </c>
      <c r="G235" s="4">
        <f t="shared" si="32"/>
        <v>639.00115600150434</v>
      </c>
      <c r="H235" s="57">
        <f t="shared" si="33"/>
        <v>187.86241161464511</v>
      </c>
      <c r="I235" s="4">
        <f t="shared" si="34"/>
        <v>826.86356761614945</v>
      </c>
      <c r="J235" s="4">
        <f t="shared" si="35"/>
        <v>-51.063485976151945</v>
      </c>
      <c r="K235" s="4">
        <f t="shared" si="36"/>
        <v>775.80008163999753</v>
      </c>
      <c r="L235" s="4">
        <f t="shared" si="37"/>
        <v>3165233.7368346201</v>
      </c>
      <c r="M235" s="4">
        <f t="shared" si="38"/>
        <v>2969762.7125179106</v>
      </c>
      <c r="N235" s="39">
        <f>Jan!M235</f>
        <v>3070408.7427092758</v>
      </c>
      <c r="O235" s="39">
        <f t="shared" si="39"/>
        <v>-100646.03019136516</v>
      </c>
    </row>
    <row r="236" spans="1:15" x14ac:dyDescent="0.25">
      <c r="A236">
        <v>4220</v>
      </c>
      <c r="B236" t="s">
        <v>256</v>
      </c>
      <c r="C236" s="4">
        <v>6239677</v>
      </c>
      <c r="D236" s="4">
        <v>1162</v>
      </c>
      <c r="E236" s="4">
        <f t="shared" si="30"/>
        <v>5369.7736660929431</v>
      </c>
      <c r="F236" s="6">
        <f t="shared" si="31"/>
        <v>1.0872247938189858</v>
      </c>
      <c r="G236" s="4">
        <f t="shared" si="32"/>
        <v>-267.09654727915074</v>
      </c>
      <c r="H236" s="57">
        <f t="shared" si="33"/>
        <v>0</v>
      </c>
      <c r="I236" s="4">
        <f t="shared" si="34"/>
        <v>-267.09654727915074</v>
      </c>
      <c r="J236" s="4">
        <f t="shared" si="35"/>
        <v>-51.063485976151945</v>
      </c>
      <c r="K236" s="4">
        <f t="shared" si="36"/>
        <v>-318.16003325530266</v>
      </c>
      <c r="L236" s="4">
        <f t="shared" si="37"/>
        <v>-310366.18793837319</v>
      </c>
      <c r="M236" s="4">
        <f t="shared" si="38"/>
        <v>-369701.95864266169</v>
      </c>
      <c r="N236" s="39">
        <f>Jan!M236</f>
        <v>730606.6640982707</v>
      </c>
      <c r="O236" s="39">
        <f t="shared" si="39"/>
        <v>-1100308.6227409323</v>
      </c>
    </row>
    <row r="237" spans="1:15" x14ac:dyDescent="0.25">
      <c r="A237">
        <v>4221</v>
      </c>
      <c r="B237" t="s">
        <v>257</v>
      </c>
      <c r="C237" s="4">
        <v>12601857</v>
      </c>
      <c r="D237" s="4">
        <v>1205</v>
      </c>
      <c r="E237" s="4">
        <f t="shared" si="30"/>
        <v>10457.972614107885</v>
      </c>
      <c r="F237" s="6">
        <f t="shared" si="31"/>
        <v>2.1174388021108159</v>
      </c>
      <c r="G237" s="4">
        <f t="shared" si="32"/>
        <v>-3421.7798950484143</v>
      </c>
      <c r="H237" s="57">
        <f t="shared" si="33"/>
        <v>0</v>
      </c>
      <c r="I237" s="4">
        <f t="shared" si="34"/>
        <v>-3421.7798950484143</v>
      </c>
      <c r="J237" s="4">
        <f t="shared" si="35"/>
        <v>-51.063485976151945</v>
      </c>
      <c r="K237" s="4">
        <f t="shared" si="36"/>
        <v>-3472.8433810245665</v>
      </c>
      <c r="L237" s="4">
        <f t="shared" si="37"/>
        <v>-4123244.7735333391</v>
      </c>
      <c r="M237" s="4">
        <f t="shared" si="38"/>
        <v>-4184776.2741346024</v>
      </c>
      <c r="N237" s="39">
        <f>Jan!M237</f>
        <v>60114.944571187239</v>
      </c>
      <c r="O237" s="39">
        <f t="shared" si="39"/>
        <v>-4244891.2187057892</v>
      </c>
    </row>
    <row r="238" spans="1:15" x14ac:dyDescent="0.25">
      <c r="A238">
        <v>4222</v>
      </c>
      <c r="B238" t="s">
        <v>258</v>
      </c>
      <c r="C238" s="4">
        <v>25212939</v>
      </c>
      <c r="D238" s="4">
        <v>1039</v>
      </c>
      <c r="E238" s="4">
        <f t="shared" si="30"/>
        <v>24266.543792107797</v>
      </c>
      <c r="F238" s="6">
        <f t="shared" si="31"/>
        <v>4.9132774883359742</v>
      </c>
      <c r="G238" s="4">
        <f t="shared" si="32"/>
        <v>-11983.094025408362</v>
      </c>
      <c r="H238" s="57">
        <f t="shared" si="33"/>
        <v>0</v>
      </c>
      <c r="I238" s="4">
        <f t="shared" si="34"/>
        <v>-11983.094025408362</v>
      </c>
      <c r="J238" s="4">
        <f t="shared" si="35"/>
        <v>-51.063485976151945</v>
      </c>
      <c r="K238" s="4">
        <f t="shared" si="36"/>
        <v>-12034.157511384514</v>
      </c>
      <c r="L238" s="4">
        <f t="shared" si="37"/>
        <v>-12450434.692399288</v>
      </c>
      <c r="M238" s="4">
        <f t="shared" si="38"/>
        <v>-12503489.65432851</v>
      </c>
      <c r="N238" s="39">
        <f>Jan!M238</f>
        <v>-1290959.4269465033</v>
      </c>
      <c r="O238" s="39">
        <f t="shared" si="39"/>
        <v>-11212530.227382006</v>
      </c>
    </row>
    <row r="239" spans="1:15" x14ac:dyDescent="0.25">
      <c r="A239">
        <v>4223</v>
      </c>
      <c r="B239" t="s">
        <v>259</v>
      </c>
      <c r="C239" s="4">
        <v>59452596</v>
      </c>
      <c r="D239" s="4">
        <v>15622</v>
      </c>
      <c r="E239" s="4">
        <f t="shared" si="30"/>
        <v>3805.6968377928561</v>
      </c>
      <c r="F239" s="6">
        <f t="shared" si="31"/>
        <v>0.7705442011334277</v>
      </c>
      <c r="G239" s="4">
        <f t="shared" si="32"/>
        <v>702.63108626690325</v>
      </c>
      <c r="H239" s="57">
        <f t="shared" si="33"/>
        <v>223.7825335386606</v>
      </c>
      <c r="I239" s="4">
        <f t="shared" si="34"/>
        <v>926.41361980556383</v>
      </c>
      <c r="J239" s="4">
        <f t="shared" si="35"/>
        <v>-51.063485976151945</v>
      </c>
      <c r="K239" s="4">
        <f t="shared" si="36"/>
        <v>875.3501338294119</v>
      </c>
      <c r="L239" s="4">
        <f t="shared" si="37"/>
        <v>14472433.568602517</v>
      </c>
      <c r="M239" s="4">
        <f t="shared" si="38"/>
        <v>13674719.790683072</v>
      </c>
      <c r="N239" s="39">
        <f>Jan!M239</f>
        <v>15469684.578815131</v>
      </c>
      <c r="O239" s="39">
        <f t="shared" si="39"/>
        <v>-1794964.7881320585</v>
      </c>
    </row>
    <row r="240" spans="1:15" x14ac:dyDescent="0.25">
      <c r="A240">
        <v>4224</v>
      </c>
      <c r="B240" t="s">
        <v>260</v>
      </c>
      <c r="C240" s="4">
        <v>11472468</v>
      </c>
      <c r="D240" s="4">
        <v>915</v>
      </c>
      <c r="E240" s="4">
        <f t="shared" si="30"/>
        <v>12538.216393442623</v>
      </c>
      <c r="F240" s="6">
        <f t="shared" si="31"/>
        <v>2.5386283632950679</v>
      </c>
      <c r="G240" s="4">
        <f t="shared" si="32"/>
        <v>-4711.5310382359521</v>
      </c>
      <c r="H240" s="57">
        <f t="shared" si="33"/>
        <v>0</v>
      </c>
      <c r="I240" s="4">
        <f t="shared" si="34"/>
        <v>-4711.5310382359521</v>
      </c>
      <c r="J240" s="4">
        <f t="shared" si="35"/>
        <v>-51.063485976151945</v>
      </c>
      <c r="K240" s="4">
        <f t="shared" si="36"/>
        <v>-4762.5945242121043</v>
      </c>
      <c r="L240" s="4">
        <f t="shared" si="37"/>
        <v>-4311050.8999858964</v>
      </c>
      <c r="M240" s="4">
        <f t="shared" si="38"/>
        <v>-4357773.9896540754</v>
      </c>
      <c r="N240" s="39">
        <f>Jan!M240</f>
        <v>-45487.808562127408</v>
      </c>
      <c r="O240" s="39">
        <f t="shared" si="39"/>
        <v>-4312286.1810919475</v>
      </c>
    </row>
    <row r="241" spans="1:15" x14ac:dyDescent="0.25">
      <c r="A241">
        <v>4225</v>
      </c>
      <c r="B241" t="s">
        <v>261</v>
      </c>
      <c r="C241" s="4">
        <v>40629848</v>
      </c>
      <c r="D241" s="4">
        <v>10869</v>
      </c>
      <c r="E241" s="4">
        <f t="shared" si="30"/>
        <v>3738.1403993007634</v>
      </c>
      <c r="F241" s="6">
        <f t="shared" si="31"/>
        <v>0.75686596449293408</v>
      </c>
      <c r="G241" s="4">
        <f t="shared" si="32"/>
        <v>744.51607813200064</v>
      </c>
      <c r="H241" s="57">
        <f t="shared" si="33"/>
        <v>247.42728701089302</v>
      </c>
      <c r="I241" s="4">
        <f t="shared" si="34"/>
        <v>991.94336514289364</v>
      </c>
      <c r="J241" s="4">
        <f t="shared" si="35"/>
        <v>-51.063485976151945</v>
      </c>
      <c r="K241" s="4">
        <f t="shared" si="36"/>
        <v>940.87987916674172</v>
      </c>
      <c r="L241" s="4">
        <f t="shared" si="37"/>
        <v>10781432.435738111</v>
      </c>
      <c r="M241" s="4">
        <f t="shared" si="38"/>
        <v>10226423.406663315</v>
      </c>
      <c r="N241" s="39">
        <f>Jan!M241</f>
        <v>8995919.5853649732</v>
      </c>
      <c r="O241" s="39">
        <f t="shared" si="39"/>
        <v>1230503.8212983422</v>
      </c>
    </row>
    <row r="242" spans="1:15" x14ac:dyDescent="0.25">
      <c r="A242">
        <v>4226</v>
      </c>
      <c r="B242" t="s">
        <v>262</v>
      </c>
      <c r="C242" s="4">
        <v>7163565</v>
      </c>
      <c r="D242" s="4">
        <v>1786</v>
      </c>
      <c r="E242" s="4">
        <f t="shared" si="30"/>
        <v>4010.9546472564389</v>
      </c>
      <c r="F242" s="6">
        <f t="shared" si="31"/>
        <v>0.81210300667171653</v>
      </c>
      <c r="G242" s="4">
        <f t="shared" si="32"/>
        <v>575.37124439948184</v>
      </c>
      <c r="H242" s="57">
        <f t="shared" si="33"/>
        <v>151.94230022640662</v>
      </c>
      <c r="I242" s="4">
        <f t="shared" si="34"/>
        <v>727.31354462588843</v>
      </c>
      <c r="J242" s="4">
        <f t="shared" si="35"/>
        <v>-51.063485976151945</v>
      </c>
      <c r="K242" s="4">
        <f t="shared" si="36"/>
        <v>676.2500586497365</v>
      </c>
      <c r="L242" s="4">
        <f t="shared" si="37"/>
        <v>1298981.9907018368</v>
      </c>
      <c r="M242" s="4">
        <f t="shared" si="38"/>
        <v>1207782.6047484295</v>
      </c>
      <c r="N242" s="39">
        <f>Jan!M242</f>
        <v>941325.19660887367</v>
      </c>
      <c r="O242" s="39">
        <f t="shared" si="39"/>
        <v>266457.40813955583</v>
      </c>
    </row>
    <row r="243" spans="1:15" x14ac:dyDescent="0.25">
      <c r="A243">
        <v>4227</v>
      </c>
      <c r="B243" t="s">
        <v>263</v>
      </c>
      <c r="C243" s="4">
        <v>35650627</v>
      </c>
      <c r="D243" s="4">
        <v>6163</v>
      </c>
      <c r="E243" s="4">
        <f t="shared" si="30"/>
        <v>5784.6222618854454</v>
      </c>
      <c r="F243" s="6">
        <f t="shared" si="31"/>
        <v>1.171219708143703</v>
      </c>
      <c r="G243" s="4">
        <f t="shared" si="32"/>
        <v>-524.30267667050214</v>
      </c>
      <c r="H243" s="57">
        <f t="shared" si="33"/>
        <v>0</v>
      </c>
      <c r="I243" s="4">
        <f t="shared" si="34"/>
        <v>-524.30267667050214</v>
      </c>
      <c r="J243" s="4">
        <f t="shared" si="35"/>
        <v>-51.063485976151945</v>
      </c>
      <c r="K243" s="4">
        <f t="shared" si="36"/>
        <v>-575.36616264665406</v>
      </c>
      <c r="L243" s="4">
        <f t="shared" si="37"/>
        <v>-3231277.3963203048</v>
      </c>
      <c r="M243" s="4">
        <f t="shared" si="38"/>
        <v>-3545981.6603913289</v>
      </c>
      <c r="N243" s="39">
        <f>Jan!M243</f>
        <v>3554231.8439308438</v>
      </c>
      <c r="O243" s="39">
        <f t="shared" si="39"/>
        <v>-7100213.5043221731</v>
      </c>
    </row>
    <row r="244" spans="1:15" x14ac:dyDescent="0.25">
      <c r="A244">
        <v>4228</v>
      </c>
      <c r="B244" t="s">
        <v>264</v>
      </c>
      <c r="C244" s="4">
        <v>28096980</v>
      </c>
      <c r="D244" s="4">
        <v>1902</v>
      </c>
      <c r="E244" s="4">
        <f t="shared" si="30"/>
        <v>14772.334384858044</v>
      </c>
      <c r="F244" s="6">
        <f t="shared" si="31"/>
        <v>2.9909730287549166</v>
      </c>
      <c r="G244" s="4">
        <f t="shared" si="32"/>
        <v>-6096.6841929135135</v>
      </c>
      <c r="H244" s="57">
        <f t="shared" si="33"/>
        <v>0</v>
      </c>
      <c r="I244" s="4">
        <f t="shared" si="34"/>
        <v>-6096.6841929135135</v>
      </c>
      <c r="J244" s="4">
        <f t="shared" si="35"/>
        <v>-51.063485976151945</v>
      </c>
      <c r="K244" s="4">
        <f t="shared" si="36"/>
        <v>-6147.7476788896656</v>
      </c>
      <c r="L244" s="4">
        <f t="shared" si="37"/>
        <v>-11595893.334921503</v>
      </c>
      <c r="M244" s="4">
        <f t="shared" si="38"/>
        <v>-11693016.085248144</v>
      </c>
      <c r="N244" s="39">
        <f>Jan!M244</f>
        <v>-575594.02586357039</v>
      </c>
      <c r="O244" s="39">
        <f t="shared" si="39"/>
        <v>-11117422.059384573</v>
      </c>
    </row>
    <row r="245" spans="1:15" x14ac:dyDescent="0.25">
      <c r="A245">
        <v>4601</v>
      </c>
      <c r="B245" t="s">
        <v>265</v>
      </c>
      <c r="C245" s="4">
        <v>1511240925</v>
      </c>
      <c r="D245" s="4">
        <v>293709</v>
      </c>
      <c r="E245" s="4">
        <f t="shared" si="30"/>
        <v>5145.3681194651854</v>
      </c>
      <c r="F245" s="6">
        <f t="shared" si="31"/>
        <v>1.0417891219759079</v>
      </c>
      <c r="G245" s="4">
        <f t="shared" si="32"/>
        <v>-127.96510836994094</v>
      </c>
      <c r="H245" s="57">
        <f t="shared" si="33"/>
        <v>0</v>
      </c>
      <c r="I245" s="4">
        <f t="shared" si="34"/>
        <v>-127.96510836994094</v>
      </c>
      <c r="J245" s="4">
        <f t="shared" si="35"/>
        <v>-51.063485976151945</v>
      </c>
      <c r="K245" s="4">
        <f t="shared" si="36"/>
        <v>-179.02859434609289</v>
      </c>
      <c r="L245" s="4">
        <f t="shared" si="37"/>
        <v>-37584504.014226981</v>
      </c>
      <c r="M245" s="4">
        <f t="shared" si="38"/>
        <v>-52582309.416796595</v>
      </c>
      <c r="N245" s="39">
        <f>Jan!M245</f>
        <v>-68805822.612714618</v>
      </c>
      <c r="O245" s="39">
        <f t="shared" si="39"/>
        <v>16223513.195918024</v>
      </c>
    </row>
    <row r="246" spans="1:15" x14ac:dyDescent="0.25">
      <c r="A246">
        <v>4602</v>
      </c>
      <c r="B246" t="s">
        <v>266</v>
      </c>
      <c r="C246" s="4">
        <v>77954222</v>
      </c>
      <c r="D246" s="4">
        <v>17419</v>
      </c>
      <c r="E246" s="4">
        <f t="shared" si="30"/>
        <v>4475.2409437970036</v>
      </c>
      <c r="F246" s="6">
        <f t="shared" si="31"/>
        <v>0.90610763413240747</v>
      </c>
      <c r="G246" s="4">
        <f t="shared" si="32"/>
        <v>287.51374054433171</v>
      </c>
      <c r="H246" s="57">
        <f t="shared" si="33"/>
        <v>0</v>
      </c>
      <c r="I246" s="4">
        <f t="shared" si="34"/>
        <v>287.51374054433171</v>
      </c>
      <c r="J246" s="4">
        <f t="shared" si="35"/>
        <v>-51.063485976151945</v>
      </c>
      <c r="K246" s="4">
        <f t="shared" si="36"/>
        <v>236.45025456817976</v>
      </c>
      <c r="L246" s="4">
        <f t="shared" si="37"/>
        <v>5008201.8465417139</v>
      </c>
      <c r="M246" s="4">
        <f t="shared" si="38"/>
        <v>4118726.984323123</v>
      </c>
      <c r="N246" s="39">
        <f>Jan!M246</f>
        <v>3660353.2548593413</v>
      </c>
      <c r="O246" s="39">
        <f t="shared" si="39"/>
        <v>458373.7294637817</v>
      </c>
    </row>
    <row r="247" spans="1:15" x14ac:dyDescent="0.25">
      <c r="A247">
        <v>4611</v>
      </c>
      <c r="B247" t="s">
        <v>267</v>
      </c>
      <c r="C247" s="4">
        <v>18812192</v>
      </c>
      <c r="D247" s="4">
        <v>4093</v>
      </c>
      <c r="E247" s="4">
        <f t="shared" si="30"/>
        <v>4596.1866601514785</v>
      </c>
      <c r="F247" s="6">
        <f t="shared" si="31"/>
        <v>0.93059566467214894</v>
      </c>
      <c r="G247" s="4">
        <f t="shared" si="32"/>
        <v>212.52739640455735</v>
      </c>
      <c r="H247" s="57">
        <f t="shared" si="33"/>
        <v>0</v>
      </c>
      <c r="I247" s="4">
        <f t="shared" si="34"/>
        <v>212.52739640455735</v>
      </c>
      <c r="J247" s="4">
        <f t="shared" si="35"/>
        <v>-51.063485976151945</v>
      </c>
      <c r="K247" s="4">
        <f t="shared" si="36"/>
        <v>161.4639104284054</v>
      </c>
      <c r="L247" s="4">
        <f t="shared" si="37"/>
        <v>869874.63348385319</v>
      </c>
      <c r="M247" s="4">
        <f t="shared" si="38"/>
        <v>660871.78538346326</v>
      </c>
      <c r="N247" s="39">
        <f>Jan!M247</f>
        <v>1536918.411948554</v>
      </c>
      <c r="O247" s="39">
        <f t="shared" si="39"/>
        <v>-876046.62656509073</v>
      </c>
    </row>
    <row r="248" spans="1:15" x14ac:dyDescent="0.25">
      <c r="A248">
        <v>4612</v>
      </c>
      <c r="B248" t="s">
        <v>268</v>
      </c>
      <c r="C248" s="4">
        <v>25372824</v>
      </c>
      <c r="D248" s="4">
        <v>5752</v>
      </c>
      <c r="E248" s="4">
        <f t="shared" si="30"/>
        <v>4411.1307371349094</v>
      </c>
      <c r="F248" s="6">
        <f t="shared" si="31"/>
        <v>0.89312716036309059</v>
      </c>
      <c r="G248" s="4">
        <f t="shared" si="32"/>
        <v>327.26206867483018</v>
      </c>
      <c r="H248" s="57">
        <f t="shared" si="33"/>
        <v>11.88066876894195</v>
      </c>
      <c r="I248" s="4">
        <f t="shared" si="34"/>
        <v>339.14273744377215</v>
      </c>
      <c r="J248" s="4">
        <f t="shared" si="35"/>
        <v>-51.063485976151945</v>
      </c>
      <c r="K248" s="4">
        <f t="shared" si="36"/>
        <v>288.07925146762022</v>
      </c>
      <c r="L248" s="4">
        <f t="shared" si="37"/>
        <v>1950749.0257765774</v>
      </c>
      <c r="M248" s="4">
        <f t="shared" si="38"/>
        <v>1657031.8544417515</v>
      </c>
      <c r="N248" s="39">
        <f>Jan!M248</f>
        <v>1687031.135450301</v>
      </c>
      <c r="O248" s="39">
        <f t="shared" si="39"/>
        <v>-29999.2810085495</v>
      </c>
    </row>
    <row r="249" spans="1:15" x14ac:dyDescent="0.25">
      <c r="A249">
        <v>4613</v>
      </c>
      <c r="B249" t="s">
        <v>269</v>
      </c>
      <c r="C249" s="4">
        <v>66071231</v>
      </c>
      <c r="D249" s="4">
        <v>12365</v>
      </c>
      <c r="E249" s="4">
        <f t="shared" si="30"/>
        <v>5343.4072786089773</v>
      </c>
      <c r="F249" s="6">
        <f t="shared" si="31"/>
        <v>1.0818863583506502</v>
      </c>
      <c r="G249" s="4">
        <f t="shared" si="32"/>
        <v>-250.74938703909194</v>
      </c>
      <c r="H249" s="57">
        <f t="shared" si="33"/>
        <v>0</v>
      </c>
      <c r="I249" s="4">
        <f t="shared" si="34"/>
        <v>-250.74938703909194</v>
      </c>
      <c r="J249" s="4">
        <f t="shared" si="35"/>
        <v>-51.063485976151945</v>
      </c>
      <c r="K249" s="4">
        <f t="shared" si="36"/>
        <v>-301.81287301524389</v>
      </c>
      <c r="L249" s="4">
        <f t="shared" si="37"/>
        <v>-3100516.170738372</v>
      </c>
      <c r="M249" s="4">
        <f t="shared" si="38"/>
        <v>-3731916.174833491</v>
      </c>
      <c r="N249" s="39">
        <f>Jan!M249</f>
        <v>-3085029.2300226297</v>
      </c>
      <c r="O249" s="39">
        <f t="shared" si="39"/>
        <v>-646886.94481086126</v>
      </c>
    </row>
    <row r="250" spans="1:15" x14ac:dyDescent="0.25">
      <c r="A250">
        <v>4614</v>
      </c>
      <c r="B250" t="s">
        <v>270</v>
      </c>
      <c r="C250" s="4">
        <v>102553611</v>
      </c>
      <c r="D250" s="4">
        <v>19350</v>
      </c>
      <c r="E250" s="4">
        <f t="shared" si="30"/>
        <v>5299.9282170542638</v>
      </c>
      <c r="F250" s="6">
        <f t="shared" si="31"/>
        <v>1.0730830983486952</v>
      </c>
      <c r="G250" s="4">
        <f t="shared" si="32"/>
        <v>-223.79236887516953</v>
      </c>
      <c r="H250" s="57">
        <f t="shared" si="33"/>
        <v>0</v>
      </c>
      <c r="I250" s="4">
        <f t="shared" si="34"/>
        <v>-223.79236887516953</v>
      </c>
      <c r="J250" s="4">
        <f t="shared" si="35"/>
        <v>-51.063485976151945</v>
      </c>
      <c r="K250" s="4">
        <f t="shared" si="36"/>
        <v>-274.85585485132145</v>
      </c>
      <c r="L250" s="4">
        <f t="shared" si="37"/>
        <v>-4330382.3377345307</v>
      </c>
      <c r="M250" s="4">
        <f t="shared" si="38"/>
        <v>-5318460.7913730703</v>
      </c>
      <c r="N250" s="39">
        <f>Jan!M250</f>
        <v>-7143566.5836908957</v>
      </c>
      <c r="O250" s="39">
        <f t="shared" si="39"/>
        <v>1825105.7923178254</v>
      </c>
    </row>
    <row r="251" spans="1:15" x14ac:dyDescent="0.25">
      <c r="A251">
        <v>4615</v>
      </c>
      <c r="B251" t="s">
        <v>271</v>
      </c>
      <c r="C251" s="4">
        <v>14432249</v>
      </c>
      <c r="D251" s="4">
        <v>3208</v>
      </c>
      <c r="E251" s="4">
        <f t="shared" si="30"/>
        <v>4498.8307356608475</v>
      </c>
      <c r="F251" s="6">
        <f t="shared" si="31"/>
        <v>0.91088388881095184</v>
      </c>
      <c r="G251" s="4">
        <f t="shared" si="32"/>
        <v>272.88806958874852</v>
      </c>
      <c r="H251" s="57">
        <f t="shared" si="33"/>
        <v>0</v>
      </c>
      <c r="I251" s="4">
        <f t="shared" si="34"/>
        <v>272.88806958874852</v>
      </c>
      <c r="J251" s="4">
        <f t="shared" si="35"/>
        <v>-51.063485976151945</v>
      </c>
      <c r="K251" s="4">
        <f t="shared" si="36"/>
        <v>221.82458361259657</v>
      </c>
      <c r="L251" s="4">
        <f t="shared" si="37"/>
        <v>875424.92724070523</v>
      </c>
      <c r="M251" s="4">
        <f t="shared" si="38"/>
        <v>711613.26422920974</v>
      </c>
      <c r="N251" s="39">
        <f>Jan!M251</f>
        <v>389699.03728163458</v>
      </c>
      <c r="O251" s="39">
        <f t="shared" si="39"/>
        <v>321914.22694757517</v>
      </c>
    </row>
    <row r="252" spans="1:15" x14ac:dyDescent="0.25">
      <c r="A252">
        <v>4616</v>
      </c>
      <c r="B252" t="s">
        <v>272</v>
      </c>
      <c r="C252" s="4">
        <v>16963594</v>
      </c>
      <c r="D252" s="4">
        <v>2986</v>
      </c>
      <c r="E252" s="4">
        <f t="shared" si="30"/>
        <v>5681.0428667113192</v>
      </c>
      <c r="F252" s="6">
        <f t="shared" si="31"/>
        <v>1.1502478583852713</v>
      </c>
      <c r="G252" s="4">
        <f t="shared" si="32"/>
        <v>-460.08345166254389</v>
      </c>
      <c r="H252" s="57">
        <f t="shared" si="33"/>
        <v>0</v>
      </c>
      <c r="I252" s="4">
        <f t="shared" si="34"/>
        <v>-460.08345166254389</v>
      </c>
      <c r="J252" s="4">
        <f t="shared" si="35"/>
        <v>-51.063485976151945</v>
      </c>
      <c r="K252" s="4">
        <f t="shared" si="36"/>
        <v>-511.14693763869582</v>
      </c>
      <c r="L252" s="4">
        <f t="shared" si="37"/>
        <v>-1373809.1866643562</v>
      </c>
      <c r="M252" s="4">
        <f t="shared" si="38"/>
        <v>-1526284.7557891458</v>
      </c>
      <c r="N252" s="39">
        <f>Jan!M252</f>
        <v>-1723362.280772144</v>
      </c>
      <c r="O252" s="39">
        <f t="shared" si="39"/>
        <v>197077.52498299815</v>
      </c>
    </row>
    <row r="253" spans="1:15" x14ac:dyDescent="0.25">
      <c r="A253">
        <v>4617</v>
      </c>
      <c r="B253" t="s">
        <v>273</v>
      </c>
      <c r="C253" s="4">
        <v>75178802</v>
      </c>
      <c r="D253" s="4">
        <v>13175</v>
      </c>
      <c r="E253" s="4">
        <f t="shared" si="30"/>
        <v>5706.1709297912712</v>
      </c>
      <c r="F253" s="6">
        <f t="shared" si="31"/>
        <v>1.1553355687619078</v>
      </c>
      <c r="G253" s="4">
        <f t="shared" si="32"/>
        <v>-475.66285077211415</v>
      </c>
      <c r="H253" s="57">
        <f t="shared" si="33"/>
        <v>0</v>
      </c>
      <c r="I253" s="4">
        <f t="shared" si="34"/>
        <v>-475.66285077211415</v>
      </c>
      <c r="J253" s="4">
        <f t="shared" si="35"/>
        <v>-51.063485976151945</v>
      </c>
      <c r="K253" s="4">
        <f t="shared" si="36"/>
        <v>-526.72633674826614</v>
      </c>
      <c r="L253" s="4">
        <f t="shared" si="37"/>
        <v>-6266858.0589226037</v>
      </c>
      <c r="M253" s="4">
        <f t="shared" si="38"/>
        <v>-6939619.4866584064</v>
      </c>
      <c r="N253" s="39">
        <f>Jan!M253</f>
        <v>772836.48666007817</v>
      </c>
      <c r="O253" s="39">
        <f t="shared" si="39"/>
        <v>-7712455.9733184846</v>
      </c>
    </row>
    <row r="254" spans="1:15" x14ac:dyDescent="0.25">
      <c r="A254">
        <v>4618</v>
      </c>
      <c r="B254" t="s">
        <v>274</v>
      </c>
      <c r="C254" s="4">
        <v>76856780</v>
      </c>
      <c r="D254" s="4">
        <v>10981</v>
      </c>
      <c r="E254" s="4">
        <f t="shared" si="30"/>
        <v>6999.0693015208089</v>
      </c>
      <c r="F254" s="6">
        <f t="shared" si="31"/>
        <v>1.4171103199974322</v>
      </c>
      <c r="G254" s="4">
        <f t="shared" si="32"/>
        <v>-1277.2598412444274</v>
      </c>
      <c r="H254" s="57">
        <f t="shared" si="33"/>
        <v>0</v>
      </c>
      <c r="I254" s="4">
        <f t="shared" si="34"/>
        <v>-1277.2598412444274</v>
      </c>
      <c r="J254" s="4">
        <f t="shared" si="35"/>
        <v>-51.063485976151945</v>
      </c>
      <c r="K254" s="4">
        <f t="shared" si="36"/>
        <v>-1328.3233272205794</v>
      </c>
      <c r="L254" s="4">
        <f t="shared" si="37"/>
        <v>-14025590.316705057</v>
      </c>
      <c r="M254" s="4">
        <f t="shared" si="38"/>
        <v>-14586318.456209183</v>
      </c>
      <c r="N254" s="39">
        <f>Jan!M254</f>
        <v>-1501792.8287002442</v>
      </c>
      <c r="O254" s="39">
        <f t="shared" si="39"/>
        <v>-13084525.627508938</v>
      </c>
    </row>
    <row r="255" spans="1:15" x14ac:dyDescent="0.25">
      <c r="A255">
        <v>4619</v>
      </c>
      <c r="B255" t="s">
        <v>275</v>
      </c>
      <c r="C255" s="4">
        <v>17337934</v>
      </c>
      <c r="D255" s="4">
        <v>967</v>
      </c>
      <c r="E255" s="4">
        <f t="shared" si="30"/>
        <v>17929.611168562566</v>
      </c>
      <c r="F255" s="6">
        <f t="shared" si="31"/>
        <v>3.6302308101150453</v>
      </c>
      <c r="G255" s="4">
        <f t="shared" si="32"/>
        <v>-8054.1957988103168</v>
      </c>
      <c r="H255" s="57">
        <f t="shared" si="33"/>
        <v>0</v>
      </c>
      <c r="I255" s="4">
        <f t="shared" si="34"/>
        <v>-8054.1957988103168</v>
      </c>
      <c r="J255" s="4">
        <f t="shared" si="35"/>
        <v>-51.063485976151945</v>
      </c>
      <c r="K255" s="4">
        <f t="shared" si="36"/>
        <v>-8105.2592847864689</v>
      </c>
      <c r="L255" s="4">
        <f t="shared" si="37"/>
        <v>-7788407.3374495767</v>
      </c>
      <c r="M255" s="4">
        <f t="shared" si="38"/>
        <v>-7837785.7283885153</v>
      </c>
      <c r="N255" s="39">
        <f>Jan!M255</f>
        <v>-215864.17820718838</v>
      </c>
      <c r="O255" s="39">
        <f t="shared" si="39"/>
        <v>-7621921.5501813274</v>
      </c>
    </row>
    <row r="256" spans="1:15" x14ac:dyDescent="0.25">
      <c r="A256">
        <v>4620</v>
      </c>
      <c r="B256" t="s">
        <v>276</v>
      </c>
      <c r="C256" s="4">
        <v>8848887</v>
      </c>
      <c r="D256" s="4">
        <v>1100</v>
      </c>
      <c r="E256" s="4">
        <f t="shared" si="30"/>
        <v>8044.4427272727271</v>
      </c>
      <c r="F256" s="6">
        <f t="shared" si="31"/>
        <v>1.6287683856722814</v>
      </c>
      <c r="G256" s="4">
        <f t="shared" si="32"/>
        <v>-1925.3913652106169</v>
      </c>
      <c r="H256" s="57">
        <f t="shared" si="33"/>
        <v>0</v>
      </c>
      <c r="I256" s="4">
        <f t="shared" si="34"/>
        <v>-1925.3913652106169</v>
      </c>
      <c r="J256" s="4">
        <f t="shared" si="35"/>
        <v>-51.063485976151945</v>
      </c>
      <c r="K256" s="4">
        <f t="shared" si="36"/>
        <v>-1976.4548511867688</v>
      </c>
      <c r="L256" s="4">
        <f t="shared" si="37"/>
        <v>-2117930.5017316784</v>
      </c>
      <c r="M256" s="4">
        <f t="shared" si="38"/>
        <v>-2174100.3363054455</v>
      </c>
      <c r="N256" s="39">
        <f>Jan!M256</f>
        <v>1091086.9725026656</v>
      </c>
      <c r="O256" s="39">
        <f t="shared" si="39"/>
        <v>-3265187.3088081111</v>
      </c>
    </row>
    <row r="257" spans="1:15" x14ac:dyDescent="0.25">
      <c r="A257">
        <v>4621</v>
      </c>
      <c r="B257" t="s">
        <v>277</v>
      </c>
      <c r="C257" s="4">
        <v>78101791</v>
      </c>
      <c r="D257" s="4">
        <v>16436</v>
      </c>
      <c r="E257" s="4">
        <f t="shared" si="30"/>
        <v>4751.8733876855686</v>
      </c>
      <c r="F257" s="6">
        <f t="shared" si="31"/>
        <v>0.96211775121974874</v>
      </c>
      <c r="G257" s="4">
        <f t="shared" si="32"/>
        <v>116.00162533342149</v>
      </c>
      <c r="H257" s="57">
        <f t="shared" si="33"/>
        <v>0</v>
      </c>
      <c r="I257" s="4">
        <f t="shared" si="34"/>
        <v>116.00162533342149</v>
      </c>
      <c r="J257" s="4">
        <f t="shared" si="35"/>
        <v>-51.063485976151945</v>
      </c>
      <c r="K257" s="4">
        <f t="shared" si="36"/>
        <v>64.938139357269534</v>
      </c>
      <c r="L257" s="4">
        <f t="shared" si="37"/>
        <v>1906602.7139801155</v>
      </c>
      <c r="M257" s="4">
        <f t="shared" si="38"/>
        <v>1067323.258476082</v>
      </c>
      <c r="N257" s="39">
        <f>Jan!M257</f>
        <v>3339611.6483419416</v>
      </c>
      <c r="O257" s="39">
        <f t="shared" si="39"/>
        <v>-2272288.3898658594</v>
      </c>
    </row>
    <row r="258" spans="1:15" x14ac:dyDescent="0.25">
      <c r="A258">
        <v>4622</v>
      </c>
      <c r="B258" t="s">
        <v>278</v>
      </c>
      <c r="C258" s="4">
        <v>40588448</v>
      </c>
      <c r="D258" s="4">
        <v>8517</v>
      </c>
      <c r="E258" s="4">
        <f t="shared" si="30"/>
        <v>4765.5803686744157</v>
      </c>
      <c r="F258" s="6">
        <f t="shared" si="31"/>
        <v>0.96489302081324779</v>
      </c>
      <c r="G258" s="4">
        <f t="shared" si="32"/>
        <v>107.50329712033627</v>
      </c>
      <c r="H258" s="57">
        <f t="shared" si="33"/>
        <v>0</v>
      </c>
      <c r="I258" s="4">
        <f t="shared" si="34"/>
        <v>107.50329712033627</v>
      </c>
      <c r="J258" s="4">
        <f t="shared" si="35"/>
        <v>-51.063485976151945</v>
      </c>
      <c r="K258" s="4">
        <f t="shared" si="36"/>
        <v>56.439811144184326</v>
      </c>
      <c r="L258" s="4">
        <f t="shared" si="37"/>
        <v>915605.58157390403</v>
      </c>
      <c r="M258" s="4">
        <f t="shared" si="38"/>
        <v>480697.87151501788</v>
      </c>
      <c r="N258" s="39">
        <f>Jan!M258</f>
        <v>1743180.5437118702</v>
      </c>
      <c r="O258" s="39">
        <f t="shared" si="39"/>
        <v>-1262482.6721968523</v>
      </c>
    </row>
    <row r="259" spans="1:15" x14ac:dyDescent="0.25">
      <c r="A259">
        <v>4623</v>
      </c>
      <c r="B259" t="s">
        <v>279</v>
      </c>
      <c r="C259" s="4">
        <v>12348601</v>
      </c>
      <c r="D259" s="4">
        <v>2491</v>
      </c>
      <c r="E259" s="4">
        <f t="shared" si="30"/>
        <v>4957.2866318747492</v>
      </c>
      <c r="F259" s="6">
        <f t="shared" si="31"/>
        <v>1.0037080278214376</v>
      </c>
      <c r="G259" s="4">
        <f t="shared" si="32"/>
        <v>-11.354586063870519</v>
      </c>
      <c r="H259" s="57">
        <f t="shared" si="33"/>
        <v>0</v>
      </c>
      <c r="I259" s="4">
        <f t="shared" si="34"/>
        <v>-11.354586063870519</v>
      </c>
      <c r="J259" s="4">
        <f t="shared" si="35"/>
        <v>-51.063485976151945</v>
      </c>
      <c r="K259" s="4">
        <f t="shared" si="36"/>
        <v>-62.418072040022466</v>
      </c>
      <c r="L259" s="4">
        <f t="shared" si="37"/>
        <v>-28284.273885101462</v>
      </c>
      <c r="M259" s="4">
        <f t="shared" si="38"/>
        <v>-155483.41745169598</v>
      </c>
      <c r="N259" s="39">
        <f>Jan!M259</f>
        <v>853827.80684921844</v>
      </c>
      <c r="O259" s="39">
        <f t="shared" si="39"/>
        <v>-1009311.2243009144</v>
      </c>
    </row>
    <row r="260" spans="1:15" x14ac:dyDescent="0.25">
      <c r="A260">
        <v>4624</v>
      </c>
      <c r="B260" t="s">
        <v>280</v>
      </c>
      <c r="C260" s="4">
        <v>125787966</v>
      </c>
      <c r="D260" s="4">
        <v>26342</v>
      </c>
      <c r="E260" s="4">
        <f t="shared" si="30"/>
        <v>4775.1866221243645</v>
      </c>
      <c r="F260" s="6">
        <f t="shared" si="31"/>
        <v>0.96683801097036426</v>
      </c>
      <c r="G260" s="4">
        <f t="shared" si="32"/>
        <v>101.54741998136802</v>
      </c>
      <c r="H260" s="57">
        <f t="shared" si="33"/>
        <v>0</v>
      </c>
      <c r="I260" s="4">
        <f t="shared" si="34"/>
        <v>101.54741998136802</v>
      </c>
      <c r="J260" s="4">
        <f t="shared" si="35"/>
        <v>-51.063485976151945</v>
      </c>
      <c r="K260" s="4">
        <f t="shared" si="36"/>
        <v>50.483934005216078</v>
      </c>
      <c r="L260" s="4">
        <f t="shared" si="37"/>
        <v>2674962.1371491966</v>
      </c>
      <c r="M260" s="4">
        <f t="shared" si="38"/>
        <v>1329847.7895654019</v>
      </c>
      <c r="N260" s="39">
        <f>Jan!M260</f>
        <v>-508330.35904214164</v>
      </c>
      <c r="O260" s="39">
        <f t="shared" si="39"/>
        <v>1838178.1486075434</v>
      </c>
    </row>
    <row r="261" spans="1:15" x14ac:dyDescent="0.25">
      <c r="A261">
        <v>4625</v>
      </c>
      <c r="B261" t="s">
        <v>281</v>
      </c>
      <c r="C261" s="4">
        <v>74588021</v>
      </c>
      <c r="D261" s="4">
        <v>5437</v>
      </c>
      <c r="E261" s="4">
        <f t="shared" si="30"/>
        <v>13718.598675740299</v>
      </c>
      <c r="F261" s="6">
        <f t="shared" si="31"/>
        <v>2.7776218411025666</v>
      </c>
      <c r="G261" s="4">
        <f t="shared" si="32"/>
        <v>-5443.3680532605113</v>
      </c>
      <c r="H261" s="57">
        <f t="shared" si="33"/>
        <v>0</v>
      </c>
      <c r="I261" s="4">
        <f t="shared" si="34"/>
        <v>-5443.3680532605113</v>
      </c>
      <c r="J261" s="4">
        <f t="shared" si="35"/>
        <v>-51.063485976151945</v>
      </c>
      <c r="K261" s="4">
        <f t="shared" si="36"/>
        <v>-5494.4315392366634</v>
      </c>
      <c r="L261" s="4">
        <f t="shared" si="37"/>
        <v>-29595592.105577398</v>
      </c>
      <c r="M261" s="4">
        <f t="shared" si="38"/>
        <v>-29873224.278829738</v>
      </c>
      <c r="N261" s="39">
        <f>Jan!M261</f>
        <v>-29360164.295772985</v>
      </c>
      <c r="O261" s="39">
        <f t="shared" si="39"/>
        <v>-513059.98305675387</v>
      </c>
    </row>
    <row r="262" spans="1:15" x14ac:dyDescent="0.25">
      <c r="A262">
        <v>4626</v>
      </c>
      <c r="B262" t="s">
        <v>282</v>
      </c>
      <c r="C262" s="4">
        <v>192237070</v>
      </c>
      <c r="D262" s="4">
        <v>40105</v>
      </c>
      <c r="E262" s="4">
        <f t="shared" si="30"/>
        <v>4793.3442214187753</v>
      </c>
      <c r="F262" s="6">
        <f t="shared" si="31"/>
        <v>0.97051440282162027</v>
      </c>
      <c r="G262" s="4">
        <f t="shared" si="32"/>
        <v>90.2897084188333</v>
      </c>
      <c r="H262" s="57">
        <f t="shared" si="33"/>
        <v>0</v>
      </c>
      <c r="I262" s="4">
        <f t="shared" si="34"/>
        <v>90.2897084188333</v>
      </c>
      <c r="J262" s="4">
        <f t="shared" si="35"/>
        <v>-51.063485976151945</v>
      </c>
      <c r="K262" s="4">
        <f t="shared" si="36"/>
        <v>39.226222442681355</v>
      </c>
      <c r="L262" s="4">
        <f t="shared" si="37"/>
        <v>3621068.7561373096</v>
      </c>
      <c r="M262" s="4">
        <f t="shared" si="38"/>
        <v>1573167.6510637358</v>
      </c>
      <c r="N262" s="39">
        <f>Jan!M262</f>
        <v>-1995577.6137531325</v>
      </c>
      <c r="O262" s="39">
        <f t="shared" si="39"/>
        <v>3568745.2648168681</v>
      </c>
    </row>
    <row r="263" spans="1:15" x14ac:dyDescent="0.25">
      <c r="A263">
        <v>4627</v>
      </c>
      <c r="B263" t="s">
        <v>283</v>
      </c>
      <c r="C263" s="4">
        <v>133158820</v>
      </c>
      <c r="D263" s="4">
        <v>30377</v>
      </c>
      <c r="E263" s="4">
        <f t="shared" si="30"/>
        <v>4383.5408368173285</v>
      </c>
      <c r="F263" s="6">
        <f t="shared" si="31"/>
        <v>0.88754099872024916</v>
      </c>
      <c r="G263" s="4">
        <f t="shared" si="32"/>
        <v>344.36780687173035</v>
      </c>
      <c r="H263" s="57">
        <f t="shared" si="33"/>
        <v>21.537133880095279</v>
      </c>
      <c r="I263" s="4">
        <f t="shared" si="34"/>
        <v>365.90494075182562</v>
      </c>
      <c r="J263" s="4">
        <f t="shared" si="35"/>
        <v>-51.063485976151945</v>
      </c>
      <c r="K263" s="4">
        <f t="shared" si="36"/>
        <v>314.8414547756737</v>
      </c>
      <c r="L263" s="4">
        <f t="shared" si="37"/>
        <v>11115094.385218207</v>
      </c>
      <c r="M263" s="4">
        <f t="shared" si="38"/>
        <v>9563938.87172064</v>
      </c>
      <c r="N263" s="39">
        <f>Jan!M263</f>
        <v>6511068.3336920757</v>
      </c>
      <c r="O263" s="39">
        <f t="shared" si="39"/>
        <v>3052870.5380285643</v>
      </c>
    </row>
    <row r="264" spans="1:15" x14ac:dyDescent="0.25">
      <c r="A264">
        <v>4628</v>
      </c>
      <c r="B264" t="s">
        <v>284</v>
      </c>
      <c r="C264" s="4">
        <v>22393408</v>
      </c>
      <c r="D264" s="4">
        <v>3875</v>
      </c>
      <c r="E264" s="4">
        <f t="shared" si="30"/>
        <v>5778.9440000000004</v>
      </c>
      <c r="F264" s="6">
        <f t="shared" si="31"/>
        <v>1.1700700233540748</v>
      </c>
      <c r="G264" s="4">
        <f t="shared" si="32"/>
        <v>-520.78215430152625</v>
      </c>
      <c r="H264" s="57">
        <f t="shared" si="33"/>
        <v>0</v>
      </c>
      <c r="I264" s="4">
        <f t="shared" si="34"/>
        <v>-520.78215430152625</v>
      </c>
      <c r="J264" s="4">
        <f t="shared" si="35"/>
        <v>-51.063485976151945</v>
      </c>
      <c r="K264" s="4">
        <f t="shared" si="36"/>
        <v>-571.84564027767817</v>
      </c>
      <c r="L264" s="4">
        <f t="shared" si="37"/>
        <v>-2018030.8479184143</v>
      </c>
      <c r="M264" s="4">
        <f t="shared" si="38"/>
        <v>-2215901.8560760031</v>
      </c>
      <c r="N264" s="39">
        <f>Jan!M264</f>
        <v>2567367.8747252994</v>
      </c>
      <c r="O264" s="39">
        <f t="shared" si="39"/>
        <v>-4783269.7308013029</v>
      </c>
    </row>
    <row r="265" spans="1:15" x14ac:dyDescent="0.25">
      <c r="A265">
        <v>4629</v>
      </c>
      <c r="B265" t="s">
        <v>285</v>
      </c>
      <c r="C265" s="4">
        <v>9124771</v>
      </c>
      <c r="D265" s="4">
        <v>392</v>
      </c>
      <c r="E265" s="4">
        <f t="shared" ref="E265:E328" si="40">IF(ISNUMBER(C265),(C265)/D265,"")</f>
        <v>23277.477040816328</v>
      </c>
      <c r="F265" s="6">
        <f t="shared" ref="F265:F328" si="41">IF(ISNUMBER(C265),E265/$E$366,"")</f>
        <v>4.7130199055003645</v>
      </c>
      <c r="G265" s="4">
        <f t="shared" ref="G265:G328" si="42">IF(ISNUMBER(D265),(E$366-E265)*0.62,"")</f>
        <v>-11369.872639607647</v>
      </c>
      <c r="H265" s="57">
        <f t="shared" ref="H265:H328" si="43">IF(ISNUMBER(D265),(IF(E265&gt;=E$366*0.9,0,IF(E265&lt;0.9*E$366,(E$366*0.9-E265)*0.35))),"")</f>
        <v>0</v>
      </c>
      <c r="I265" s="4">
        <f t="shared" ref="I265:I328" si="44">IF(ISNUMBER(C265),G265+H265,"")</f>
        <v>-11369.872639607647</v>
      </c>
      <c r="J265" s="4">
        <f t="shared" ref="J265:J328" si="45">IF(ISNUMBER(D265),I$368,"")</f>
        <v>-51.063485976151945</v>
      </c>
      <c r="K265" s="4">
        <f t="shared" ref="K265:K328" si="46">I265+J265</f>
        <v>-11420.936125583799</v>
      </c>
      <c r="L265" s="4">
        <f t="shared" ref="L265:L328" si="47">I265*D265</f>
        <v>-4456990.0747261979</v>
      </c>
      <c r="M265" s="4">
        <f t="shared" ref="M265:M328" si="48">D265*K265</f>
        <v>-4477006.9612288494</v>
      </c>
      <c r="N265" s="39">
        <f>Jan!M265</f>
        <v>160551.5823464045</v>
      </c>
      <c r="O265" s="39">
        <f t="shared" ref="O265:O328" si="49">M265-N265</f>
        <v>-4637558.5435752543</v>
      </c>
    </row>
    <row r="266" spans="1:15" x14ac:dyDescent="0.25">
      <c r="A266">
        <v>4630</v>
      </c>
      <c r="B266" t="s">
        <v>286</v>
      </c>
      <c r="C266" s="4">
        <v>33848616</v>
      </c>
      <c r="D266" s="4">
        <v>8172</v>
      </c>
      <c r="E266" s="4">
        <f t="shared" si="40"/>
        <v>4142.0234948604993</v>
      </c>
      <c r="F266" s="6">
        <f t="shared" si="41"/>
        <v>0.83864068026347904</v>
      </c>
      <c r="G266" s="4">
        <f t="shared" si="42"/>
        <v>494.1085588849644</v>
      </c>
      <c r="H266" s="57">
        <f t="shared" si="43"/>
        <v>106.06820356498547</v>
      </c>
      <c r="I266" s="4">
        <f t="shared" si="44"/>
        <v>600.17676244994982</v>
      </c>
      <c r="J266" s="4">
        <f t="shared" si="45"/>
        <v>-51.063485976151945</v>
      </c>
      <c r="K266" s="4">
        <f t="shared" si="46"/>
        <v>549.1132764737979</v>
      </c>
      <c r="L266" s="4">
        <f t="shared" si="47"/>
        <v>4904644.5027409904</v>
      </c>
      <c r="M266" s="4">
        <f t="shared" si="48"/>
        <v>4487353.6953438763</v>
      </c>
      <c r="N266" s="39">
        <f>Jan!M266</f>
        <v>3487541.3009561668</v>
      </c>
      <c r="O266" s="39">
        <f t="shared" si="49"/>
        <v>999812.39438770944</v>
      </c>
    </row>
    <row r="267" spans="1:15" x14ac:dyDescent="0.25">
      <c r="A267">
        <v>4631</v>
      </c>
      <c r="B267" t="s">
        <v>287</v>
      </c>
      <c r="C267" s="4">
        <v>131132689</v>
      </c>
      <c r="D267" s="4">
        <v>30169</v>
      </c>
      <c r="E267" s="4">
        <f t="shared" si="40"/>
        <v>4346.6037654546053</v>
      </c>
      <c r="F267" s="6">
        <f t="shared" si="41"/>
        <v>0.88006230365900406</v>
      </c>
      <c r="G267" s="4">
        <f t="shared" si="42"/>
        <v>367.26879111661873</v>
      </c>
      <c r="H267" s="57">
        <f t="shared" si="43"/>
        <v>34.465108857048378</v>
      </c>
      <c r="I267" s="4">
        <f t="shared" si="44"/>
        <v>401.73389997366712</v>
      </c>
      <c r="J267" s="4">
        <f t="shared" si="45"/>
        <v>-51.063485976151945</v>
      </c>
      <c r="K267" s="4">
        <f t="shared" si="46"/>
        <v>350.6704139975152</v>
      </c>
      <c r="L267" s="4">
        <f t="shared" si="47"/>
        <v>12119910.028305564</v>
      </c>
      <c r="M267" s="4">
        <f t="shared" si="48"/>
        <v>10579375.719891036</v>
      </c>
      <c r="N267" s="39">
        <f>Jan!M267</f>
        <v>6401675.1522723166</v>
      </c>
      <c r="O267" s="39">
        <f t="shared" si="49"/>
        <v>4177700.5676187193</v>
      </c>
    </row>
    <row r="268" spans="1:15" x14ac:dyDescent="0.25">
      <c r="A268">
        <v>4632</v>
      </c>
      <c r="B268" t="s">
        <v>288</v>
      </c>
      <c r="C268" s="4">
        <v>18379352</v>
      </c>
      <c r="D268" s="4">
        <v>2915</v>
      </c>
      <c r="E268" s="4">
        <f t="shared" si="40"/>
        <v>6305.0950257289878</v>
      </c>
      <c r="F268" s="6">
        <f t="shared" si="41"/>
        <v>1.2766004799500354</v>
      </c>
      <c r="G268" s="4">
        <f t="shared" si="42"/>
        <v>-846.9957902534984</v>
      </c>
      <c r="H268" s="57">
        <f t="shared" si="43"/>
        <v>0</v>
      </c>
      <c r="I268" s="4">
        <f t="shared" si="44"/>
        <v>-846.9957902534984</v>
      </c>
      <c r="J268" s="4">
        <f t="shared" si="45"/>
        <v>-51.063485976151945</v>
      </c>
      <c r="K268" s="4">
        <f t="shared" si="46"/>
        <v>-898.05927622965032</v>
      </c>
      <c r="L268" s="4">
        <f t="shared" si="47"/>
        <v>-2468992.728588948</v>
      </c>
      <c r="M268" s="4">
        <f t="shared" si="48"/>
        <v>-2617842.7902094307</v>
      </c>
      <c r="N268" s="39">
        <f>Jan!M268</f>
        <v>-2898299.297987543</v>
      </c>
      <c r="O268" s="39">
        <f t="shared" si="49"/>
        <v>280456.50777811231</v>
      </c>
    </row>
    <row r="269" spans="1:15" x14ac:dyDescent="0.25">
      <c r="A269">
        <v>4633</v>
      </c>
      <c r="B269" t="s">
        <v>289</v>
      </c>
      <c r="C269" s="4">
        <v>2544175</v>
      </c>
      <c r="D269" s="4">
        <v>521</v>
      </c>
      <c r="E269" s="4">
        <f t="shared" si="40"/>
        <v>4883.2533589251443</v>
      </c>
      <c r="F269" s="6">
        <f t="shared" si="41"/>
        <v>0.98871841840332897</v>
      </c>
      <c r="G269" s="4">
        <f t="shared" si="42"/>
        <v>34.546043164884523</v>
      </c>
      <c r="H269" s="57">
        <f t="shared" si="43"/>
        <v>0</v>
      </c>
      <c r="I269" s="4">
        <f t="shared" si="44"/>
        <v>34.546043164884523</v>
      </c>
      <c r="J269" s="4">
        <f t="shared" si="45"/>
        <v>-51.063485976151945</v>
      </c>
      <c r="K269" s="4">
        <f t="shared" si="46"/>
        <v>-16.517442811267422</v>
      </c>
      <c r="L269" s="4">
        <f t="shared" si="47"/>
        <v>17998.488488904837</v>
      </c>
      <c r="M269" s="4">
        <f t="shared" si="48"/>
        <v>-8605.5877046703263</v>
      </c>
      <c r="N269" s="39">
        <f>Jan!M269</f>
        <v>-10179.322405320559</v>
      </c>
      <c r="O269" s="39">
        <f t="shared" si="49"/>
        <v>1573.7347006502332</v>
      </c>
    </row>
    <row r="270" spans="1:15" x14ac:dyDescent="0.25">
      <c r="A270">
        <v>4634</v>
      </c>
      <c r="B270" t="s">
        <v>290</v>
      </c>
      <c r="C270" s="4">
        <v>13398300</v>
      </c>
      <c r="D270" s="4">
        <v>1687</v>
      </c>
      <c r="E270" s="4">
        <f t="shared" si="40"/>
        <v>7942.0865441612332</v>
      </c>
      <c r="F270" s="6">
        <f t="shared" si="41"/>
        <v>1.608044201190878</v>
      </c>
      <c r="G270" s="4">
        <f t="shared" si="42"/>
        <v>-1861.9305316814905</v>
      </c>
      <c r="H270" s="57">
        <f t="shared" si="43"/>
        <v>0</v>
      </c>
      <c r="I270" s="4">
        <f t="shared" si="44"/>
        <v>-1861.9305316814905</v>
      </c>
      <c r="J270" s="4">
        <f t="shared" si="45"/>
        <v>-51.063485976151945</v>
      </c>
      <c r="K270" s="4">
        <f t="shared" si="46"/>
        <v>-1912.9940176576424</v>
      </c>
      <c r="L270" s="4">
        <f t="shared" si="47"/>
        <v>-3141076.8069466744</v>
      </c>
      <c r="M270" s="4">
        <f t="shared" si="48"/>
        <v>-3227220.9077884429</v>
      </c>
      <c r="N270" s="39">
        <f>Jan!M270</f>
        <v>125687.0343996622</v>
      </c>
      <c r="O270" s="39">
        <f t="shared" si="49"/>
        <v>-3352907.9421881051</v>
      </c>
    </row>
    <row r="271" spans="1:15" x14ac:dyDescent="0.25">
      <c r="A271">
        <v>4635</v>
      </c>
      <c r="B271" t="s">
        <v>291</v>
      </c>
      <c r="C271" s="4">
        <v>12857932</v>
      </c>
      <c r="D271" s="4">
        <v>2260</v>
      </c>
      <c r="E271" s="4">
        <f t="shared" si="40"/>
        <v>5689.3504424778757</v>
      </c>
      <c r="F271" s="6">
        <f t="shared" si="41"/>
        <v>1.1519299036466877</v>
      </c>
      <c r="G271" s="4">
        <f t="shared" si="42"/>
        <v>-465.23414863780897</v>
      </c>
      <c r="H271" s="57">
        <f t="shared" si="43"/>
        <v>0</v>
      </c>
      <c r="I271" s="4">
        <f t="shared" si="44"/>
        <v>-465.23414863780897</v>
      </c>
      <c r="J271" s="4">
        <f t="shared" si="45"/>
        <v>-51.063485976151945</v>
      </c>
      <c r="K271" s="4">
        <f t="shared" si="46"/>
        <v>-516.29763461396089</v>
      </c>
      <c r="L271" s="4">
        <f t="shared" si="47"/>
        <v>-1051429.1759214483</v>
      </c>
      <c r="M271" s="4">
        <f t="shared" si="48"/>
        <v>-1166832.6542275515</v>
      </c>
      <c r="N271" s="39">
        <f>Jan!M271</f>
        <v>-1091036.8376507193</v>
      </c>
      <c r="O271" s="39">
        <f t="shared" si="49"/>
        <v>-75795.816576832207</v>
      </c>
    </row>
    <row r="272" spans="1:15" x14ac:dyDescent="0.25">
      <c r="A272">
        <v>4636</v>
      </c>
      <c r="B272" t="s">
        <v>292</v>
      </c>
      <c r="C272" s="4">
        <v>4895769</v>
      </c>
      <c r="D272" s="4">
        <v>740</v>
      </c>
      <c r="E272" s="4">
        <f t="shared" si="40"/>
        <v>6615.9040540540536</v>
      </c>
      <c r="F272" s="6">
        <f t="shared" si="41"/>
        <v>1.3395303728562422</v>
      </c>
      <c r="G272" s="4">
        <f t="shared" si="42"/>
        <v>-1039.6973878150393</v>
      </c>
      <c r="H272" s="57">
        <f t="shared" si="43"/>
        <v>0</v>
      </c>
      <c r="I272" s="4">
        <f t="shared" si="44"/>
        <v>-1039.6973878150393</v>
      </c>
      <c r="J272" s="4">
        <f t="shared" si="45"/>
        <v>-51.063485976151945</v>
      </c>
      <c r="K272" s="4">
        <f t="shared" si="46"/>
        <v>-1090.7608737911912</v>
      </c>
      <c r="L272" s="4">
        <f t="shared" si="47"/>
        <v>-769376.06698312913</v>
      </c>
      <c r="M272" s="4">
        <f t="shared" si="48"/>
        <v>-807163.04660548153</v>
      </c>
      <c r="N272" s="39">
        <f>Jan!M272</f>
        <v>-393107.24648740352</v>
      </c>
      <c r="O272" s="39">
        <f t="shared" si="49"/>
        <v>-414055.80011807801</v>
      </c>
    </row>
    <row r="273" spans="1:15" x14ac:dyDescent="0.25">
      <c r="A273">
        <v>4637</v>
      </c>
      <c r="B273" t="s">
        <v>293</v>
      </c>
      <c r="C273" s="4">
        <v>6380792</v>
      </c>
      <c r="D273" s="4">
        <v>1281</v>
      </c>
      <c r="E273" s="4">
        <f t="shared" si="40"/>
        <v>4981.1022638563618</v>
      </c>
      <c r="F273" s="6">
        <f t="shared" si="41"/>
        <v>1.0085300086312392</v>
      </c>
      <c r="G273" s="4">
        <f t="shared" si="42"/>
        <v>-26.120277892470313</v>
      </c>
      <c r="H273" s="57">
        <f t="shared" si="43"/>
        <v>0</v>
      </c>
      <c r="I273" s="4">
        <f t="shared" si="44"/>
        <v>-26.120277892470313</v>
      </c>
      <c r="J273" s="4">
        <f t="shared" si="45"/>
        <v>-51.063485976151945</v>
      </c>
      <c r="K273" s="4">
        <f t="shared" si="46"/>
        <v>-77.183763868622265</v>
      </c>
      <c r="L273" s="4">
        <f t="shared" si="47"/>
        <v>-33460.075980254471</v>
      </c>
      <c r="M273" s="4">
        <f t="shared" si="48"/>
        <v>-98872.401515705118</v>
      </c>
      <c r="N273" s="39">
        <f>Jan!M273</f>
        <v>16777.692013021813</v>
      </c>
      <c r="O273" s="39">
        <f t="shared" si="49"/>
        <v>-115650.09352872692</v>
      </c>
    </row>
    <row r="274" spans="1:15" x14ac:dyDescent="0.25">
      <c r="A274">
        <v>4638</v>
      </c>
      <c r="B274" t="s">
        <v>294</v>
      </c>
      <c r="C274" s="4">
        <v>25422272</v>
      </c>
      <c r="D274" s="4">
        <v>3894</v>
      </c>
      <c r="E274" s="4">
        <f t="shared" si="40"/>
        <v>6528.5752439650742</v>
      </c>
      <c r="F274" s="6">
        <f t="shared" si="41"/>
        <v>1.3218487993957111</v>
      </c>
      <c r="G274" s="4">
        <f t="shared" si="42"/>
        <v>-985.55352555987201</v>
      </c>
      <c r="H274" s="57">
        <f t="shared" si="43"/>
        <v>0</v>
      </c>
      <c r="I274" s="4">
        <f t="shared" si="44"/>
        <v>-985.55352555987201</v>
      </c>
      <c r="J274" s="4">
        <f t="shared" si="45"/>
        <v>-51.063485976151945</v>
      </c>
      <c r="K274" s="4">
        <f t="shared" si="46"/>
        <v>-1036.6170115360239</v>
      </c>
      <c r="L274" s="4">
        <f t="shared" si="47"/>
        <v>-3837745.4285301417</v>
      </c>
      <c r="M274" s="4">
        <f t="shared" si="48"/>
        <v>-4036586.6429212773</v>
      </c>
      <c r="N274" s="39">
        <f>Jan!M274</f>
        <v>516362.71234871709</v>
      </c>
      <c r="O274" s="39">
        <f t="shared" si="49"/>
        <v>-4552949.3552699946</v>
      </c>
    </row>
    <row r="275" spans="1:15" x14ac:dyDescent="0.25">
      <c r="A275">
        <v>4639</v>
      </c>
      <c r="B275" t="s">
        <v>295</v>
      </c>
      <c r="C275" s="4">
        <v>16482883</v>
      </c>
      <c r="D275" s="4">
        <v>2550</v>
      </c>
      <c r="E275" s="4">
        <f t="shared" si="40"/>
        <v>6463.8756862745095</v>
      </c>
      <c r="F275" s="6">
        <f t="shared" si="41"/>
        <v>1.3087489989861558</v>
      </c>
      <c r="G275" s="4">
        <f t="shared" si="42"/>
        <v>-945.43979979172184</v>
      </c>
      <c r="H275" s="57">
        <f t="shared" si="43"/>
        <v>0</v>
      </c>
      <c r="I275" s="4">
        <f t="shared" si="44"/>
        <v>-945.43979979172184</v>
      </c>
      <c r="J275" s="4">
        <f t="shared" si="45"/>
        <v>-51.063485976151945</v>
      </c>
      <c r="K275" s="4">
        <f t="shared" si="46"/>
        <v>-996.50328576787376</v>
      </c>
      <c r="L275" s="4">
        <f t="shared" si="47"/>
        <v>-2410871.4894688907</v>
      </c>
      <c r="M275" s="4">
        <f t="shared" si="48"/>
        <v>-2541083.3787080781</v>
      </c>
      <c r="N275" s="39">
        <f>Jan!M275</f>
        <v>371062.05548259558</v>
      </c>
      <c r="O275" s="39">
        <f t="shared" si="49"/>
        <v>-2912145.4341906738</v>
      </c>
    </row>
    <row r="276" spans="1:15" x14ac:dyDescent="0.25">
      <c r="A276">
        <v>4640</v>
      </c>
      <c r="B276" t="s">
        <v>296</v>
      </c>
      <c r="C276" s="4">
        <v>57146747</v>
      </c>
      <c r="D276" s="4">
        <v>12496</v>
      </c>
      <c r="E276" s="4">
        <f t="shared" si="40"/>
        <v>4573.2031850192061</v>
      </c>
      <c r="F276" s="6">
        <f t="shared" si="41"/>
        <v>0.92594217170098059</v>
      </c>
      <c r="G276" s="4">
        <f t="shared" si="42"/>
        <v>226.7771509865662</v>
      </c>
      <c r="H276" s="57">
        <f t="shared" si="43"/>
        <v>0</v>
      </c>
      <c r="I276" s="4">
        <f t="shared" si="44"/>
        <v>226.7771509865662</v>
      </c>
      <c r="J276" s="4">
        <f t="shared" si="45"/>
        <v>-51.063485976151945</v>
      </c>
      <c r="K276" s="4">
        <f t="shared" si="46"/>
        <v>175.71366501041425</v>
      </c>
      <c r="L276" s="4">
        <f t="shared" si="47"/>
        <v>2833807.2787281312</v>
      </c>
      <c r="M276" s="4">
        <f t="shared" si="48"/>
        <v>2195717.9579701363</v>
      </c>
      <c r="N276" s="39">
        <f>Jan!M276</f>
        <v>3518663.1364302845</v>
      </c>
      <c r="O276" s="39">
        <f t="shared" si="49"/>
        <v>-1322945.1784601482</v>
      </c>
    </row>
    <row r="277" spans="1:15" x14ac:dyDescent="0.25">
      <c r="A277">
        <v>4641</v>
      </c>
      <c r="B277" t="s">
        <v>297</v>
      </c>
      <c r="C277" s="4">
        <v>23528674</v>
      </c>
      <c r="D277" s="4">
        <v>1836</v>
      </c>
      <c r="E277" s="4">
        <f t="shared" si="40"/>
        <v>12815.181917211328</v>
      </c>
      <c r="F277" s="6">
        <f t="shared" si="41"/>
        <v>2.5947059194825517</v>
      </c>
      <c r="G277" s="4">
        <f t="shared" si="42"/>
        <v>-4883.2496629725492</v>
      </c>
      <c r="H277" s="57">
        <f t="shared" si="43"/>
        <v>0</v>
      </c>
      <c r="I277" s="4">
        <f t="shared" si="44"/>
        <v>-4883.2496629725492</v>
      </c>
      <c r="J277" s="4">
        <f t="shared" si="45"/>
        <v>-51.063485976151945</v>
      </c>
      <c r="K277" s="4">
        <f t="shared" si="46"/>
        <v>-4934.3131489487014</v>
      </c>
      <c r="L277" s="4">
        <f t="shared" si="47"/>
        <v>-8965646.3812176008</v>
      </c>
      <c r="M277" s="4">
        <f t="shared" si="48"/>
        <v>-9059398.9414698165</v>
      </c>
      <c r="N277" s="39">
        <f>Jan!M277</f>
        <v>113444.08714746899</v>
      </c>
      <c r="O277" s="39">
        <f t="shared" si="49"/>
        <v>-9172843.0286172852</v>
      </c>
    </row>
    <row r="278" spans="1:15" x14ac:dyDescent="0.25">
      <c r="A278">
        <v>4642</v>
      </c>
      <c r="B278" t="s">
        <v>298</v>
      </c>
      <c r="C278" s="4">
        <v>13301341</v>
      </c>
      <c r="D278" s="4">
        <v>2188</v>
      </c>
      <c r="E278" s="4">
        <f t="shared" si="40"/>
        <v>6079.2234917733085</v>
      </c>
      <c r="F278" s="6">
        <f t="shared" si="41"/>
        <v>1.230867987818161</v>
      </c>
      <c r="G278" s="4">
        <f t="shared" si="42"/>
        <v>-706.95543920097725</v>
      </c>
      <c r="H278" s="57">
        <f t="shared" si="43"/>
        <v>0</v>
      </c>
      <c r="I278" s="4">
        <f t="shared" si="44"/>
        <v>-706.95543920097725</v>
      </c>
      <c r="J278" s="4">
        <f t="shared" si="45"/>
        <v>-51.063485976151945</v>
      </c>
      <c r="K278" s="4">
        <f t="shared" si="46"/>
        <v>-758.01892517712918</v>
      </c>
      <c r="L278" s="4">
        <f t="shared" si="47"/>
        <v>-1546818.5009717382</v>
      </c>
      <c r="M278" s="4">
        <f t="shared" si="48"/>
        <v>-1658545.4082875587</v>
      </c>
      <c r="N278" s="39">
        <f>Jan!M278</f>
        <v>437979.63108859619</v>
      </c>
      <c r="O278" s="39">
        <f t="shared" si="49"/>
        <v>-2096525.039376155</v>
      </c>
    </row>
    <row r="279" spans="1:15" x14ac:dyDescent="0.25">
      <c r="A279">
        <v>4643</v>
      </c>
      <c r="B279" t="s">
        <v>299</v>
      </c>
      <c r="C279" s="4">
        <v>34022245</v>
      </c>
      <c r="D279" s="4">
        <v>5213</v>
      </c>
      <c r="E279" s="4">
        <f t="shared" si="40"/>
        <v>6526.4233646652601</v>
      </c>
      <c r="F279" s="6">
        <f t="shared" si="41"/>
        <v>1.3214131057010519</v>
      </c>
      <c r="G279" s="4">
        <f t="shared" si="42"/>
        <v>-984.21936039398724</v>
      </c>
      <c r="H279" s="57">
        <f t="shared" si="43"/>
        <v>0</v>
      </c>
      <c r="I279" s="4">
        <f t="shared" si="44"/>
        <v>-984.21936039398724</v>
      </c>
      <c r="J279" s="4">
        <f t="shared" si="45"/>
        <v>-51.063485976151945</v>
      </c>
      <c r="K279" s="4">
        <f t="shared" si="46"/>
        <v>-1035.2828463701392</v>
      </c>
      <c r="L279" s="4">
        <f t="shared" si="47"/>
        <v>-5130735.5257338556</v>
      </c>
      <c r="M279" s="4">
        <f t="shared" si="48"/>
        <v>-5396929.4781275354</v>
      </c>
      <c r="N279" s="39">
        <f>Jan!M279</f>
        <v>-181918.86191734485</v>
      </c>
      <c r="O279" s="39">
        <f t="shared" si="49"/>
        <v>-5215010.6162101906</v>
      </c>
    </row>
    <row r="280" spans="1:15" x14ac:dyDescent="0.25">
      <c r="A280">
        <v>4644</v>
      </c>
      <c r="B280" t="s">
        <v>300</v>
      </c>
      <c r="C280" s="4">
        <v>38266220</v>
      </c>
      <c r="D280" s="4">
        <v>5432</v>
      </c>
      <c r="E280" s="4">
        <f t="shared" si="40"/>
        <v>7044.5913107511042</v>
      </c>
      <c r="F280" s="6">
        <f t="shared" si="41"/>
        <v>1.4263272181717725</v>
      </c>
      <c r="G280" s="4">
        <f t="shared" si="42"/>
        <v>-1305.4834869672106</v>
      </c>
      <c r="H280" s="57">
        <f t="shared" si="43"/>
        <v>0</v>
      </c>
      <c r="I280" s="4">
        <f t="shared" si="44"/>
        <v>-1305.4834869672106</v>
      </c>
      <c r="J280" s="4">
        <f t="shared" si="45"/>
        <v>-51.063485976151945</v>
      </c>
      <c r="K280" s="4">
        <f t="shared" si="46"/>
        <v>-1356.5469729433626</v>
      </c>
      <c r="L280" s="4">
        <f t="shared" si="47"/>
        <v>-7091386.3012058884</v>
      </c>
      <c r="M280" s="4">
        <f t="shared" si="48"/>
        <v>-7368763.1570283454</v>
      </c>
      <c r="N280" s="39">
        <f>Jan!M280</f>
        <v>3577601.7010858897</v>
      </c>
      <c r="O280" s="39">
        <f t="shared" si="49"/>
        <v>-10946364.858114235</v>
      </c>
    </row>
    <row r="281" spans="1:15" x14ac:dyDescent="0.25">
      <c r="A281">
        <v>4645</v>
      </c>
      <c r="B281" t="s">
        <v>301</v>
      </c>
      <c r="C281" s="4">
        <v>14914911</v>
      </c>
      <c r="D281" s="4">
        <v>2930</v>
      </c>
      <c r="E281" s="4">
        <f t="shared" si="40"/>
        <v>5090.4133105802048</v>
      </c>
      <c r="F281" s="6">
        <f t="shared" si="41"/>
        <v>1.0306623530514352</v>
      </c>
      <c r="G281" s="4">
        <f t="shared" si="42"/>
        <v>-93.893126861252966</v>
      </c>
      <c r="H281" s="57">
        <f t="shared" si="43"/>
        <v>0</v>
      </c>
      <c r="I281" s="4">
        <f t="shared" si="44"/>
        <v>-93.893126861252966</v>
      </c>
      <c r="J281" s="4">
        <f t="shared" si="45"/>
        <v>-51.063485976151945</v>
      </c>
      <c r="K281" s="4">
        <f t="shared" si="46"/>
        <v>-144.95661283740492</v>
      </c>
      <c r="L281" s="4">
        <f t="shared" si="47"/>
        <v>-275106.86170347116</v>
      </c>
      <c r="M281" s="4">
        <f t="shared" si="48"/>
        <v>-424722.87561359641</v>
      </c>
      <c r="N281" s="39">
        <f>Jan!M281</f>
        <v>-532884.28730823344</v>
      </c>
      <c r="O281" s="39">
        <f t="shared" si="49"/>
        <v>108161.41169463703</v>
      </c>
    </row>
    <row r="282" spans="1:15" x14ac:dyDescent="0.25">
      <c r="A282">
        <v>4646</v>
      </c>
      <c r="B282" t="s">
        <v>302</v>
      </c>
      <c r="C282" s="4">
        <v>12040083</v>
      </c>
      <c r="D282" s="4">
        <v>2924</v>
      </c>
      <c r="E282" s="4">
        <f t="shared" si="40"/>
        <v>4117.6754445964434</v>
      </c>
      <c r="F282" s="6">
        <f t="shared" si="41"/>
        <v>0.83371090005777193</v>
      </c>
      <c r="G282" s="4">
        <f t="shared" si="42"/>
        <v>509.20435004867909</v>
      </c>
      <c r="H282" s="57">
        <f t="shared" si="43"/>
        <v>114.59002115740503</v>
      </c>
      <c r="I282" s="4">
        <f t="shared" si="44"/>
        <v>623.79437120608418</v>
      </c>
      <c r="J282" s="4">
        <f t="shared" si="45"/>
        <v>-51.063485976151945</v>
      </c>
      <c r="K282" s="4">
        <f t="shared" si="46"/>
        <v>572.73088522993226</v>
      </c>
      <c r="L282" s="4">
        <f t="shared" si="47"/>
        <v>1823974.7414065902</v>
      </c>
      <c r="M282" s="4">
        <f t="shared" si="48"/>
        <v>1674665.1084123219</v>
      </c>
      <c r="N282" s="39">
        <f>Jan!M282</f>
        <v>1344859.8513798125</v>
      </c>
      <c r="O282" s="39">
        <f t="shared" si="49"/>
        <v>329805.25703250943</v>
      </c>
    </row>
    <row r="283" spans="1:15" x14ac:dyDescent="0.25">
      <c r="A283">
        <v>4647</v>
      </c>
      <c r="B283" t="s">
        <v>303</v>
      </c>
      <c r="C283" s="4">
        <v>110975712</v>
      </c>
      <c r="D283" s="4">
        <v>22662</v>
      </c>
      <c r="E283" s="4">
        <f t="shared" si="40"/>
        <v>4896.9954990733386</v>
      </c>
      <c r="F283" s="6">
        <f t="shared" si="41"/>
        <v>0.99150080671581875</v>
      </c>
      <c r="G283" s="4">
        <f t="shared" si="42"/>
        <v>26.025916273004079</v>
      </c>
      <c r="H283" s="57">
        <f t="shared" si="43"/>
        <v>0</v>
      </c>
      <c r="I283" s="4">
        <f t="shared" si="44"/>
        <v>26.025916273004079</v>
      </c>
      <c r="J283" s="4">
        <f t="shared" si="45"/>
        <v>-51.063485976151945</v>
      </c>
      <c r="K283" s="4">
        <f t="shared" si="46"/>
        <v>-25.037569703147867</v>
      </c>
      <c r="L283" s="4">
        <f t="shared" si="47"/>
        <v>589799.31457881839</v>
      </c>
      <c r="M283" s="4">
        <f t="shared" si="48"/>
        <v>-567401.40461273701</v>
      </c>
      <c r="N283" s="39">
        <f>Jan!M283</f>
        <v>630751.45430061559</v>
      </c>
      <c r="O283" s="39">
        <f t="shared" si="49"/>
        <v>-1198152.8589133527</v>
      </c>
    </row>
    <row r="284" spans="1:15" x14ac:dyDescent="0.25">
      <c r="A284">
        <v>4648</v>
      </c>
      <c r="B284" t="s">
        <v>304</v>
      </c>
      <c r="C284" s="4">
        <v>21955635</v>
      </c>
      <c r="D284" s="4">
        <v>3361</v>
      </c>
      <c r="E284" s="4">
        <f t="shared" si="40"/>
        <v>6532.4709907765546</v>
      </c>
      <c r="F284" s="6">
        <f t="shared" si="41"/>
        <v>1.3226375761277041</v>
      </c>
      <c r="G284" s="4">
        <f t="shared" si="42"/>
        <v>-987.96888858298985</v>
      </c>
      <c r="H284" s="57">
        <f t="shared" si="43"/>
        <v>0</v>
      </c>
      <c r="I284" s="4">
        <f t="shared" si="44"/>
        <v>-987.96888858298985</v>
      </c>
      <c r="J284" s="4">
        <f t="shared" si="45"/>
        <v>-51.063485976151945</v>
      </c>
      <c r="K284" s="4">
        <f t="shared" si="46"/>
        <v>-1039.0323745591418</v>
      </c>
      <c r="L284" s="4">
        <f t="shared" si="47"/>
        <v>-3320563.4345274288</v>
      </c>
      <c r="M284" s="4">
        <f t="shared" si="48"/>
        <v>-3492187.8108932753</v>
      </c>
      <c r="N284" s="39">
        <f>Jan!M284</f>
        <v>620856.80621059041</v>
      </c>
      <c r="O284" s="39">
        <f t="shared" si="49"/>
        <v>-4113044.6171038658</v>
      </c>
    </row>
    <row r="285" spans="1:15" x14ac:dyDescent="0.25">
      <c r="A285">
        <v>4649</v>
      </c>
      <c r="B285" t="s">
        <v>305</v>
      </c>
      <c r="C285" s="4">
        <v>43549106</v>
      </c>
      <c r="D285" s="4">
        <v>9655</v>
      </c>
      <c r="E285" s="4">
        <f t="shared" si="40"/>
        <v>4510.5236664940448</v>
      </c>
      <c r="F285" s="6">
        <f t="shared" si="41"/>
        <v>0.91325137114908783</v>
      </c>
      <c r="G285" s="4">
        <f t="shared" si="42"/>
        <v>265.63845247216619</v>
      </c>
      <c r="H285" s="57">
        <f t="shared" si="43"/>
        <v>0</v>
      </c>
      <c r="I285" s="4">
        <f t="shared" si="44"/>
        <v>265.63845247216619</v>
      </c>
      <c r="J285" s="4">
        <f t="shared" si="45"/>
        <v>-51.063485976151945</v>
      </c>
      <c r="K285" s="4">
        <f t="shared" si="46"/>
        <v>214.57496649601424</v>
      </c>
      <c r="L285" s="4">
        <f t="shared" si="47"/>
        <v>2564739.2586187646</v>
      </c>
      <c r="M285" s="4">
        <f t="shared" si="48"/>
        <v>2071721.3015190174</v>
      </c>
      <c r="N285" s="39">
        <f>Jan!M285</f>
        <v>1737665.4472488058</v>
      </c>
      <c r="O285" s="39">
        <f t="shared" si="49"/>
        <v>334055.85427021165</v>
      </c>
    </row>
    <row r="286" spans="1:15" x14ac:dyDescent="0.25">
      <c r="A286">
        <v>4650</v>
      </c>
      <c r="B286" t="s">
        <v>306</v>
      </c>
      <c r="C286" s="4">
        <v>24657826</v>
      </c>
      <c r="D286" s="4">
        <v>5936</v>
      </c>
      <c r="E286" s="4">
        <f t="shared" si="40"/>
        <v>4153.9464285714284</v>
      </c>
      <c r="F286" s="6">
        <f t="shared" si="41"/>
        <v>0.8410547315720911</v>
      </c>
      <c r="G286" s="4">
        <f t="shared" si="42"/>
        <v>486.71633998418838</v>
      </c>
      <c r="H286" s="57">
        <f t="shared" si="43"/>
        <v>101.89517676616028</v>
      </c>
      <c r="I286" s="4">
        <f t="shared" si="44"/>
        <v>588.61151675034864</v>
      </c>
      <c r="J286" s="4">
        <f t="shared" si="45"/>
        <v>-51.063485976151945</v>
      </c>
      <c r="K286" s="4">
        <f t="shared" si="46"/>
        <v>537.54803077419672</v>
      </c>
      <c r="L286" s="4">
        <f t="shared" si="47"/>
        <v>3493997.9634300694</v>
      </c>
      <c r="M286" s="4">
        <f t="shared" si="48"/>
        <v>3190885.1106756316</v>
      </c>
      <c r="N286" s="39">
        <f>Jan!M286</f>
        <v>2594736.016959839</v>
      </c>
      <c r="O286" s="39">
        <f t="shared" si="49"/>
        <v>596149.09371579252</v>
      </c>
    </row>
    <row r="287" spans="1:15" x14ac:dyDescent="0.25">
      <c r="A287">
        <v>4651</v>
      </c>
      <c r="B287" t="s">
        <v>307</v>
      </c>
      <c r="C287" s="4">
        <v>29520736</v>
      </c>
      <c r="D287" s="4">
        <v>7311</v>
      </c>
      <c r="E287" s="4">
        <f t="shared" si="40"/>
        <v>4037.8520038298452</v>
      </c>
      <c r="F287" s="6">
        <f t="shared" si="41"/>
        <v>0.81754894811603718</v>
      </c>
      <c r="G287" s="4">
        <f t="shared" si="42"/>
        <v>558.69488332396998</v>
      </c>
      <c r="H287" s="57">
        <f t="shared" si="43"/>
        <v>142.5282254257144</v>
      </c>
      <c r="I287" s="4">
        <f t="shared" si="44"/>
        <v>701.22310874968434</v>
      </c>
      <c r="J287" s="4">
        <f t="shared" si="45"/>
        <v>-51.063485976151945</v>
      </c>
      <c r="K287" s="4">
        <f t="shared" si="46"/>
        <v>650.15962277353242</v>
      </c>
      <c r="L287" s="4">
        <f t="shared" si="47"/>
        <v>5126642.1480689421</v>
      </c>
      <c r="M287" s="4">
        <f t="shared" si="48"/>
        <v>4753317.0020972956</v>
      </c>
      <c r="N287" s="39">
        <f>Jan!M287</f>
        <v>4395999.9850881714</v>
      </c>
      <c r="O287" s="39">
        <f t="shared" si="49"/>
        <v>357317.01700912416</v>
      </c>
    </row>
    <row r="288" spans="1:15" x14ac:dyDescent="0.25">
      <c r="A288">
        <v>5001</v>
      </c>
      <c r="B288" t="s">
        <v>308</v>
      </c>
      <c r="C288" s="4">
        <v>1077168602</v>
      </c>
      <c r="D288" s="4">
        <v>216518</v>
      </c>
      <c r="E288" s="4">
        <f t="shared" si="40"/>
        <v>4974.9609824587333</v>
      </c>
      <c r="F288" s="6">
        <f t="shared" si="41"/>
        <v>1.0072865757015643</v>
      </c>
      <c r="G288" s="4">
        <f t="shared" si="42"/>
        <v>-22.31268342594063</v>
      </c>
      <c r="H288" s="57">
        <f t="shared" si="43"/>
        <v>0</v>
      </c>
      <c r="I288" s="4">
        <f t="shared" si="44"/>
        <v>-22.31268342594063</v>
      </c>
      <c r="J288" s="4">
        <f t="shared" si="45"/>
        <v>-51.063485976151945</v>
      </c>
      <c r="K288" s="4">
        <f t="shared" si="46"/>
        <v>-73.376169402092572</v>
      </c>
      <c r="L288" s="4">
        <f t="shared" si="47"/>
        <v>-4831097.5900178133</v>
      </c>
      <c r="M288" s="4">
        <f t="shared" si="48"/>
        <v>-15887261.446602279</v>
      </c>
      <c r="N288" s="39">
        <f>Jan!M288</f>
        <v>-28360150.722485982</v>
      </c>
      <c r="O288" s="39">
        <f t="shared" si="49"/>
        <v>12472889.275883703</v>
      </c>
    </row>
    <row r="289" spans="1:15" x14ac:dyDescent="0.25">
      <c r="A289">
        <v>5006</v>
      </c>
      <c r="B289" t="s">
        <v>309</v>
      </c>
      <c r="C289" s="4">
        <v>90385002</v>
      </c>
      <c r="D289" s="4">
        <v>24064</v>
      </c>
      <c r="E289" s="4">
        <f t="shared" si="40"/>
        <v>3756.0256815159573</v>
      </c>
      <c r="F289" s="6">
        <f t="shared" si="41"/>
        <v>0.76048721996438806</v>
      </c>
      <c r="G289" s="4">
        <f t="shared" si="42"/>
        <v>733.42720315858048</v>
      </c>
      <c r="H289" s="57">
        <f t="shared" si="43"/>
        <v>241.16743823557516</v>
      </c>
      <c r="I289" s="4">
        <f t="shared" si="44"/>
        <v>974.59464139415559</v>
      </c>
      <c r="J289" s="4">
        <f t="shared" si="45"/>
        <v>-51.063485976151945</v>
      </c>
      <c r="K289" s="4">
        <f t="shared" si="46"/>
        <v>923.53115541800366</v>
      </c>
      <c r="L289" s="4">
        <f t="shared" si="47"/>
        <v>23452645.45050896</v>
      </c>
      <c r="M289" s="4">
        <f t="shared" si="48"/>
        <v>22223853.72397884</v>
      </c>
      <c r="N289" s="39">
        <f>Jan!M289</f>
        <v>20494107.152203772</v>
      </c>
      <c r="O289" s="39">
        <f t="shared" si="49"/>
        <v>1729746.5717750676</v>
      </c>
    </row>
    <row r="290" spans="1:15" x14ac:dyDescent="0.25">
      <c r="A290">
        <v>5007</v>
      </c>
      <c r="B290" t="s">
        <v>310</v>
      </c>
      <c r="C290" s="4">
        <v>62577993</v>
      </c>
      <c r="D290" s="4">
        <v>15154</v>
      </c>
      <c r="E290" s="4">
        <f t="shared" si="40"/>
        <v>4129.4703048700012</v>
      </c>
      <c r="F290" s="6">
        <f t="shared" si="41"/>
        <v>0.83609902017725046</v>
      </c>
      <c r="G290" s="4">
        <f t="shared" si="42"/>
        <v>501.89153667907323</v>
      </c>
      <c r="H290" s="57">
        <f t="shared" si="43"/>
        <v>110.46182006165981</v>
      </c>
      <c r="I290" s="4">
        <f t="shared" si="44"/>
        <v>612.35335674073303</v>
      </c>
      <c r="J290" s="4">
        <f t="shared" si="45"/>
        <v>-51.063485976151945</v>
      </c>
      <c r="K290" s="4">
        <f t="shared" si="46"/>
        <v>561.28987076458111</v>
      </c>
      <c r="L290" s="4">
        <f t="shared" si="47"/>
        <v>9279602.7680490687</v>
      </c>
      <c r="M290" s="4">
        <f t="shared" si="48"/>
        <v>8505786.7015664615</v>
      </c>
      <c r="N290" s="39">
        <f>Jan!M290</f>
        <v>6707763.3819321785</v>
      </c>
      <c r="O290" s="39">
        <f t="shared" si="49"/>
        <v>1798023.319634283</v>
      </c>
    </row>
    <row r="291" spans="1:15" x14ac:dyDescent="0.25">
      <c r="A291">
        <v>5014</v>
      </c>
      <c r="B291" t="s">
        <v>311</v>
      </c>
      <c r="C291" s="4">
        <v>125930693</v>
      </c>
      <c r="D291" s="4">
        <v>5655</v>
      </c>
      <c r="E291" s="4">
        <f t="shared" si="40"/>
        <v>22268.911229000885</v>
      </c>
      <c r="F291" s="6">
        <f t="shared" si="41"/>
        <v>4.5088143234796672</v>
      </c>
      <c r="G291" s="4">
        <f t="shared" si="42"/>
        <v>-10744.561836282075</v>
      </c>
      <c r="H291" s="57">
        <f t="shared" si="43"/>
        <v>0</v>
      </c>
      <c r="I291" s="4">
        <f t="shared" si="44"/>
        <v>-10744.561836282075</v>
      </c>
      <c r="J291" s="4">
        <f t="shared" si="45"/>
        <v>-51.063485976151945</v>
      </c>
      <c r="K291" s="4">
        <f t="shared" si="46"/>
        <v>-10795.625322258227</v>
      </c>
      <c r="L291" s="4">
        <f t="shared" si="47"/>
        <v>-60760497.184175134</v>
      </c>
      <c r="M291" s="4">
        <f t="shared" si="48"/>
        <v>-61049261.197370276</v>
      </c>
      <c r="N291" s="39">
        <f>Jan!M291</f>
        <v>-61433019.353900366</v>
      </c>
      <c r="O291" s="39">
        <f t="shared" si="49"/>
        <v>383758.15653008968</v>
      </c>
    </row>
    <row r="292" spans="1:15" x14ac:dyDescent="0.25">
      <c r="A292">
        <v>5020</v>
      </c>
      <c r="B292" t="s">
        <v>312</v>
      </c>
      <c r="C292" s="4">
        <v>5096024</v>
      </c>
      <c r="D292" s="4">
        <v>891</v>
      </c>
      <c r="E292" s="4">
        <f t="shared" si="40"/>
        <v>5719.4433221099889</v>
      </c>
      <c r="F292" s="6">
        <f t="shared" si="41"/>
        <v>1.1580228466435289</v>
      </c>
      <c r="G292" s="4">
        <f t="shared" si="42"/>
        <v>-483.89173400971913</v>
      </c>
      <c r="H292" s="57">
        <f t="shared" si="43"/>
        <v>0</v>
      </c>
      <c r="I292" s="4">
        <f t="shared" si="44"/>
        <v>-483.89173400971913</v>
      </c>
      <c r="J292" s="4">
        <f t="shared" si="45"/>
        <v>-51.063485976151945</v>
      </c>
      <c r="K292" s="4">
        <f t="shared" si="46"/>
        <v>-534.95521998587105</v>
      </c>
      <c r="L292" s="4">
        <f t="shared" si="47"/>
        <v>-431147.53500265977</v>
      </c>
      <c r="M292" s="4">
        <f t="shared" si="48"/>
        <v>-476645.10100741108</v>
      </c>
      <c r="N292" s="39">
        <f>Jan!M292</f>
        <v>-520405.20564902236</v>
      </c>
      <c r="O292" s="39">
        <f t="shared" si="49"/>
        <v>43760.10464161128</v>
      </c>
    </row>
    <row r="293" spans="1:15" x14ac:dyDescent="0.25">
      <c r="A293">
        <v>5021</v>
      </c>
      <c r="B293" t="s">
        <v>313</v>
      </c>
      <c r="C293" s="4">
        <v>29715783</v>
      </c>
      <c r="D293" s="4">
        <v>7408</v>
      </c>
      <c r="E293" s="4">
        <f t="shared" si="40"/>
        <v>4011.3098002159827</v>
      </c>
      <c r="F293" s="6">
        <f t="shared" si="41"/>
        <v>0.8121749149358678</v>
      </c>
      <c r="G293" s="4">
        <f t="shared" si="42"/>
        <v>575.15104956456469</v>
      </c>
      <c r="H293" s="57">
        <f t="shared" si="43"/>
        <v>151.81799669056628</v>
      </c>
      <c r="I293" s="4">
        <f t="shared" si="44"/>
        <v>726.96904625513093</v>
      </c>
      <c r="J293" s="4">
        <f t="shared" si="45"/>
        <v>-51.063485976151945</v>
      </c>
      <c r="K293" s="4">
        <f t="shared" si="46"/>
        <v>675.90556027897901</v>
      </c>
      <c r="L293" s="4">
        <f t="shared" si="47"/>
        <v>5385386.6946580103</v>
      </c>
      <c r="M293" s="4">
        <f t="shared" si="48"/>
        <v>5007108.3905466767</v>
      </c>
      <c r="N293" s="39">
        <f>Jan!M293</f>
        <v>6250216.7390361344</v>
      </c>
      <c r="O293" s="39">
        <f t="shared" si="49"/>
        <v>-1243108.3484894577</v>
      </c>
    </row>
    <row r="294" spans="1:15" x14ac:dyDescent="0.25">
      <c r="A294">
        <v>5022</v>
      </c>
      <c r="B294" t="s">
        <v>314</v>
      </c>
      <c r="C294" s="4">
        <v>11924739</v>
      </c>
      <c r="D294" s="4">
        <v>2513</v>
      </c>
      <c r="E294" s="4">
        <f t="shared" si="40"/>
        <v>4745.2204536410663</v>
      </c>
      <c r="F294" s="6">
        <f t="shared" si="41"/>
        <v>0.96077072333838776</v>
      </c>
      <c r="G294" s="4">
        <f t="shared" si="42"/>
        <v>120.12644444101286</v>
      </c>
      <c r="H294" s="57">
        <f t="shared" si="43"/>
        <v>0</v>
      </c>
      <c r="I294" s="4">
        <f t="shared" si="44"/>
        <v>120.12644444101286</v>
      </c>
      <c r="J294" s="4">
        <f t="shared" si="45"/>
        <v>-51.063485976151945</v>
      </c>
      <c r="K294" s="4">
        <f t="shared" si="46"/>
        <v>69.062958464860912</v>
      </c>
      <c r="L294" s="4">
        <f t="shared" si="47"/>
        <v>301877.75488026533</v>
      </c>
      <c r="M294" s="4">
        <f t="shared" si="48"/>
        <v>173555.21462219546</v>
      </c>
      <c r="N294" s="39">
        <f>Jan!M294</f>
        <v>3372883.2928992719</v>
      </c>
      <c r="O294" s="39">
        <f t="shared" si="49"/>
        <v>-3199328.0782770766</v>
      </c>
    </row>
    <row r="295" spans="1:15" x14ac:dyDescent="0.25">
      <c r="A295">
        <v>5025</v>
      </c>
      <c r="B295" t="s">
        <v>315</v>
      </c>
      <c r="C295" s="4">
        <v>24164219</v>
      </c>
      <c r="D295" s="4">
        <v>5681</v>
      </c>
      <c r="E295" s="4">
        <f t="shared" si="40"/>
        <v>4253.5150501672242</v>
      </c>
      <c r="F295" s="6">
        <f t="shared" si="41"/>
        <v>0.86121451498510326</v>
      </c>
      <c r="G295" s="4">
        <f t="shared" si="42"/>
        <v>424.98379459479497</v>
      </c>
      <c r="H295" s="57">
        <f t="shared" si="43"/>
        <v>67.04615920763176</v>
      </c>
      <c r="I295" s="4">
        <f t="shared" si="44"/>
        <v>492.02995380242675</v>
      </c>
      <c r="J295" s="4">
        <f t="shared" si="45"/>
        <v>-51.063485976151945</v>
      </c>
      <c r="K295" s="4">
        <f t="shared" si="46"/>
        <v>440.96646782627482</v>
      </c>
      <c r="L295" s="4">
        <f t="shared" si="47"/>
        <v>2795222.1675515864</v>
      </c>
      <c r="M295" s="4">
        <f t="shared" si="48"/>
        <v>2505130.5037210672</v>
      </c>
      <c r="N295" s="39">
        <f>Jan!M295</f>
        <v>2344526.424106949</v>
      </c>
      <c r="O295" s="39">
        <f t="shared" si="49"/>
        <v>160604.07961411821</v>
      </c>
    </row>
    <row r="296" spans="1:15" x14ac:dyDescent="0.25">
      <c r="A296">
        <v>5026</v>
      </c>
      <c r="B296" t="s">
        <v>316</v>
      </c>
      <c r="C296" s="4">
        <v>7522352</v>
      </c>
      <c r="D296" s="4">
        <v>2048</v>
      </c>
      <c r="E296" s="4">
        <f t="shared" si="40"/>
        <v>3673.0234375</v>
      </c>
      <c r="F296" s="6">
        <f t="shared" si="41"/>
        <v>0.74368165175085432</v>
      </c>
      <c r="G296" s="4">
        <f t="shared" si="42"/>
        <v>784.88859444847401</v>
      </c>
      <c r="H296" s="57">
        <f t="shared" si="43"/>
        <v>270.21822364116019</v>
      </c>
      <c r="I296" s="4">
        <f t="shared" si="44"/>
        <v>1055.1068180896341</v>
      </c>
      <c r="J296" s="4">
        <f t="shared" si="45"/>
        <v>-51.063485976151945</v>
      </c>
      <c r="K296" s="4">
        <f t="shared" si="46"/>
        <v>1004.0433321134822</v>
      </c>
      <c r="L296" s="4">
        <f t="shared" si="47"/>
        <v>2160858.7634475706</v>
      </c>
      <c r="M296" s="4">
        <f t="shared" si="48"/>
        <v>2056280.7441684115</v>
      </c>
      <c r="N296" s="39">
        <f>Jan!M296</f>
        <v>1795962.9059322358</v>
      </c>
      <c r="O296" s="39">
        <f t="shared" si="49"/>
        <v>260317.83823617571</v>
      </c>
    </row>
    <row r="297" spans="1:15" x14ac:dyDescent="0.25">
      <c r="A297">
        <v>5027</v>
      </c>
      <c r="B297" t="s">
        <v>317</v>
      </c>
      <c r="C297" s="4">
        <v>22755405</v>
      </c>
      <c r="D297" s="4">
        <v>6141</v>
      </c>
      <c r="E297" s="4">
        <f t="shared" si="40"/>
        <v>3705.4885197850513</v>
      </c>
      <c r="F297" s="6">
        <f t="shared" si="41"/>
        <v>0.75025489758737074</v>
      </c>
      <c r="G297" s="4">
        <f t="shared" si="42"/>
        <v>764.7602434317422</v>
      </c>
      <c r="H297" s="57">
        <f t="shared" si="43"/>
        <v>258.85544484139228</v>
      </c>
      <c r="I297" s="4">
        <f t="shared" si="44"/>
        <v>1023.6156882731345</v>
      </c>
      <c r="J297" s="4">
        <f t="shared" si="45"/>
        <v>-51.063485976151945</v>
      </c>
      <c r="K297" s="4">
        <f t="shared" si="46"/>
        <v>972.55220229698261</v>
      </c>
      <c r="L297" s="4">
        <f t="shared" si="47"/>
        <v>6286023.9416853189</v>
      </c>
      <c r="M297" s="4">
        <f t="shared" si="48"/>
        <v>5972443.07430577</v>
      </c>
      <c r="N297" s="39">
        <f>Jan!M297</f>
        <v>6089437.9878807897</v>
      </c>
      <c r="O297" s="39">
        <f t="shared" si="49"/>
        <v>-116994.91357501969</v>
      </c>
    </row>
    <row r="298" spans="1:15" x14ac:dyDescent="0.25">
      <c r="A298">
        <v>5028</v>
      </c>
      <c r="B298" t="s">
        <v>318</v>
      </c>
      <c r="C298" s="4">
        <v>73399723</v>
      </c>
      <c r="D298" s="4">
        <v>17812</v>
      </c>
      <c r="E298" s="4">
        <f t="shared" si="40"/>
        <v>4120.8018751403552</v>
      </c>
      <c r="F298" s="6">
        <f t="shared" si="41"/>
        <v>0.83434391236236072</v>
      </c>
      <c r="G298" s="4">
        <f t="shared" si="42"/>
        <v>507.2659631114538</v>
      </c>
      <c r="H298" s="57">
        <f t="shared" si="43"/>
        <v>113.49577046703592</v>
      </c>
      <c r="I298" s="4">
        <f t="shared" si="44"/>
        <v>620.76173357848973</v>
      </c>
      <c r="J298" s="4">
        <f t="shared" si="45"/>
        <v>-51.063485976151945</v>
      </c>
      <c r="K298" s="4">
        <f t="shared" si="46"/>
        <v>569.6982476023378</v>
      </c>
      <c r="L298" s="4">
        <f t="shared" si="47"/>
        <v>11057007.998500058</v>
      </c>
      <c r="M298" s="4">
        <f t="shared" si="48"/>
        <v>10147465.18629284</v>
      </c>
      <c r="N298" s="39">
        <f>Jan!M298</f>
        <v>8659948.7274340726</v>
      </c>
      <c r="O298" s="39">
        <f t="shared" si="49"/>
        <v>1487516.4588587675</v>
      </c>
    </row>
    <row r="299" spans="1:15" x14ac:dyDescent="0.25">
      <c r="A299">
        <v>5029</v>
      </c>
      <c r="B299" t="s">
        <v>319</v>
      </c>
      <c r="C299" s="4">
        <v>34576897</v>
      </c>
      <c r="D299" s="4">
        <v>8521</v>
      </c>
      <c r="E299" s="4">
        <f t="shared" si="40"/>
        <v>4057.8449712475062</v>
      </c>
      <c r="F299" s="6">
        <f t="shared" si="41"/>
        <v>0.82159694924795679</v>
      </c>
      <c r="G299" s="4">
        <f t="shared" si="42"/>
        <v>546.29924352502007</v>
      </c>
      <c r="H299" s="57">
        <f t="shared" si="43"/>
        <v>135.53068682953304</v>
      </c>
      <c r="I299" s="4">
        <f t="shared" si="44"/>
        <v>681.82993035455308</v>
      </c>
      <c r="J299" s="4">
        <f t="shared" si="45"/>
        <v>-51.063485976151945</v>
      </c>
      <c r="K299" s="4">
        <f t="shared" si="46"/>
        <v>630.76644437840116</v>
      </c>
      <c r="L299" s="4">
        <f t="shared" si="47"/>
        <v>5809872.8365511466</v>
      </c>
      <c r="M299" s="4">
        <f t="shared" si="48"/>
        <v>5374760.8725483567</v>
      </c>
      <c r="N299" s="39">
        <f>Jan!M299</f>
        <v>4132598.4478411041</v>
      </c>
      <c r="O299" s="39">
        <f t="shared" si="49"/>
        <v>1242162.4247072525</v>
      </c>
    </row>
    <row r="300" spans="1:15" x14ac:dyDescent="0.25">
      <c r="A300">
        <v>5031</v>
      </c>
      <c r="B300" t="s">
        <v>320</v>
      </c>
      <c r="C300" s="4">
        <v>69374444</v>
      </c>
      <c r="D300" s="4">
        <v>15023</v>
      </c>
      <c r="E300" s="4">
        <f t="shared" si="40"/>
        <v>4617.8821806563274</v>
      </c>
      <c r="F300" s="6">
        <f t="shared" si="41"/>
        <v>0.93498838385817795</v>
      </c>
      <c r="G300" s="4">
        <f t="shared" si="42"/>
        <v>199.07617369155102</v>
      </c>
      <c r="H300" s="57">
        <f t="shared" si="43"/>
        <v>0</v>
      </c>
      <c r="I300" s="4">
        <f t="shared" si="44"/>
        <v>199.07617369155102</v>
      </c>
      <c r="J300" s="4">
        <f t="shared" si="45"/>
        <v>-51.063485976151945</v>
      </c>
      <c r="K300" s="4">
        <f t="shared" si="46"/>
        <v>148.01268771539907</v>
      </c>
      <c r="L300" s="4">
        <f t="shared" si="47"/>
        <v>2990721.3573681707</v>
      </c>
      <c r="M300" s="4">
        <f t="shared" si="48"/>
        <v>2223594.6075484403</v>
      </c>
      <c r="N300" s="39">
        <f>Jan!M300</f>
        <v>1198577.3023509905</v>
      </c>
      <c r="O300" s="39">
        <f t="shared" si="49"/>
        <v>1025017.3051974499</v>
      </c>
    </row>
    <row r="301" spans="1:15" x14ac:dyDescent="0.25">
      <c r="A301">
        <v>5032</v>
      </c>
      <c r="B301" t="s">
        <v>321</v>
      </c>
      <c r="C301" s="4">
        <v>18030406</v>
      </c>
      <c r="D301" s="4">
        <v>4233</v>
      </c>
      <c r="E301" s="4">
        <f t="shared" si="40"/>
        <v>4259.4864162532485</v>
      </c>
      <c r="F301" s="6">
        <f t="shared" si="41"/>
        <v>0.86242354494900841</v>
      </c>
      <c r="G301" s="4">
        <f t="shared" si="42"/>
        <v>421.28154762145988</v>
      </c>
      <c r="H301" s="57">
        <f t="shared" si="43"/>
        <v>64.956181077523254</v>
      </c>
      <c r="I301" s="4">
        <f t="shared" si="44"/>
        <v>486.23772869898312</v>
      </c>
      <c r="J301" s="4">
        <f t="shared" si="45"/>
        <v>-51.063485976151945</v>
      </c>
      <c r="K301" s="4">
        <f t="shared" si="46"/>
        <v>435.1742427228312</v>
      </c>
      <c r="L301" s="4">
        <f t="shared" si="47"/>
        <v>2058244.3055827955</v>
      </c>
      <c r="M301" s="4">
        <f t="shared" si="48"/>
        <v>1842092.5694457444</v>
      </c>
      <c r="N301" s="39">
        <f>Jan!M301</f>
        <v>3341542.6813579858</v>
      </c>
      <c r="O301" s="39">
        <f t="shared" si="49"/>
        <v>-1499450.1119122414</v>
      </c>
    </row>
    <row r="302" spans="1:15" x14ac:dyDescent="0.25">
      <c r="A302">
        <v>5033</v>
      </c>
      <c r="B302" t="s">
        <v>322</v>
      </c>
      <c r="C302" s="4">
        <v>10319037</v>
      </c>
      <c r="D302" s="4">
        <v>786</v>
      </c>
      <c r="E302" s="4">
        <f t="shared" si="40"/>
        <v>13128.545801526718</v>
      </c>
      <c r="F302" s="6">
        <f t="shared" si="41"/>
        <v>2.6581530972782237</v>
      </c>
      <c r="G302" s="4">
        <f t="shared" si="42"/>
        <v>-5077.5352712480908</v>
      </c>
      <c r="H302" s="57">
        <f t="shared" si="43"/>
        <v>0</v>
      </c>
      <c r="I302" s="4">
        <f t="shared" si="44"/>
        <v>-5077.5352712480908</v>
      </c>
      <c r="J302" s="4">
        <f t="shared" si="45"/>
        <v>-51.063485976151945</v>
      </c>
      <c r="K302" s="4">
        <f t="shared" si="46"/>
        <v>-5128.5987572242429</v>
      </c>
      <c r="L302" s="4">
        <f t="shared" si="47"/>
        <v>-3990942.7232009992</v>
      </c>
      <c r="M302" s="4">
        <f t="shared" si="48"/>
        <v>-4031078.6231782548</v>
      </c>
      <c r="N302" s="39">
        <f>Jan!M302</f>
        <v>548757.52797008643</v>
      </c>
      <c r="O302" s="39">
        <f t="shared" si="49"/>
        <v>-4579836.1511483416</v>
      </c>
    </row>
    <row r="303" spans="1:15" x14ac:dyDescent="0.25">
      <c r="A303">
        <v>5034</v>
      </c>
      <c r="B303" t="s">
        <v>323</v>
      </c>
      <c r="C303" s="4">
        <v>11206315</v>
      </c>
      <c r="D303" s="4">
        <v>2472</v>
      </c>
      <c r="E303" s="4">
        <f t="shared" si="40"/>
        <v>4533.2989482200646</v>
      </c>
      <c r="F303" s="6">
        <f t="shared" si="41"/>
        <v>0.91786271094076244</v>
      </c>
      <c r="G303" s="4">
        <f t="shared" si="42"/>
        <v>251.51777780203392</v>
      </c>
      <c r="H303" s="57">
        <f t="shared" si="43"/>
        <v>0</v>
      </c>
      <c r="I303" s="4">
        <f t="shared" si="44"/>
        <v>251.51777780203392</v>
      </c>
      <c r="J303" s="4">
        <f t="shared" si="45"/>
        <v>-51.063485976151945</v>
      </c>
      <c r="K303" s="4">
        <f t="shared" si="46"/>
        <v>200.45429182588197</v>
      </c>
      <c r="L303" s="4">
        <f t="shared" si="47"/>
        <v>621751.94672662788</v>
      </c>
      <c r="M303" s="4">
        <f t="shared" si="48"/>
        <v>495523.0093935802</v>
      </c>
      <c r="N303" s="39">
        <f>Jan!M303</f>
        <v>3448607.7907150821</v>
      </c>
      <c r="O303" s="39">
        <f t="shared" si="49"/>
        <v>-2953084.7813215018</v>
      </c>
    </row>
    <row r="304" spans="1:15" x14ac:dyDescent="0.25">
      <c r="A304">
        <v>5035</v>
      </c>
      <c r="B304" t="s">
        <v>324</v>
      </c>
      <c r="C304" s="4">
        <v>101149789</v>
      </c>
      <c r="D304" s="4">
        <v>24927</v>
      </c>
      <c r="E304" s="4">
        <f t="shared" si="40"/>
        <v>4057.8404541260479</v>
      </c>
      <c r="F304" s="6">
        <f t="shared" si="41"/>
        <v>0.82159603466072251</v>
      </c>
      <c r="G304" s="4">
        <f t="shared" si="42"/>
        <v>546.30204414032426</v>
      </c>
      <c r="H304" s="57">
        <f t="shared" si="43"/>
        <v>135.53226782204345</v>
      </c>
      <c r="I304" s="4">
        <f t="shared" si="44"/>
        <v>681.83431196236768</v>
      </c>
      <c r="J304" s="4">
        <f t="shared" si="45"/>
        <v>-51.063485976151945</v>
      </c>
      <c r="K304" s="4">
        <f t="shared" si="46"/>
        <v>630.77082598621575</v>
      </c>
      <c r="L304" s="4">
        <f t="shared" si="47"/>
        <v>16996083.89428594</v>
      </c>
      <c r="M304" s="4">
        <f t="shared" si="48"/>
        <v>15723224.3793584</v>
      </c>
      <c r="N304" s="39">
        <f>Jan!M304</f>
        <v>12228863.131349046</v>
      </c>
      <c r="O304" s="39">
        <f t="shared" si="49"/>
        <v>3494361.2480093539</v>
      </c>
    </row>
    <row r="305" spans="1:15" x14ac:dyDescent="0.25">
      <c r="A305">
        <v>5036</v>
      </c>
      <c r="B305" t="s">
        <v>325</v>
      </c>
      <c r="C305" s="4">
        <v>9332555</v>
      </c>
      <c r="D305" s="4">
        <v>2661</v>
      </c>
      <c r="E305" s="4">
        <f t="shared" si="40"/>
        <v>3507.160841788801</v>
      </c>
      <c r="F305" s="6">
        <f t="shared" si="41"/>
        <v>0.71009924443952366</v>
      </c>
      <c r="G305" s="4">
        <f t="shared" si="42"/>
        <v>887.72340378941738</v>
      </c>
      <c r="H305" s="57">
        <f t="shared" si="43"/>
        <v>328.27013214007985</v>
      </c>
      <c r="I305" s="4">
        <f t="shared" si="44"/>
        <v>1215.9935359294973</v>
      </c>
      <c r="J305" s="4">
        <f t="shared" si="45"/>
        <v>-51.063485976151945</v>
      </c>
      <c r="K305" s="4">
        <f t="shared" si="46"/>
        <v>1164.9300499533454</v>
      </c>
      <c r="L305" s="4">
        <f t="shared" si="47"/>
        <v>3235758.7991083921</v>
      </c>
      <c r="M305" s="4">
        <f t="shared" si="48"/>
        <v>3099878.8629258522</v>
      </c>
      <c r="N305" s="39">
        <f>Jan!M305</f>
        <v>2658398.0454178113</v>
      </c>
      <c r="O305" s="39">
        <f t="shared" si="49"/>
        <v>441480.81750804093</v>
      </c>
    </row>
    <row r="306" spans="1:15" x14ac:dyDescent="0.25">
      <c r="A306">
        <v>5037</v>
      </c>
      <c r="B306" t="s">
        <v>326</v>
      </c>
      <c r="C306" s="4">
        <v>79548574</v>
      </c>
      <c r="D306" s="4">
        <v>20732</v>
      </c>
      <c r="E306" s="4">
        <f t="shared" si="40"/>
        <v>3836.9946941925527</v>
      </c>
      <c r="F306" s="6">
        <f t="shared" si="41"/>
        <v>0.77688111728428955</v>
      </c>
      <c r="G306" s="4">
        <f t="shared" si="42"/>
        <v>683.22641529909129</v>
      </c>
      <c r="H306" s="57">
        <f t="shared" si="43"/>
        <v>212.82828379876676</v>
      </c>
      <c r="I306" s="4">
        <f t="shared" si="44"/>
        <v>896.05469909785802</v>
      </c>
      <c r="J306" s="4">
        <f t="shared" si="45"/>
        <v>-51.063485976151945</v>
      </c>
      <c r="K306" s="4">
        <f t="shared" si="46"/>
        <v>844.9912131217061</v>
      </c>
      <c r="L306" s="4">
        <f t="shared" si="47"/>
        <v>18577006.021696791</v>
      </c>
      <c r="M306" s="4">
        <f t="shared" si="48"/>
        <v>17518357.83043921</v>
      </c>
      <c r="N306" s="39">
        <f>Jan!M306</f>
        <v>14265826.092259331</v>
      </c>
      <c r="O306" s="39">
        <f t="shared" si="49"/>
        <v>3252531.7381798793</v>
      </c>
    </row>
    <row r="307" spans="1:15" x14ac:dyDescent="0.25">
      <c r="A307">
        <v>5038</v>
      </c>
      <c r="B307" t="s">
        <v>327</v>
      </c>
      <c r="C307" s="4">
        <v>59156691</v>
      </c>
      <c r="D307" s="4">
        <v>15412</v>
      </c>
      <c r="E307" s="4">
        <f t="shared" si="40"/>
        <v>3838.3526472878275</v>
      </c>
      <c r="F307" s="6">
        <f t="shared" si="41"/>
        <v>0.77715606374680957</v>
      </c>
      <c r="G307" s="4">
        <f t="shared" si="42"/>
        <v>682.38448438002092</v>
      </c>
      <c r="H307" s="57">
        <f t="shared" si="43"/>
        <v>212.35300021542059</v>
      </c>
      <c r="I307" s="4">
        <f t="shared" si="44"/>
        <v>894.73748459544152</v>
      </c>
      <c r="J307" s="4">
        <f t="shared" si="45"/>
        <v>-51.063485976151945</v>
      </c>
      <c r="K307" s="4">
        <f t="shared" si="46"/>
        <v>843.67399861928959</v>
      </c>
      <c r="L307" s="4">
        <f t="shared" si="47"/>
        <v>13789694.112584945</v>
      </c>
      <c r="M307" s="4">
        <f t="shared" si="48"/>
        <v>13002703.666720491</v>
      </c>
      <c r="N307" s="39">
        <f>Jan!M307</f>
        <v>11462109.124700982</v>
      </c>
      <c r="O307" s="39">
        <f t="shared" si="49"/>
        <v>1540594.5420195088</v>
      </c>
    </row>
    <row r="308" spans="1:15" x14ac:dyDescent="0.25">
      <c r="A308">
        <v>5041</v>
      </c>
      <c r="B308" t="s">
        <v>328</v>
      </c>
      <c r="C308" s="4">
        <v>8010326</v>
      </c>
      <c r="D308" s="4">
        <v>2138</v>
      </c>
      <c r="E308" s="4">
        <f t="shared" si="40"/>
        <v>3746.644527595884</v>
      </c>
      <c r="F308" s="6">
        <f t="shared" si="41"/>
        <v>0.75858780599077136</v>
      </c>
      <c r="G308" s="4">
        <f t="shared" si="42"/>
        <v>739.24351858902594</v>
      </c>
      <c r="H308" s="57">
        <f t="shared" si="43"/>
        <v>244.45084210760081</v>
      </c>
      <c r="I308" s="4">
        <f t="shared" si="44"/>
        <v>983.69436069662675</v>
      </c>
      <c r="J308" s="4">
        <f t="shared" si="45"/>
        <v>-51.063485976151945</v>
      </c>
      <c r="K308" s="4">
        <f t="shared" si="46"/>
        <v>932.63087472047482</v>
      </c>
      <c r="L308" s="4">
        <f t="shared" si="47"/>
        <v>2103138.5431693881</v>
      </c>
      <c r="M308" s="4">
        <f t="shared" si="48"/>
        <v>1993964.8101523751</v>
      </c>
      <c r="N308" s="39">
        <f>Jan!M308</f>
        <v>2436762.2634097263</v>
      </c>
      <c r="O308" s="39">
        <f t="shared" si="49"/>
        <v>-442797.45325735118</v>
      </c>
    </row>
    <row r="309" spans="1:15" x14ac:dyDescent="0.25">
      <c r="A309">
        <v>5042</v>
      </c>
      <c r="B309" t="s">
        <v>329</v>
      </c>
      <c r="C309" s="4">
        <v>6028930</v>
      </c>
      <c r="D309" s="4">
        <v>1316</v>
      </c>
      <c r="E309" s="4">
        <f t="shared" si="40"/>
        <v>4581.2537993920969</v>
      </c>
      <c r="F309" s="6">
        <f t="shared" si="41"/>
        <v>0.92757218966746424</v>
      </c>
      <c r="G309" s="4">
        <f t="shared" si="42"/>
        <v>221.78577007537393</v>
      </c>
      <c r="H309" s="57">
        <f t="shared" si="43"/>
        <v>0</v>
      </c>
      <c r="I309" s="4">
        <f t="shared" si="44"/>
        <v>221.78577007537393</v>
      </c>
      <c r="J309" s="4">
        <f t="shared" si="45"/>
        <v>-51.063485976151945</v>
      </c>
      <c r="K309" s="4">
        <f t="shared" si="46"/>
        <v>170.72228409922198</v>
      </c>
      <c r="L309" s="4">
        <f t="shared" si="47"/>
        <v>291870.07341919211</v>
      </c>
      <c r="M309" s="4">
        <f t="shared" si="48"/>
        <v>224670.52587457612</v>
      </c>
      <c r="N309" s="39">
        <f>Jan!M309</f>
        <v>908068.09644864348</v>
      </c>
      <c r="O309" s="39">
        <f t="shared" si="49"/>
        <v>-683397.5705740673</v>
      </c>
    </row>
    <row r="310" spans="1:15" x14ac:dyDescent="0.25">
      <c r="A310">
        <v>5043</v>
      </c>
      <c r="B310" t="s">
        <v>330</v>
      </c>
      <c r="C310" s="4">
        <v>3049604</v>
      </c>
      <c r="D310" s="4">
        <v>443</v>
      </c>
      <c r="E310" s="4">
        <f t="shared" si="40"/>
        <v>6883.9819413092555</v>
      </c>
      <c r="F310" s="6">
        <f t="shared" si="41"/>
        <v>1.3938084381569971</v>
      </c>
      <c r="G310" s="4">
        <f t="shared" si="42"/>
        <v>-1205.9056779132643</v>
      </c>
      <c r="H310" s="57">
        <f t="shared" si="43"/>
        <v>0</v>
      </c>
      <c r="I310" s="4">
        <f t="shared" si="44"/>
        <v>-1205.9056779132643</v>
      </c>
      <c r="J310" s="4">
        <f t="shared" si="45"/>
        <v>-51.063485976151945</v>
      </c>
      <c r="K310" s="4">
        <f t="shared" si="46"/>
        <v>-1256.9691638894162</v>
      </c>
      <c r="L310" s="4">
        <f t="shared" si="47"/>
        <v>-534216.21531557606</v>
      </c>
      <c r="M310" s="4">
        <f t="shared" si="48"/>
        <v>-556837.33960301138</v>
      </c>
      <c r="N310" s="39">
        <f>Jan!M310</f>
        <v>586893.36091698264</v>
      </c>
      <c r="O310" s="39">
        <f t="shared" si="49"/>
        <v>-1143730.7005199939</v>
      </c>
    </row>
    <row r="311" spans="1:15" x14ac:dyDescent="0.25">
      <c r="A311">
        <v>5044</v>
      </c>
      <c r="B311" t="s">
        <v>331</v>
      </c>
      <c r="C311" s="4">
        <v>8401323</v>
      </c>
      <c r="D311" s="4">
        <v>811</v>
      </c>
      <c r="E311" s="4">
        <f t="shared" si="40"/>
        <v>10359.214549938348</v>
      </c>
      <c r="F311" s="6">
        <f t="shared" si="41"/>
        <v>2.0974431332742163</v>
      </c>
      <c r="G311" s="4">
        <f t="shared" si="42"/>
        <v>-3360.5498952633016</v>
      </c>
      <c r="H311" s="57">
        <f t="shared" si="43"/>
        <v>0</v>
      </c>
      <c r="I311" s="4">
        <f t="shared" si="44"/>
        <v>-3360.5498952633016</v>
      </c>
      <c r="J311" s="4">
        <f t="shared" si="45"/>
        <v>-51.063485976151945</v>
      </c>
      <c r="K311" s="4">
        <f t="shared" si="46"/>
        <v>-3411.6133812394537</v>
      </c>
      <c r="L311" s="4">
        <f t="shared" si="47"/>
        <v>-2725405.9650585377</v>
      </c>
      <c r="M311" s="4">
        <f t="shared" si="48"/>
        <v>-2766818.4521851968</v>
      </c>
      <c r="N311" s="39">
        <f>Jan!M311</f>
        <v>190553.13072799423</v>
      </c>
      <c r="O311" s="39">
        <f t="shared" si="49"/>
        <v>-2957371.5829131911</v>
      </c>
    </row>
    <row r="312" spans="1:15" x14ac:dyDescent="0.25">
      <c r="A312">
        <v>5045</v>
      </c>
      <c r="B312" t="s">
        <v>332</v>
      </c>
      <c r="C312" s="4">
        <v>10809124</v>
      </c>
      <c r="D312" s="4">
        <v>2314</v>
      </c>
      <c r="E312" s="4">
        <f t="shared" si="40"/>
        <v>4671.1858254105446</v>
      </c>
      <c r="F312" s="6">
        <f t="shared" si="41"/>
        <v>0.94578083951485581</v>
      </c>
      <c r="G312" s="4">
        <f t="shared" si="42"/>
        <v>166.02791394393637</v>
      </c>
      <c r="H312" s="57">
        <f t="shared" si="43"/>
        <v>0</v>
      </c>
      <c r="I312" s="4">
        <f t="shared" si="44"/>
        <v>166.02791394393637</v>
      </c>
      <c r="J312" s="4">
        <f t="shared" si="45"/>
        <v>-51.063485976151945</v>
      </c>
      <c r="K312" s="4">
        <f t="shared" si="46"/>
        <v>114.96442796778442</v>
      </c>
      <c r="L312" s="4">
        <f t="shared" si="47"/>
        <v>384188.59286626877</v>
      </c>
      <c r="M312" s="4">
        <f t="shared" si="48"/>
        <v>266027.68631745316</v>
      </c>
      <c r="N312" s="39">
        <f>Jan!M312</f>
        <v>2251981.4818101535</v>
      </c>
      <c r="O312" s="39">
        <f t="shared" si="49"/>
        <v>-1985953.7954927003</v>
      </c>
    </row>
    <row r="313" spans="1:15" x14ac:dyDescent="0.25">
      <c r="A313">
        <v>5046</v>
      </c>
      <c r="B313" t="s">
        <v>333</v>
      </c>
      <c r="C313" s="4">
        <v>4493195</v>
      </c>
      <c r="D313" s="4">
        <v>1235</v>
      </c>
      <c r="E313" s="4">
        <f t="shared" si="40"/>
        <v>3638.2145748987855</v>
      </c>
      <c r="F313" s="6">
        <f t="shared" si="41"/>
        <v>0.73663385778075663</v>
      </c>
      <c r="G313" s="4">
        <f t="shared" si="42"/>
        <v>806.47008926122703</v>
      </c>
      <c r="H313" s="57">
        <f t="shared" si="43"/>
        <v>282.40132555158527</v>
      </c>
      <c r="I313" s="4">
        <f t="shared" si="44"/>
        <v>1088.8714148128124</v>
      </c>
      <c r="J313" s="4">
        <f t="shared" si="45"/>
        <v>-51.063485976151945</v>
      </c>
      <c r="K313" s="4">
        <f t="shared" si="46"/>
        <v>1037.8079288366605</v>
      </c>
      <c r="L313" s="4">
        <f t="shared" si="47"/>
        <v>1344756.1972938234</v>
      </c>
      <c r="M313" s="4">
        <f t="shared" si="48"/>
        <v>1281692.7921132757</v>
      </c>
      <c r="N313" s="39">
        <f>Jan!M313</f>
        <v>1086693.6887189022</v>
      </c>
      <c r="O313" s="39">
        <f t="shared" si="49"/>
        <v>194999.10339437355</v>
      </c>
    </row>
    <row r="314" spans="1:15" x14ac:dyDescent="0.25">
      <c r="A314">
        <v>5047</v>
      </c>
      <c r="B314" t="s">
        <v>334</v>
      </c>
      <c r="C314" s="4">
        <v>15488080</v>
      </c>
      <c r="D314" s="4">
        <v>3946</v>
      </c>
      <c r="E314" s="4">
        <f t="shared" si="40"/>
        <v>3925.0076026355805</v>
      </c>
      <c r="F314" s="6">
        <f t="shared" si="41"/>
        <v>0.79470120099463404</v>
      </c>
      <c r="G314" s="4">
        <f t="shared" si="42"/>
        <v>628.65841206441405</v>
      </c>
      <c r="H314" s="57">
        <f t="shared" si="43"/>
        <v>182.02376584370705</v>
      </c>
      <c r="I314" s="4">
        <f t="shared" si="44"/>
        <v>810.68217790812105</v>
      </c>
      <c r="J314" s="4">
        <f t="shared" si="45"/>
        <v>-51.063485976151945</v>
      </c>
      <c r="K314" s="4">
        <f t="shared" si="46"/>
        <v>759.61869193196912</v>
      </c>
      <c r="L314" s="4">
        <f t="shared" si="47"/>
        <v>3198951.8740254454</v>
      </c>
      <c r="M314" s="4">
        <f t="shared" si="48"/>
        <v>2997455.3583635502</v>
      </c>
      <c r="N314" s="39">
        <f>Jan!M314</f>
        <v>2693336.7360686529</v>
      </c>
      <c r="O314" s="39">
        <f t="shared" si="49"/>
        <v>304118.62229489721</v>
      </c>
    </row>
    <row r="315" spans="1:15" x14ac:dyDescent="0.25">
      <c r="A315">
        <v>5049</v>
      </c>
      <c r="B315" t="s">
        <v>335</v>
      </c>
      <c r="C315" s="4">
        <v>5453667</v>
      </c>
      <c r="D315" s="4">
        <v>1121</v>
      </c>
      <c r="E315" s="4">
        <f t="shared" si="40"/>
        <v>4865.0017841213203</v>
      </c>
      <c r="F315" s="6">
        <f t="shared" si="41"/>
        <v>0.98502299921308267</v>
      </c>
      <c r="G315" s="4">
        <f t="shared" si="42"/>
        <v>45.862019543255428</v>
      </c>
      <c r="H315" s="57">
        <f t="shared" si="43"/>
        <v>0</v>
      </c>
      <c r="I315" s="4">
        <f t="shared" si="44"/>
        <v>45.862019543255428</v>
      </c>
      <c r="J315" s="4">
        <f t="shared" si="45"/>
        <v>-51.063485976151945</v>
      </c>
      <c r="K315" s="4">
        <f t="shared" si="46"/>
        <v>-5.2014664328965168</v>
      </c>
      <c r="L315" s="4">
        <f t="shared" si="47"/>
        <v>51411.323907989332</v>
      </c>
      <c r="M315" s="4">
        <f t="shared" si="48"/>
        <v>-5830.8438712769957</v>
      </c>
      <c r="N315" s="39">
        <f>Jan!M315</f>
        <v>6643.1647670546163</v>
      </c>
      <c r="O315" s="39">
        <f t="shared" si="49"/>
        <v>-12474.008638331612</v>
      </c>
    </row>
    <row r="316" spans="1:15" x14ac:dyDescent="0.25">
      <c r="A316">
        <v>5052</v>
      </c>
      <c r="B316" t="s">
        <v>336</v>
      </c>
      <c r="C316" s="4">
        <v>2527277</v>
      </c>
      <c r="D316" s="4">
        <v>593</v>
      </c>
      <c r="E316" s="4">
        <f t="shared" si="40"/>
        <v>4261.8499156829675</v>
      </c>
      <c r="F316" s="6">
        <f t="shared" si="41"/>
        <v>0.86290208563618742</v>
      </c>
      <c r="G316" s="4">
        <f t="shared" si="42"/>
        <v>419.81617797503412</v>
      </c>
      <c r="H316" s="57">
        <f t="shared" si="43"/>
        <v>64.128956277121588</v>
      </c>
      <c r="I316" s="4">
        <f t="shared" si="44"/>
        <v>483.9451342521557</v>
      </c>
      <c r="J316" s="4">
        <f t="shared" si="45"/>
        <v>-51.063485976151945</v>
      </c>
      <c r="K316" s="4">
        <f t="shared" si="46"/>
        <v>432.88164827600377</v>
      </c>
      <c r="L316" s="4">
        <f t="shared" si="47"/>
        <v>286979.46461152832</v>
      </c>
      <c r="M316" s="4">
        <f t="shared" si="48"/>
        <v>256698.81742767023</v>
      </c>
      <c r="N316" s="39">
        <f>Jan!M316</f>
        <v>290969.1467128006</v>
      </c>
      <c r="O316" s="39">
        <f t="shared" si="49"/>
        <v>-34270.32928513037</v>
      </c>
    </row>
    <row r="317" spans="1:15" x14ac:dyDescent="0.25">
      <c r="A317">
        <v>5053</v>
      </c>
      <c r="B317" t="s">
        <v>337</v>
      </c>
      <c r="C317" s="4">
        <v>27039779</v>
      </c>
      <c r="D317" s="4">
        <v>7031</v>
      </c>
      <c r="E317" s="4">
        <f t="shared" si="40"/>
        <v>3845.7941971270088</v>
      </c>
      <c r="F317" s="6">
        <f t="shared" si="41"/>
        <v>0.77866276365497988</v>
      </c>
      <c r="G317" s="4">
        <f t="shared" si="42"/>
        <v>677.77072347972853</v>
      </c>
      <c r="H317" s="57">
        <f t="shared" si="43"/>
        <v>209.74845777170714</v>
      </c>
      <c r="I317" s="4">
        <f t="shared" si="44"/>
        <v>887.51918125143561</v>
      </c>
      <c r="J317" s="4">
        <f t="shared" si="45"/>
        <v>-51.063485976151945</v>
      </c>
      <c r="K317" s="4">
        <f t="shared" si="46"/>
        <v>836.45569527528369</v>
      </c>
      <c r="L317" s="4">
        <f t="shared" si="47"/>
        <v>6240147.3633788442</v>
      </c>
      <c r="M317" s="4">
        <f t="shared" si="48"/>
        <v>5881119.9934805194</v>
      </c>
      <c r="N317" s="39">
        <f>Jan!M317</f>
        <v>5245015.0062693097</v>
      </c>
      <c r="O317" s="39">
        <f t="shared" si="49"/>
        <v>636104.98721120972</v>
      </c>
    </row>
    <row r="318" spans="1:15" x14ac:dyDescent="0.25">
      <c r="A318">
        <v>5054</v>
      </c>
      <c r="B318" t="s">
        <v>338</v>
      </c>
      <c r="C318" s="4">
        <v>36905761</v>
      </c>
      <c r="D318" s="4">
        <v>10042</v>
      </c>
      <c r="E318" s="4">
        <f t="shared" si="40"/>
        <v>3675.1405098585938</v>
      </c>
      <c r="F318" s="6">
        <f t="shared" si="41"/>
        <v>0.74411029804056783</v>
      </c>
      <c r="G318" s="4">
        <f t="shared" si="42"/>
        <v>783.57600958614591</v>
      </c>
      <c r="H318" s="57">
        <f t="shared" si="43"/>
        <v>269.47724831565239</v>
      </c>
      <c r="I318" s="4">
        <f t="shared" si="44"/>
        <v>1053.0532579017984</v>
      </c>
      <c r="J318" s="4">
        <f t="shared" si="45"/>
        <v>-51.063485976151945</v>
      </c>
      <c r="K318" s="4">
        <f t="shared" si="46"/>
        <v>1001.9897719256464</v>
      </c>
      <c r="L318" s="4">
        <f t="shared" si="47"/>
        <v>10574760.815849859</v>
      </c>
      <c r="M318" s="4">
        <f t="shared" si="48"/>
        <v>10061981.289677342</v>
      </c>
      <c r="N318" s="39">
        <f>Jan!M318</f>
        <v>8966810.9352106974</v>
      </c>
      <c r="O318" s="39">
        <f t="shared" si="49"/>
        <v>1095170.354466645</v>
      </c>
    </row>
    <row r="319" spans="1:15" x14ac:dyDescent="0.25">
      <c r="A319">
        <v>5055</v>
      </c>
      <c r="B319" t="s">
        <v>339</v>
      </c>
      <c r="C319" s="4">
        <v>26596120</v>
      </c>
      <c r="D319" s="4">
        <v>6134</v>
      </c>
      <c r="E319" s="4">
        <f t="shared" si="40"/>
        <v>4335.8526247147047</v>
      </c>
      <c r="F319" s="6">
        <f t="shared" si="41"/>
        <v>0.8778855067395982</v>
      </c>
      <c r="G319" s="4">
        <f t="shared" si="42"/>
        <v>373.93449837535707</v>
      </c>
      <c r="H319" s="57">
        <f t="shared" si="43"/>
        <v>38.228008116013598</v>
      </c>
      <c r="I319" s="4">
        <f t="shared" si="44"/>
        <v>412.16250649137066</v>
      </c>
      <c r="J319" s="4">
        <f t="shared" si="45"/>
        <v>-51.063485976151945</v>
      </c>
      <c r="K319" s="4">
        <f t="shared" si="46"/>
        <v>361.09902051521874</v>
      </c>
      <c r="L319" s="4">
        <f t="shared" si="47"/>
        <v>2528204.8148180675</v>
      </c>
      <c r="M319" s="4">
        <f t="shared" si="48"/>
        <v>2214981.3918403517</v>
      </c>
      <c r="N319" s="39">
        <f>Jan!M319</f>
        <v>2185706.1914103203</v>
      </c>
      <c r="O319" s="39">
        <f t="shared" si="49"/>
        <v>29275.2004300314</v>
      </c>
    </row>
    <row r="320" spans="1:15" x14ac:dyDescent="0.25">
      <c r="A320">
        <v>5056</v>
      </c>
      <c r="B320" t="s">
        <v>340</v>
      </c>
      <c r="C320" s="4">
        <v>26086838</v>
      </c>
      <c r="D320" s="4">
        <v>5414</v>
      </c>
      <c r="E320" s="4">
        <f t="shared" si="40"/>
        <v>4818.4037680088659</v>
      </c>
      <c r="F320" s="6">
        <f t="shared" si="41"/>
        <v>0.97558824057881433</v>
      </c>
      <c r="G320" s="4">
        <f t="shared" si="42"/>
        <v>74.752789532977147</v>
      </c>
      <c r="H320" s="57">
        <f t="shared" si="43"/>
        <v>0</v>
      </c>
      <c r="I320" s="4">
        <f t="shared" si="44"/>
        <v>74.752789532977147</v>
      </c>
      <c r="J320" s="4">
        <f t="shared" si="45"/>
        <v>-51.063485976151945</v>
      </c>
      <c r="K320" s="4">
        <f t="shared" si="46"/>
        <v>23.689303556825202</v>
      </c>
      <c r="L320" s="4">
        <f t="shared" si="47"/>
        <v>404711.60253153829</v>
      </c>
      <c r="M320" s="4">
        <f t="shared" si="48"/>
        <v>128253.88945665164</v>
      </c>
      <c r="N320" s="39">
        <f>Jan!M320</f>
        <v>22380.881185401591</v>
      </c>
      <c r="O320" s="39">
        <f t="shared" si="49"/>
        <v>105873.00827125004</v>
      </c>
    </row>
    <row r="321" spans="1:15" x14ac:dyDescent="0.25">
      <c r="A321">
        <v>5057</v>
      </c>
      <c r="B321" t="s">
        <v>341</v>
      </c>
      <c r="C321" s="4">
        <v>45045207</v>
      </c>
      <c r="D321" s="4">
        <v>10627</v>
      </c>
      <c r="E321" s="4">
        <f t="shared" si="40"/>
        <v>4238.7510115742916</v>
      </c>
      <c r="F321" s="6">
        <f t="shared" si="41"/>
        <v>0.85822522161572068</v>
      </c>
      <c r="G321" s="4">
        <f t="shared" si="42"/>
        <v>434.13749852241318</v>
      </c>
      <c r="H321" s="57">
        <f t="shared" si="43"/>
        <v>72.213572715158165</v>
      </c>
      <c r="I321" s="4">
        <f t="shared" si="44"/>
        <v>506.35107123757132</v>
      </c>
      <c r="J321" s="4">
        <f t="shared" si="45"/>
        <v>-51.063485976151945</v>
      </c>
      <c r="K321" s="4">
        <f t="shared" si="46"/>
        <v>455.28758526141939</v>
      </c>
      <c r="L321" s="4">
        <f t="shared" si="47"/>
        <v>5380992.83404167</v>
      </c>
      <c r="M321" s="4">
        <f t="shared" si="48"/>
        <v>4838341.1685731038</v>
      </c>
      <c r="N321" s="39">
        <f>Jan!M321</f>
        <v>3186928.4988143891</v>
      </c>
      <c r="O321" s="39">
        <f t="shared" si="49"/>
        <v>1651412.6697587147</v>
      </c>
    </row>
    <row r="322" spans="1:15" x14ac:dyDescent="0.25">
      <c r="A322">
        <v>5058</v>
      </c>
      <c r="B322" t="s">
        <v>342</v>
      </c>
      <c r="C322" s="4">
        <v>19034771</v>
      </c>
      <c r="D322" s="4">
        <v>4342</v>
      </c>
      <c r="E322" s="4">
        <f t="shared" si="40"/>
        <v>4383.8717181022566</v>
      </c>
      <c r="F322" s="6">
        <f t="shared" si="41"/>
        <v>0.88760799266806789</v>
      </c>
      <c r="G322" s="4">
        <f t="shared" si="42"/>
        <v>344.16266047507486</v>
      </c>
      <c r="H322" s="57">
        <f t="shared" si="43"/>
        <v>21.421325430370416</v>
      </c>
      <c r="I322" s="4">
        <f t="shared" si="44"/>
        <v>365.58398590544527</v>
      </c>
      <c r="J322" s="4">
        <f t="shared" si="45"/>
        <v>-51.063485976151945</v>
      </c>
      <c r="K322" s="4">
        <f t="shared" si="46"/>
        <v>314.52049992929335</v>
      </c>
      <c r="L322" s="4">
        <f t="shared" si="47"/>
        <v>1587365.6668014433</v>
      </c>
      <c r="M322" s="4">
        <f t="shared" si="48"/>
        <v>1365648.0106929918</v>
      </c>
      <c r="N322" s="39">
        <f>Jan!M322</f>
        <v>1092603.484969612</v>
      </c>
      <c r="O322" s="39">
        <f t="shared" si="49"/>
        <v>273044.5257233798</v>
      </c>
    </row>
    <row r="323" spans="1:15" x14ac:dyDescent="0.25">
      <c r="A323">
        <v>5059</v>
      </c>
      <c r="B323" t="s">
        <v>343</v>
      </c>
      <c r="C323" s="4">
        <v>73476700</v>
      </c>
      <c r="D323" s="4">
        <v>18798</v>
      </c>
      <c r="E323" s="4">
        <f t="shared" si="40"/>
        <v>3908.7509309501011</v>
      </c>
      <c r="F323" s="6">
        <f t="shared" si="41"/>
        <v>0.79140969233514746</v>
      </c>
      <c r="G323" s="4">
        <f t="shared" si="42"/>
        <v>638.73754850941134</v>
      </c>
      <c r="H323" s="57">
        <f t="shared" si="43"/>
        <v>187.71360093362486</v>
      </c>
      <c r="I323" s="4">
        <f t="shared" si="44"/>
        <v>826.45114944303623</v>
      </c>
      <c r="J323" s="4">
        <f t="shared" si="45"/>
        <v>-51.063485976151945</v>
      </c>
      <c r="K323" s="4">
        <f t="shared" si="46"/>
        <v>775.38766346688431</v>
      </c>
      <c r="L323" s="4">
        <f t="shared" si="47"/>
        <v>15535628.707230195</v>
      </c>
      <c r="M323" s="4">
        <f t="shared" si="48"/>
        <v>14575737.297850491</v>
      </c>
      <c r="N323" s="39">
        <f>Jan!M323</f>
        <v>13084827.213131916</v>
      </c>
      <c r="O323" s="39">
        <f t="shared" si="49"/>
        <v>1490910.0847185757</v>
      </c>
    </row>
    <row r="324" spans="1:15" x14ac:dyDescent="0.25">
      <c r="A324">
        <v>5060</v>
      </c>
      <c r="B324" t="s">
        <v>344</v>
      </c>
      <c r="C324" s="4">
        <v>54546034</v>
      </c>
      <c r="D324" s="4">
        <v>9921</v>
      </c>
      <c r="E324" s="4">
        <f t="shared" si="40"/>
        <v>5498.0378994053017</v>
      </c>
      <c r="F324" s="6">
        <f t="shared" si="41"/>
        <v>1.11319461364546</v>
      </c>
      <c r="G324" s="4">
        <f t="shared" si="42"/>
        <v>-346.62037193281304</v>
      </c>
      <c r="H324" s="57">
        <f t="shared" si="43"/>
        <v>0</v>
      </c>
      <c r="I324" s="4">
        <f t="shared" si="44"/>
        <v>-346.62037193281304</v>
      </c>
      <c r="J324" s="4">
        <f t="shared" si="45"/>
        <v>-51.063485976151945</v>
      </c>
      <c r="K324" s="4">
        <f t="shared" si="46"/>
        <v>-397.68385790896497</v>
      </c>
      <c r="L324" s="4">
        <f t="shared" si="47"/>
        <v>-3438820.7099454384</v>
      </c>
      <c r="M324" s="4">
        <f t="shared" si="48"/>
        <v>-3945421.5543148415</v>
      </c>
      <c r="N324" s="39">
        <f>Jan!M324</f>
        <v>-2357381.0967047708</v>
      </c>
      <c r="O324" s="39">
        <f t="shared" si="49"/>
        <v>-1588040.4576100707</v>
      </c>
    </row>
    <row r="325" spans="1:15" x14ac:dyDescent="0.25">
      <c r="A325">
        <v>5061</v>
      </c>
      <c r="B325" t="s">
        <v>345</v>
      </c>
      <c r="C325" s="4">
        <v>8609870</v>
      </c>
      <c r="D325" s="4">
        <v>1937</v>
      </c>
      <c r="E325" s="4">
        <f t="shared" si="40"/>
        <v>4444.9509550851835</v>
      </c>
      <c r="F325" s="6">
        <f t="shared" si="41"/>
        <v>0.89997478221353888</v>
      </c>
      <c r="G325" s="4">
        <f t="shared" si="42"/>
        <v>306.29353354566018</v>
      </c>
      <c r="H325" s="57">
        <f t="shared" si="43"/>
        <v>4.3592486346005897E-2</v>
      </c>
      <c r="I325" s="4">
        <f t="shared" si="44"/>
        <v>306.33712603200621</v>
      </c>
      <c r="J325" s="4">
        <f t="shared" si="45"/>
        <v>-51.063485976151945</v>
      </c>
      <c r="K325" s="4">
        <f t="shared" si="46"/>
        <v>255.27364005585426</v>
      </c>
      <c r="L325" s="4">
        <f t="shared" si="47"/>
        <v>593375.01312399597</v>
      </c>
      <c r="M325" s="4">
        <f t="shared" si="48"/>
        <v>494465.04078818968</v>
      </c>
      <c r="N325" s="39">
        <f>Jan!M325</f>
        <v>2071664.8390433297</v>
      </c>
      <c r="O325" s="39">
        <f t="shared" si="49"/>
        <v>-1577199.79825514</v>
      </c>
    </row>
    <row r="326" spans="1:15" x14ac:dyDescent="0.25">
      <c r="A326">
        <v>5501</v>
      </c>
      <c r="B326" t="s">
        <v>346</v>
      </c>
      <c r="C326" s="4">
        <v>389469279</v>
      </c>
      <c r="D326" s="4">
        <v>79421</v>
      </c>
      <c r="E326" s="4">
        <f t="shared" si="40"/>
        <v>4903.8576572946704</v>
      </c>
      <c r="F326" s="6">
        <f t="shared" si="41"/>
        <v>0.99289019647808208</v>
      </c>
      <c r="G326" s="4">
        <f t="shared" si="42"/>
        <v>21.771378175778356</v>
      </c>
      <c r="H326" s="57">
        <f t="shared" si="43"/>
        <v>0</v>
      </c>
      <c r="I326" s="4">
        <f t="shared" si="44"/>
        <v>21.771378175778356</v>
      </c>
      <c r="J326" s="4">
        <f t="shared" si="45"/>
        <v>-51.063485976151945</v>
      </c>
      <c r="K326" s="4">
        <f t="shared" si="46"/>
        <v>-29.292107800373589</v>
      </c>
      <c r="L326" s="4">
        <f t="shared" si="47"/>
        <v>1729104.6260984929</v>
      </c>
      <c r="M326" s="4">
        <f t="shared" si="48"/>
        <v>-2326408.4936134708</v>
      </c>
      <c r="N326" s="39">
        <f>Jan!M326</f>
        <v>-8774207.4492379539</v>
      </c>
      <c r="O326" s="39">
        <f t="shared" si="49"/>
        <v>6447798.9556244835</v>
      </c>
    </row>
    <row r="327" spans="1:15" x14ac:dyDescent="0.25">
      <c r="A327">
        <v>5503</v>
      </c>
      <c r="B327" t="s">
        <v>347</v>
      </c>
      <c r="C327" s="4">
        <v>113943632</v>
      </c>
      <c r="D327" s="4">
        <v>25167</v>
      </c>
      <c r="E327" s="4">
        <f t="shared" si="40"/>
        <v>4527.5015695156353</v>
      </c>
      <c r="F327" s="6">
        <f t="shared" si="41"/>
        <v>0.91668890841973372</v>
      </c>
      <c r="G327" s="4">
        <f t="shared" si="42"/>
        <v>255.11215259878011</v>
      </c>
      <c r="H327" s="57">
        <f t="shared" si="43"/>
        <v>0</v>
      </c>
      <c r="I327" s="4">
        <f t="shared" si="44"/>
        <v>255.11215259878011</v>
      </c>
      <c r="J327" s="4">
        <f t="shared" si="45"/>
        <v>-51.063485976151945</v>
      </c>
      <c r="K327" s="4">
        <f t="shared" si="46"/>
        <v>204.04866662262816</v>
      </c>
      <c r="L327" s="4">
        <f t="shared" si="47"/>
        <v>6420407.5444534989</v>
      </c>
      <c r="M327" s="4">
        <f t="shared" si="48"/>
        <v>5135292.7928916831</v>
      </c>
      <c r="N327" s="39">
        <f>Jan!M327</f>
        <v>2945455.5377452867</v>
      </c>
      <c r="O327" s="39">
        <f t="shared" si="49"/>
        <v>2189837.2551463963</v>
      </c>
    </row>
    <row r="328" spans="1:15" x14ac:dyDescent="0.25">
      <c r="A328">
        <v>5510</v>
      </c>
      <c r="B328" t="s">
        <v>348</v>
      </c>
      <c r="C328" s="4">
        <v>11243889</v>
      </c>
      <c r="D328" s="4">
        <v>2852</v>
      </c>
      <c r="E328" s="4">
        <f t="shared" si="40"/>
        <v>3942.4575736325387</v>
      </c>
      <c r="F328" s="6">
        <f t="shared" si="41"/>
        <v>0.79823431845899073</v>
      </c>
      <c r="G328" s="4">
        <f t="shared" si="42"/>
        <v>617.83943004629998</v>
      </c>
      <c r="H328" s="57">
        <f t="shared" si="43"/>
        <v>175.91627599477169</v>
      </c>
      <c r="I328" s="4">
        <f t="shared" si="44"/>
        <v>793.75570604107168</v>
      </c>
      <c r="J328" s="4">
        <f t="shared" si="45"/>
        <v>-51.063485976151945</v>
      </c>
      <c r="K328" s="4">
        <f t="shared" si="46"/>
        <v>742.69222006491975</v>
      </c>
      <c r="L328" s="4">
        <f t="shared" si="47"/>
        <v>2263791.2736291364</v>
      </c>
      <c r="M328" s="4">
        <f t="shared" si="48"/>
        <v>2118158.2116251513</v>
      </c>
      <c r="N328" s="39">
        <f>Jan!M328</f>
        <v>1786930.6433978206</v>
      </c>
      <c r="O328" s="39">
        <f t="shared" si="49"/>
        <v>331227.56822733069</v>
      </c>
    </row>
    <row r="329" spans="1:15" x14ac:dyDescent="0.25">
      <c r="A329">
        <v>5512</v>
      </c>
      <c r="B329" t="s">
        <v>349</v>
      </c>
      <c r="C329" s="4">
        <v>18105871</v>
      </c>
      <c r="D329" s="4">
        <v>4209</v>
      </c>
      <c r="E329" s="4">
        <f t="shared" ref="E329:E365" si="50">IF(ISNUMBER(C329),(C329)/D329,"")</f>
        <v>4301.7037301021619</v>
      </c>
      <c r="F329" s="6">
        <f t="shared" ref="F329:F365" si="51">IF(ISNUMBER(C329),E329/$E$366,"")</f>
        <v>0.87097133731403986</v>
      </c>
      <c r="G329" s="4">
        <f t="shared" ref="G329:G364" si="52">IF(ISNUMBER(D329),(E$366-E329)*0.62,"")</f>
        <v>395.1068130351336</v>
      </c>
      <c r="H329" s="57">
        <f t="shared" ref="H329:H364" si="53">IF(ISNUMBER(D329),(IF(E329&gt;=E$366*0.9,0,IF(E329&lt;0.9*E$366,(E$366*0.9-E329)*0.35))),"")</f>
        <v>50.180121230403572</v>
      </c>
      <c r="I329" s="4">
        <f t="shared" ref="I329:I365" si="54">IF(ISNUMBER(C329),G329+H329,"")</f>
        <v>445.28693426553718</v>
      </c>
      <c r="J329" s="4">
        <f t="shared" ref="J329:J364" si="55">IF(ISNUMBER(D329),I$368,"")</f>
        <v>-51.063485976151945</v>
      </c>
      <c r="K329" s="4">
        <f t="shared" ref="K329:K364" si="56">I329+J329</f>
        <v>394.22344828938526</v>
      </c>
      <c r="L329" s="4">
        <f t="shared" ref="L329:L364" si="57">I329*D329</f>
        <v>1874212.706323646</v>
      </c>
      <c r="M329" s="4">
        <f t="shared" ref="M329:M364" si="58">D329*K329</f>
        <v>1659286.4938500226</v>
      </c>
      <c r="N329" s="39">
        <f>Jan!M329</f>
        <v>1075774.3520306542</v>
      </c>
      <c r="O329" s="39">
        <f t="shared" ref="O329:O364" si="59">M329-N329</f>
        <v>583512.14181936835</v>
      </c>
    </row>
    <row r="330" spans="1:15" x14ac:dyDescent="0.25">
      <c r="A330">
        <v>5514</v>
      </c>
      <c r="B330" t="s">
        <v>350</v>
      </c>
      <c r="C330" s="4">
        <v>6011830</v>
      </c>
      <c r="D330" s="4">
        <v>1301</v>
      </c>
      <c r="E330" s="4">
        <f t="shared" si="50"/>
        <v>4620.9300538047655</v>
      </c>
      <c r="F330" s="6">
        <f t="shared" si="51"/>
        <v>0.93560549054859987</v>
      </c>
      <c r="G330" s="4">
        <f t="shared" si="52"/>
        <v>197.18649233951936</v>
      </c>
      <c r="H330" s="57">
        <f t="shared" si="53"/>
        <v>0</v>
      </c>
      <c r="I330" s="4">
        <f t="shared" si="54"/>
        <v>197.18649233951936</v>
      </c>
      <c r="J330" s="4">
        <f t="shared" si="55"/>
        <v>-51.063485976151945</v>
      </c>
      <c r="K330" s="4">
        <f t="shared" si="56"/>
        <v>146.12300636336741</v>
      </c>
      <c r="L330" s="4">
        <f t="shared" si="57"/>
        <v>256539.62653371468</v>
      </c>
      <c r="M330" s="4">
        <f t="shared" si="58"/>
        <v>190106.03127874099</v>
      </c>
      <c r="N330" s="39">
        <f>Jan!M330</f>
        <v>261980.25291876754</v>
      </c>
      <c r="O330" s="39">
        <f t="shared" si="59"/>
        <v>-71874.221640026546</v>
      </c>
    </row>
    <row r="331" spans="1:15" x14ac:dyDescent="0.25">
      <c r="A331">
        <v>5516</v>
      </c>
      <c r="B331" t="s">
        <v>351</v>
      </c>
      <c r="C331" s="4">
        <v>5069481</v>
      </c>
      <c r="D331" s="4">
        <v>1062</v>
      </c>
      <c r="E331" s="4">
        <f t="shared" si="50"/>
        <v>4773.5225988700568</v>
      </c>
      <c r="F331" s="6">
        <f t="shared" si="51"/>
        <v>0.96650109409973362</v>
      </c>
      <c r="G331" s="4">
        <f t="shared" si="52"/>
        <v>102.5791143990388</v>
      </c>
      <c r="H331" s="57">
        <f t="shared" si="53"/>
        <v>0</v>
      </c>
      <c r="I331" s="4">
        <f t="shared" si="54"/>
        <v>102.5791143990388</v>
      </c>
      <c r="J331" s="4">
        <f t="shared" si="55"/>
        <v>-51.063485976151945</v>
      </c>
      <c r="K331" s="4">
        <f t="shared" si="56"/>
        <v>51.515628422886856</v>
      </c>
      <c r="L331" s="4">
        <f t="shared" si="57"/>
        <v>108939.01949177921</v>
      </c>
      <c r="M331" s="4">
        <f t="shared" si="58"/>
        <v>54709.597385105844</v>
      </c>
      <c r="N331" s="39">
        <f>Jan!M331</f>
        <v>-16262.923904895662</v>
      </c>
      <c r="O331" s="39">
        <f t="shared" si="59"/>
        <v>70972.521290001503</v>
      </c>
    </row>
    <row r="332" spans="1:15" x14ac:dyDescent="0.25">
      <c r="A332">
        <v>5518</v>
      </c>
      <c r="B332" t="s">
        <v>352</v>
      </c>
      <c r="C332" s="4">
        <v>3214002</v>
      </c>
      <c r="D332" s="4">
        <v>985</v>
      </c>
      <c r="E332" s="4">
        <f t="shared" si="50"/>
        <v>3262.9461928934011</v>
      </c>
      <c r="F332" s="6">
        <f t="shared" si="51"/>
        <v>0.66065279887153627</v>
      </c>
      <c r="G332" s="4">
        <f t="shared" si="52"/>
        <v>1039.1364861045654</v>
      </c>
      <c r="H332" s="57">
        <f t="shared" si="53"/>
        <v>413.74525925346984</v>
      </c>
      <c r="I332" s="4">
        <f t="shared" si="54"/>
        <v>1452.8817453580352</v>
      </c>
      <c r="J332" s="4">
        <f t="shared" si="55"/>
        <v>-51.063485976151945</v>
      </c>
      <c r="K332" s="4">
        <f t="shared" si="56"/>
        <v>1401.8182593818833</v>
      </c>
      <c r="L332" s="4">
        <f t="shared" si="57"/>
        <v>1431088.5191776648</v>
      </c>
      <c r="M332" s="4">
        <f t="shared" si="58"/>
        <v>1380790.9854911549</v>
      </c>
      <c r="N332" s="39">
        <f>Jan!M332</f>
        <v>1369590.8090592052</v>
      </c>
      <c r="O332" s="39">
        <f t="shared" si="59"/>
        <v>11200.176431949716</v>
      </c>
    </row>
    <row r="333" spans="1:15" x14ac:dyDescent="0.25">
      <c r="A333">
        <v>5520</v>
      </c>
      <c r="B333" t="s">
        <v>353</v>
      </c>
      <c r="C333" s="4">
        <v>25520275</v>
      </c>
      <c r="D333" s="4">
        <v>3961</v>
      </c>
      <c r="E333" s="4">
        <f t="shared" si="50"/>
        <v>6442.8868972481696</v>
      </c>
      <c r="F333" s="6">
        <f t="shared" si="51"/>
        <v>1.3044993726069725</v>
      </c>
      <c r="G333" s="4">
        <f t="shared" si="52"/>
        <v>-932.42675059539113</v>
      </c>
      <c r="H333" s="57">
        <f t="shared" si="53"/>
        <v>0</v>
      </c>
      <c r="I333" s="4">
        <f t="shared" si="54"/>
        <v>-932.42675059539113</v>
      </c>
      <c r="J333" s="4">
        <f t="shared" si="55"/>
        <v>-51.063485976151945</v>
      </c>
      <c r="K333" s="4">
        <f t="shared" si="56"/>
        <v>-983.49023657154305</v>
      </c>
      <c r="L333" s="4">
        <f t="shared" si="57"/>
        <v>-3693342.3591083442</v>
      </c>
      <c r="M333" s="4">
        <f t="shared" si="58"/>
        <v>-3895604.8270598822</v>
      </c>
      <c r="N333" s="39">
        <f>Jan!M333</f>
        <v>-147787.54661703506</v>
      </c>
      <c r="O333" s="39">
        <f t="shared" si="59"/>
        <v>-3747817.2804428469</v>
      </c>
    </row>
    <row r="334" spans="1:15" x14ac:dyDescent="0.25">
      <c r="A334">
        <v>5522</v>
      </c>
      <c r="B334" t="s">
        <v>354</v>
      </c>
      <c r="C334" s="4">
        <v>8265743</v>
      </c>
      <c r="D334" s="4">
        <v>2116</v>
      </c>
      <c r="E334" s="4">
        <f t="shared" si="50"/>
        <v>3906.3057655954631</v>
      </c>
      <c r="F334" s="6">
        <f t="shared" si="51"/>
        <v>0.79091461664595475</v>
      </c>
      <c r="G334" s="4">
        <f t="shared" si="52"/>
        <v>640.25355102928688</v>
      </c>
      <c r="H334" s="57">
        <f t="shared" si="53"/>
        <v>188.56940880774815</v>
      </c>
      <c r="I334" s="4">
        <f t="shared" si="54"/>
        <v>828.822959837035</v>
      </c>
      <c r="J334" s="4">
        <f t="shared" si="55"/>
        <v>-51.063485976151945</v>
      </c>
      <c r="K334" s="4">
        <f t="shared" si="56"/>
        <v>777.75947386088308</v>
      </c>
      <c r="L334" s="4">
        <f t="shared" si="57"/>
        <v>1753789.383015166</v>
      </c>
      <c r="M334" s="4">
        <f t="shared" si="58"/>
        <v>1645739.0466896286</v>
      </c>
      <c r="N334" s="39">
        <f>Jan!M334</f>
        <v>1520742.3573596731</v>
      </c>
      <c r="O334" s="39">
        <f t="shared" si="59"/>
        <v>124996.68932995549</v>
      </c>
    </row>
    <row r="335" spans="1:15" x14ac:dyDescent="0.25">
      <c r="A335">
        <v>5524</v>
      </c>
      <c r="B335" t="s">
        <v>355</v>
      </c>
      <c r="C335" s="4">
        <v>33134176</v>
      </c>
      <c r="D335" s="4">
        <v>6794</v>
      </c>
      <c r="E335" s="4">
        <f t="shared" si="50"/>
        <v>4876.9761554312627</v>
      </c>
      <c r="F335" s="6">
        <f t="shared" si="51"/>
        <v>0.98744746515673509</v>
      </c>
      <c r="G335" s="4">
        <f t="shared" si="52"/>
        <v>38.437909331091141</v>
      </c>
      <c r="H335" s="57">
        <f t="shared" si="53"/>
        <v>0</v>
      </c>
      <c r="I335" s="4">
        <f t="shared" si="54"/>
        <v>38.437909331091141</v>
      </c>
      <c r="J335" s="4">
        <f t="shared" si="55"/>
        <v>-51.063485976151945</v>
      </c>
      <c r="K335" s="4">
        <f t="shared" si="56"/>
        <v>-12.625576645060804</v>
      </c>
      <c r="L335" s="4">
        <f t="shared" si="57"/>
        <v>261147.15599543322</v>
      </c>
      <c r="M335" s="4">
        <f t="shared" si="58"/>
        <v>-85778.167726543106</v>
      </c>
      <c r="N335" s="39">
        <f>Jan!M335</f>
        <v>839168.94368186628</v>
      </c>
      <c r="O335" s="39">
        <f t="shared" si="59"/>
        <v>-924947.11140840943</v>
      </c>
    </row>
    <row r="336" spans="1:15" x14ac:dyDescent="0.25">
      <c r="A336">
        <v>5526</v>
      </c>
      <c r="B336" t="s">
        <v>356</v>
      </c>
      <c r="C336" s="4">
        <v>15584466</v>
      </c>
      <c r="D336" s="4">
        <v>3533</v>
      </c>
      <c r="E336" s="4">
        <f t="shared" si="50"/>
        <v>4411.1140673648461</v>
      </c>
      <c r="F336" s="6">
        <f t="shared" si="51"/>
        <v>0.89312378521388558</v>
      </c>
      <c r="G336" s="4">
        <f t="shared" si="52"/>
        <v>327.27240393226947</v>
      </c>
      <c r="H336" s="57">
        <f t="shared" si="53"/>
        <v>11.88650318846412</v>
      </c>
      <c r="I336" s="4">
        <f t="shared" si="54"/>
        <v>339.1589071207336</v>
      </c>
      <c r="J336" s="4">
        <f t="shared" si="55"/>
        <v>-51.063485976151945</v>
      </c>
      <c r="K336" s="4">
        <f t="shared" si="56"/>
        <v>288.09542114458168</v>
      </c>
      <c r="L336" s="4">
        <f t="shared" si="57"/>
        <v>1198248.4188575519</v>
      </c>
      <c r="M336" s="4">
        <f t="shared" si="58"/>
        <v>1017841.1229038071</v>
      </c>
      <c r="N336" s="39">
        <f>Jan!M336</f>
        <v>727427.00200000359</v>
      </c>
      <c r="O336" s="39">
        <f t="shared" si="59"/>
        <v>290414.1209038035</v>
      </c>
    </row>
    <row r="337" spans="1:15" x14ac:dyDescent="0.25">
      <c r="A337">
        <v>5528</v>
      </c>
      <c r="B337" t="s">
        <v>357</v>
      </c>
      <c r="C337" s="4">
        <v>4638603</v>
      </c>
      <c r="D337" s="4">
        <v>1069</v>
      </c>
      <c r="E337" s="4">
        <f t="shared" si="50"/>
        <v>4339.1983161833487</v>
      </c>
      <c r="F337" s="6">
        <f t="shared" si="51"/>
        <v>0.87856291307799705</v>
      </c>
      <c r="G337" s="4">
        <f t="shared" si="52"/>
        <v>371.86016966479781</v>
      </c>
      <c r="H337" s="57">
        <f t="shared" si="53"/>
        <v>37.057016101988211</v>
      </c>
      <c r="I337" s="4">
        <f t="shared" si="54"/>
        <v>408.91718576678602</v>
      </c>
      <c r="J337" s="4">
        <f t="shared" si="55"/>
        <v>-51.063485976151945</v>
      </c>
      <c r="K337" s="4">
        <f t="shared" si="56"/>
        <v>357.8536997906341</v>
      </c>
      <c r="L337" s="4">
        <f t="shared" si="57"/>
        <v>437132.47158469423</v>
      </c>
      <c r="M337" s="4">
        <f t="shared" si="58"/>
        <v>382545.60507618787</v>
      </c>
      <c r="N337" s="39">
        <f>Jan!M337</f>
        <v>381417.11670486286</v>
      </c>
      <c r="O337" s="39">
        <f t="shared" si="59"/>
        <v>1128.4883713250165</v>
      </c>
    </row>
    <row r="338" spans="1:15" x14ac:dyDescent="0.25">
      <c r="A338">
        <v>5530</v>
      </c>
      <c r="B338" t="s">
        <v>358</v>
      </c>
      <c r="C338" s="4">
        <v>72281442</v>
      </c>
      <c r="D338" s="4">
        <v>14948</v>
      </c>
      <c r="E338" s="4">
        <f t="shared" si="50"/>
        <v>4835.5259566497189</v>
      </c>
      <c r="F338" s="6">
        <f t="shared" si="51"/>
        <v>0.97905499153934894</v>
      </c>
      <c r="G338" s="4">
        <f t="shared" si="52"/>
        <v>64.137032575648306</v>
      </c>
      <c r="H338" s="57">
        <f t="shared" si="53"/>
        <v>0</v>
      </c>
      <c r="I338" s="4">
        <f t="shared" si="54"/>
        <v>64.137032575648306</v>
      </c>
      <c r="J338" s="4">
        <f t="shared" si="55"/>
        <v>-51.063485976151945</v>
      </c>
      <c r="K338" s="4">
        <f t="shared" si="56"/>
        <v>13.07354659949636</v>
      </c>
      <c r="L338" s="4">
        <f t="shared" si="57"/>
        <v>958720.36294079083</v>
      </c>
      <c r="M338" s="4">
        <f t="shared" si="58"/>
        <v>195423.3745692716</v>
      </c>
      <c r="N338" s="39">
        <f>Jan!M338</f>
        <v>-295843.73104555305</v>
      </c>
      <c r="O338" s="39">
        <f t="shared" si="59"/>
        <v>491267.10561482469</v>
      </c>
    </row>
    <row r="339" spans="1:15" x14ac:dyDescent="0.25">
      <c r="A339">
        <v>5532</v>
      </c>
      <c r="B339" t="s">
        <v>359</v>
      </c>
      <c r="C339" s="4">
        <v>21842068</v>
      </c>
      <c r="D339" s="4">
        <v>5595</v>
      </c>
      <c r="E339" s="4">
        <f t="shared" si="50"/>
        <v>3903.854870420018</v>
      </c>
      <c r="F339" s="6">
        <f t="shared" si="51"/>
        <v>0.79041838083277305</v>
      </c>
      <c r="G339" s="4">
        <f t="shared" si="52"/>
        <v>641.77310603806291</v>
      </c>
      <c r="H339" s="57">
        <f t="shared" si="53"/>
        <v>189.42722211915395</v>
      </c>
      <c r="I339" s="4">
        <f t="shared" si="54"/>
        <v>831.20032815721686</v>
      </c>
      <c r="J339" s="4">
        <f t="shared" si="55"/>
        <v>-51.063485976151945</v>
      </c>
      <c r="K339" s="4">
        <f t="shared" si="56"/>
        <v>780.13684218106494</v>
      </c>
      <c r="L339" s="4">
        <f t="shared" si="57"/>
        <v>4650565.8360396279</v>
      </c>
      <c r="M339" s="4">
        <f t="shared" si="58"/>
        <v>4364865.6320030587</v>
      </c>
      <c r="N339" s="39">
        <f>Jan!M339</f>
        <v>3887155.7831840138</v>
      </c>
      <c r="O339" s="39">
        <f t="shared" si="59"/>
        <v>477709.84881904488</v>
      </c>
    </row>
    <row r="340" spans="1:15" x14ac:dyDescent="0.25">
      <c r="A340">
        <v>5534</v>
      </c>
      <c r="B340" t="s">
        <v>360</v>
      </c>
      <c r="C340" s="4">
        <v>9244229</v>
      </c>
      <c r="D340" s="4">
        <v>2223</v>
      </c>
      <c r="E340" s="4">
        <f t="shared" si="50"/>
        <v>4158.44759334233</v>
      </c>
      <c r="F340" s="6">
        <f t="shared" si="51"/>
        <v>0.84196608803593809</v>
      </c>
      <c r="G340" s="4">
        <f t="shared" si="52"/>
        <v>483.92561782622937</v>
      </c>
      <c r="H340" s="57">
        <f t="shared" si="53"/>
        <v>100.31976909634471</v>
      </c>
      <c r="I340" s="4">
        <f t="shared" si="54"/>
        <v>584.24538692257408</v>
      </c>
      <c r="J340" s="4">
        <f t="shared" si="55"/>
        <v>-51.063485976151945</v>
      </c>
      <c r="K340" s="4">
        <f t="shared" si="56"/>
        <v>533.18190094642216</v>
      </c>
      <c r="L340" s="4">
        <f t="shared" si="57"/>
        <v>1298777.4951288821</v>
      </c>
      <c r="M340" s="4">
        <f t="shared" si="58"/>
        <v>1185263.3658038964</v>
      </c>
      <c r="N340" s="39">
        <f>Jan!M340</f>
        <v>1104787.6976940236</v>
      </c>
      <c r="O340" s="39">
        <f t="shared" si="59"/>
        <v>80475.668109872844</v>
      </c>
    </row>
    <row r="341" spans="1:15" x14ac:dyDescent="0.25">
      <c r="A341">
        <v>5536</v>
      </c>
      <c r="B341" t="s">
        <v>361</v>
      </c>
      <c r="C341" s="4">
        <v>10991063</v>
      </c>
      <c r="D341" s="4">
        <v>2734</v>
      </c>
      <c r="E341" s="4">
        <f t="shared" si="50"/>
        <v>4020.1400877834676</v>
      </c>
      <c r="F341" s="6">
        <f t="shared" si="51"/>
        <v>0.81396279430973095</v>
      </c>
      <c r="G341" s="4">
        <f t="shared" si="52"/>
        <v>569.67627127272408</v>
      </c>
      <c r="H341" s="57">
        <f t="shared" si="53"/>
        <v>148.72739604194658</v>
      </c>
      <c r="I341" s="4">
        <f t="shared" si="54"/>
        <v>718.40366731467066</v>
      </c>
      <c r="J341" s="4">
        <f t="shared" si="55"/>
        <v>-51.063485976151945</v>
      </c>
      <c r="K341" s="4">
        <f t="shared" si="56"/>
        <v>667.34018133851873</v>
      </c>
      <c r="L341" s="4">
        <f t="shared" si="57"/>
        <v>1964115.6264383097</v>
      </c>
      <c r="M341" s="4">
        <f t="shared" si="58"/>
        <v>1824508.0557795102</v>
      </c>
      <c r="N341" s="39">
        <f>Jan!M341</f>
        <v>1540484.7100384436</v>
      </c>
      <c r="O341" s="39">
        <f t="shared" si="59"/>
        <v>284023.34574106662</v>
      </c>
    </row>
    <row r="342" spans="1:15" x14ac:dyDescent="0.25">
      <c r="A342">
        <v>5538</v>
      </c>
      <c r="B342" t="s">
        <v>362</v>
      </c>
      <c r="C342" s="4">
        <v>9219912</v>
      </c>
      <c r="D342" s="4">
        <v>1829</v>
      </c>
      <c r="E342" s="4">
        <f t="shared" si="50"/>
        <v>5040.9579004920724</v>
      </c>
      <c r="F342" s="6">
        <f t="shared" si="51"/>
        <v>1.0206490542832163</v>
      </c>
      <c r="G342" s="4">
        <f t="shared" si="52"/>
        <v>-63.23077260661092</v>
      </c>
      <c r="H342" s="57">
        <f t="shared" si="53"/>
        <v>0</v>
      </c>
      <c r="I342" s="4">
        <f t="shared" si="54"/>
        <v>-63.23077260661092</v>
      </c>
      <c r="J342" s="4">
        <f t="shared" si="55"/>
        <v>-51.063485976151945</v>
      </c>
      <c r="K342" s="4">
        <f t="shared" si="56"/>
        <v>-114.29425858276286</v>
      </c>
      <c r="L342" s="4">
        <f t="shared" si="57"/>
        <v>-115649.08309749137</v>
      </c>
      <c r="M342" s="4">
        <f t="shared" si="58"/>
        <v>-209044.19894787329</v>
      </c>
      <c r="N342" s="39">
        <f>Jan!M342</f>
        <v>1360441.5620703411</v>
      </c>
      <c r="O342" s="39">
        <f t="shared" si="59"/>
        <v>-1569485.7610182143</v>
      </c>
    </row>
    <row r="343" spans="1:15" x14ac:dyDescent="0.25">
      <c r="A343">
        <v>5540</v>
      </c>
      <c r="B343" t="s">
        <v>363</v>
      </c>
      <c r="C343" s="4">
        <v>9099245</v>
      </c>
      <c r="D343" s="4">
        <v>1955</v>
      </c>
      <c r="E343" s="4">
        <f t="shared" si="50"/>
        <v>4654.3452685421998</v>
      </c>
      <c r="F343" s="6">
        <f t="shared" si="51"/>
        <v>0.9423711108917302</v>
      </c>
      <c r="G343" s="4">
        <f t="shared" si="52"/>
        <v>176.46905920231009</v>
      </c>
      <c r="H343" s="57">
        <f t="shared" si="53"/>
        <v>0</v>
      </c>
      <c r="I343" s="4">
        <f t="shared" si="54"/>
        <v>176.46905920231009</v>
      </c>
      <c r="J343" s="4">
        <f t="shared" si="55"/>
        <v>-51.063485976151945</v>
      </c>
      <c r="K343" s="4">
        <f t="shared" si="56"/>
        <v>125.40557322615814</v>
      </c>
      <c r="L343" s="4">
        <f t="shared" si="57"/>
        <v>344997.01074051624</v>
      </c>
      <c r="M343" s="4">
        <f t="shared" si="58"/>
        <v>245167.89565713916</v>
      </c>
      <c r="N343" s="39">
        <f>Jan!M343</f>
        <v>1824184.8385388285</v>
      </c>
      <c r="O343" s="39">
        <f t="shared" si="59"/>
        <v>-1579016.9428816894</v>
      </c>
    </row>
    <row r="344" spans="1:15" x14ac:dyDescent="0.25">
      <c r="A344">
        <v>5542</v>
      </c>
      <c r="B344" t="s">
        <v>364</v>
      </c>
      <c r="C344" s="4">
        <v>12561561</v>
      </c>
      <c r="D344" s="4">
        <v>2784</v>
      </c>
      <c r="E344" s="4">
        <f t="shared" si="50"/>
        <v>4512.0549568965516</v>
      </c>
      <c r="F344" s="6">
        <f t="shared" si="51"/>
        <v>0.91356141343311459</v>
      </c>
      <c r="G344" s="4">
        <f t="shared" si="52"/>
        <v>264.68905242261201</v>
      </c>
      <c r="H344" s="57">
        <f t="shared" si="53"/>
        <v>0</v>
      </c>
      <c r="I344" s="4">
        <f t="shared" si="54"/>
        <v>264.68905242261201</v>
      </c>
      <c r="J344" s="4">
        <f t="shared" si="55"/>
        <v>-51.063485976151945</v>
      </c>
      <c r="K344" s="4">
        <f t="shared" si="56"/>
        <v>213.62556644646006</v>
      </c>
      <c r="L344" s="4">
        <f t="shared" si="57"/>
        <v>736894.32194455178</v>
      </c>
      <c r="M344" s="4">
        <f t="shared" si="58"/>
        <v>594733.57698694477</v>
      </c>
      <c r="N344" s="39">
        <f>Jan!M344</f>
        <v>429604.82207982248</v>
      </c>
      <c r="O344" s="39">
        <f t="shared" si="59"/>
        <v>165128.75490712229</v>
      </c>
    </row>
    <row r="345" spans="1:15" x14ac:dyDescent="0.25">
      <c r="A345">
        <v>5544</v>
      </c>
      <c r="B345" t="s">
        <v>365</v>
      </c>
      <c r="C345" s="4">
        <v>20845574</v>
      </c>
      <c r="D345" s="4">
        <v>4810</v>
      </c>
      <c r="E345" s="4">
        <f t="shared" si="50"/>
        <v>4333.7991683991686</v>
      </c>
      <c r="F345" s="6">
        <f t="shared" si="51"/>
        <v>0.87746974086973073</v>
      </c>
      <c r="G345" s="4">
        <f t="shared" si="52"/>
        <v>375.20764129098944</v>
      </c>
      <c r="H345" s="57">
        <f t="shared" si="53"/>
        <v>38.946717826451227</v>
      </c>
      <c r="I345" s="4">
        <f t="shared" si="54"/>
        <v>414.15435911744066</v>
      </c>
      <c r="J345" s="4">
        <f t="shared" si="55"/>
        <v>-51.063485976151945</v>
      </c>
      <c r="K345" s="4">
        <f t="shared" si="56"/>
        <v>363.09087314128874</v>
      </c>
      <c r="L345" s="4">
        <f t="shared" si="57"/>
        <v>1992082.4673548895</v>
      </c>
      <c r="M345" s="4">
        <f t="shared" si="58"/>
        <v>1746467.0998095989</v>
      </c>
      <c r="N345" s="39">
        <f>Jan!M345</f>
        <v>1651534.4118525656</v>
      </c>
      <c r="O345" s="39">
        <f t="shared" si="59"/>
        <v>94932.687957033282</v>
      </c>
    </row>
    <row r="346" spans="1:15" x14ac:dyDescent="0.25">
      <c r="A346">
        <v>5546</v>
      </c>
      <c r="B346" t="s">
        <v>366</v>
      </c>
      <c r="C346" s="4">
        <v>8207461</v>
      </c>
      <c r="D346" s="4">
        <v>1131</v>
      </c>
      <c r="E346" s="4">
        <f t="shared" si="50"/>
        <v>7256.817860300619</v>
      </c>
      <c r="F346" s="6">
        <f t="shared" si="51"/>
        <v>1.4692969932358251</v>
      </c>
      <c r="G346" s="4">
        <f t="shared" si="52"/>
        <v>-1437.0639476879098</v>
      </c>
      <c r="H346" s="57">
        <f t="shared" si="53"/>
        <v>0</v>
      </c>
      <c r="I346" s="4">
        <f t="shared" si="54"/>
        <v>-1437.0639476879098</v>
      </c>
      <c r="J346" s="4">
        <f t="shared" si="55"/>
        <v>-51.063485976151945</v>
      </c>
      <c r="K346" s="4">
        <f t="shared" si="56"/>
        <v>-1488.1274336640618</v>
      </c>
      <c r="L346" s="4">
        <f t="shared" si="57"/>
        <v>-1625319.3248350259</v>
      </c>
      <c r="M346" s="4">
        <f t="shared" si="58"/>
        <v>-1683072.1274740538</v>
      </c>
      <c r="N346" s="39">
        <f>Jan!M346</f>
        <v>-891311.51478007226</v>
      </c>
      <c r="O346" s="39">
        <f t="shared" si="59"/>
        <v>-791760.6126939815</v>
      </c>
    </row>
    <row r="347" spans="1:15" x14ac:dyDescent="0.25">
      <c r="A347">
        <v>5601</v>
      </c>
      <c r="B347" t="s">
        <v>367</v>
      </c>
      <c r="C347" s="4">
        <v>102839255</v>
      </c>
      <c r="D347" s="4">
        <v>21877</v>
      </c>
      <c r="E347" s="4">
        <f t="shared" si="50"/>
        <v>4700.7932988983866</v>
      </c>
      <c r="F347" s="6">
        <f t="shared" si="51"/>
        <v>0.95177550172223735</v>
      </c>
      <c r="G347" s="4">
        <f t="shared" si="52"/>
        <v>147.67128038147428</v>
      </c>
      <c r="H347" s="57">
        <f t="shared" si="53"/>
        <v>0</v>
      </c>
      <c r="I347" s="4">
        <f t="shared" si="54"/>
        <v>147.67128038147428</v>
      </c>
      <c r="J347" s="4">
        <f t="shared" si="55"/>
        <v>-51.063485976151945</v>
      </c>
      <c r="K347" s="4">
        <f t="shared" si="56"/>
        <v>96.607794405322323</v>
      </c>
      <c r="L347" s="4">
        <f t="shared" si="57"/>
        <v>3230604.6009055129</v>
      </c>
      <c r="M347" s="4">
        <f t="shared" si="58"/>
        <v>2113488.7182052364</v>
      </c>
      <c r="N347" s="39">
        <f>Jan!M347</f>
        <v>2491033.2087500999</v>
      </c>
      <c r="O347" s="39">
        <f t="shared" si="59"/>
        <v>-377544.49054486351</v>
      </c>
    </row>
    <row r="348" spans="1:15" x14ac:dyDescent="0.25">
      <c r="A348">
        <v>5603</v>
      </c>
      <c r="B348" t="s">
        <v>368</v>
      </c>
      <c r="C348" s="4">
        <v>59280844</v>
      </c>
      <c r="D348" s="4">
        <v>11324</v>
      </c>
      <c r="E348" s="4">
        <f t="shared" si="50"/>
        <v>5234.9738608265634</v>
      </c>
      <c r="F348" s="6">
        <f t="shared" si="51"/>
        <v>1.0599317085604754</v>
      </c>
      <c r="G348" s="4">
        <f t="shared" si="52"/>
        <v>-183.52066801399531</v>
      </c>
      <c r="H348" s="57">
        <f t="shared" si="53"/>
        <v>0</v>
      </c>
      <c r="I348" s="4">
        <f t="shared" si="54"/>
        <v>-183.52066801399531</v>
      </c>
      <c r="J348" s="4">
        <f t="shared" si="55"/>
        <v>-51.063485976151945</v>
      </c>
      <c r="K348" s="4">
        <f t="shared" si="56"/>
        <v>-234.58415399014726</v>
      </c>
      <c r="L348" s="4">
        <f t="shared" si="57"/>
        <v>-2078188.0445904827</v>
      </c>
      <c r="M348" s="4">
        <f t="shared" si="58"/>
        <v>-2656430.9597844277</v>
      </c>
      <c r="N348" s="39">
        <f>Jan!M348</f>
        <v>-3642800.9311667024</v>
      </c>
      <c r="O348" s="39">
        <f t="shared" si="59"/>
        <v>986369.97138227476</v>
      </c>
    </row>
    <row r="349" spans="1:15" x14ac:dyDescent="0.25">
      <c r="A349">
        <v>5605</v>
      </c>
      <c r="B349" t="s">
        <v>369</v>
      </c>
      <c r="C349" s="4">
        <v>45787635</v>
      </c>
      <c r="D349" s="4">
        <v>9963</v>
      </c>
      <c r="E349" s="4">
        <f t="shared" si="50"/>
        <v>4595.7678410117433</v>
      </c>
      <c r="F349" s="6">
        <f t="shared" si="51"/>
        <v>0.93051086583682352</v>
      </c>
      <c r="G349" s="4">
        <f t="shared" si="52"/>
        <v>212.78706427119317</v>
      </c>
      <c r="H349" s="57">
        <f t="shared" si="53"/>
        <v>0</v>
      </c>
      <c r="I349" s="4">
        <f t="shared" si="54"/>
        <v>212.78706427119317</v>
      </c>
      <c r="J349" s="4">
        <f t="shared" si="55"/>
        <v>-51.063485976151945</v>
      </c>
      <c r="K349" s="4">
        <f t="shared" si="56"/>
        <v>161.72357829504122</v>
      </c>
      <c r="L349" s="4">
        <f t="shared" si="57"/>
        <v>2119997.5213338975</v>
      </c>
      <c r="M349" s="4">
        <f t="shared" si="58"/>
        <v>1611252.0105534957</v>
      </c>
      <c r="N349" s="39">
        <f>Jan!M349</f>
        <v>2153312.5931972936</v>
      </c>
      <c r="O349" s="39">
        <f t="shared" si="59"/>
        <v>-542060.58264379785</v>
      </c>
    </row>
    <row r="350" spans="1:15" x14ac:dyDescent="0.25">
      <c r="A350">
        <v>5607</v>
      </c>
      <c r="B350" t="s">
        <v>370</v>
      </c>
      <c r="C350" s="4">
        <v>25312585</v>
      </c>
      <c r="D350" s="4">
        <v>5777</v>
      </c>
      <c r="E350" s="4">
        <f t="shared" si="50"/>
        <v>4381.6141595984072</v>
      </c>
      <c r="F350" s="6">
        <f t="shared" si="51"/>
        <v>0.88715090197272251</v>
      </c>
      <c r="G350" s="4">
        <f t="shared" si="52"/>
        <v>345.5623467474615</v>
      </c>
      <c r="H350" s="57">
        <f t="shared" si="53"/>
        <v>22.211470906717704</v>
      </c>
      <c r="I350" s="4">
        <f t="shared" si="54"/>
        <v>367.7738176541792</v>
      </c>
      <c r="J350" s="4">
        <f t="shared" si="55"/>
        <v>-51.063485976151945</v>
      </c>
      <c r="K350" s="4">
        <f t="shared" si="56"/>
        <v>316.71033167802727</v>
      </c>
      <c r="L350" s="4">
        <f t="shared" si="57"/>
        <v>2124629.3445881931</v>
      </c>
      <c r="M350" s="4">
        <f t="shared" si="58"/>
        <v>1829635.5861039637</v>
      </c>
      <c r="N350" s="39">
        <f>Jan!M350</f>
        <v>1284810.0796246873</v>
      </c>
      <c r="O350" s="39">
        <f t="shared" si="59"/>
        <v>544825.50647927634</v>
      </c>
    </row>
    <row r="351" spans="1:15" x14ac:dyDescent="0.25">
      <c r="A351">
        <v>5610</v>
      </c>
      <c r="B351" t="s">
        <v>371</v>
      </c>
      <c r="C351" s="4">
        <v>9472793</v>
      </c>
      <c r="D351" s="4">
        <v>2524</v>
      </c>
      <c r="E351" s="4">
        <f t="shared" si="50"/>
        <v>3753.0875594294771</v>
      </c>
      <c r="F351" s="6">
        <f t="shared" si="51"/>
        <v>0.75989233470882145</v>
      </c>
      <c r="G351" s="4">
        <f t="shared" si="52"/>
        <v>735.24883885219822</v>
      </c>
      <c r="H351" s="57">
        <f t="shared" si="53"/>
        <v>242.19578096584323</v>
      </c>
      <c r="I351" s="4">
        <f t="shared" si="54"/>
        <v>977.44461981804147</v>
      </c>
      <c r="J351" s="4">
        <f t="shared" si="55"/>
        <v>-51.063485976151945</v>
      </c>
      <c r="K351" s="4">
        <f t="shared" si="56"/>
        <v>926.38113384188955</v>
      </c>
      <c r="L351" s="4">
        <f t="shared" si="57"/>
        <v>2467070.2204207368</v>
      </c>
      <c r="M351" s="4">
        <f t="shared" si="58"/>
        <v>2338185.9818169293</v>
      </c>
      <c r="N351" s="39">
        <f>Jan!M351</f>
        <v>1819617.6459242986</v>
      </c>
      <c r="O351" s="39">
        <f t="shared" si="59"/>
        <v>518568.33589263074</v>
      </c>
    </row>
    <row r="352" spans="1:15" x14ac:dyDescent="0.25">
      <c r="A352">
        <v>5612</v>
      </c>
      <c r="B352" t="s">
        <v>372</v>
      </c>
      <c r="C352" s="4">
        <v>9404782</v>
      </c>
      <c r="D352" s="4">
        <v>2852</v>
      </c>
      <c r="E352" s="4">
        <f t="shared" si="50"/>
        <v>3297.6093969144458</v>
      </c>
      <c r="F352" s="6">
        <f t="shared" si="51"/>
        <v>0.6676711011666322</v>
      </c>
      <c r="G352" s="4">
        <f t="shared" si="52"/>
        <v>1017.6452996115175</v>
      </c>
      <c r="H352" s="57">
        <f t="shared" si="53"/>
        <v>401.61313784610417</v>
      </c>
      <c r="I352" s="4">
        <f t="shared" si="54"/>
        <v>1419.2584374576218</v>
      </c>
      <c r="J352" s="4">
        <f t="shared" si="55"/>
        <v>-51.063485976151945</v>
      </c>
      <c r="K352" s="4">
        <f t="shared" si="56"/>
        <v>1368.1949514814698</v>
      </c>
      <c r="L352" s="4">
        <f t="shared" si="57"/>
        <v>4047725.0636291374</v>
      </c>
      <c r="M352" s="4">
        <f t="shared" si="58"/>
        <v>3902092.0016251518</v>
      </c>
      <c r="N352" s="39">
        <f>Jan!M352</f>
        <v>4313861.15339782</v>
      </c>
      <c r="O352" s="39">
        <f t="shared" si="59"/>
        <v>-411769.15177266812</v>
      </c>
    </row>
    <row r="353" spans="1:15" x14ac:dyDescent="0.25">
      <c r="A353">
        <v>5614</v>
      </c>
      <c r="B353" t="s">
        <v>373</v>
      </c>
      <c r="C353" s="4">
        <v>3363183</v>
      </c>
      <c r="D353" s="4">
        <v>864</v>
      </c>
      <c r="E353" s="4">
        <f t="shared" si="50"/>
        <v>3892.5729166666665</v>
      </c>
      <c r="F353" s="6">
        <f t="shared" si="51"/>
        <v>0.78813410953828333</v>
      </c>
      <c r="G353" s="4">
        <f t="shared" si="52"/>
        <v>648.76791736514076</v>
      </c>
      <c r="H353" s="57">
        <f t="shared" si="53"/>
        <v>193.37590593282695</v>
      </c>
      <c r="I353" s="4">
        <f t="shared" si="54"/>
        <v>842.14382329796774</v>
      </c>
      <c r="J353" s="4">
        <f t="shared" si="55"/>
        <v>-51.063485976151945</v>
      </c>
      <c r="K353" s="4">
        <f t="shared" si="56"/>
        <v>791.08033732181582</v>
      </c>
      <c r="L353" s="4">
        <f t="shared" si="57"/>
        <v>727612.2633294441</v>
      </c>
      <c r="M353" s="4">
        <f t="shared" si="58"/>
        <v>683493.41144604888</v>
      </c>
      <c r="N353" s="39">
        <f>Jan!M353</f>
        <v>809423.27578391181</v>
      </c>
      <c r="O353" s="39">
        <f t="shared" si="59"/>
        <v>-125929.86433786293</v>
      </c>
    </row>
    <row r="354" spans="1:15" x14ac:dyDescent="0.25">
      <c r="A354">
        <v>5616</v>
      </c>
      <c r="B354" t="s">
        <v>374</v>
      </c>
      <c r="C354" s="4">
        <v>3929319</v>
      </c>
      <c r="D354" s="4">
        <v>977</v>
      </c>
      <c r="E354" s="4">
        <f t="shared" si="50"/>
        <v>4021.8208802456497</v>
      </c>
      <c r="F354" s="6">
        <f t="shared" si="51"/>
        <v>0.81430310646286463</v>
      </c>
      <c r="G354" s="4">
        <f t="shared" si="52"/>
        <v>568.63417994617112</v>
      </c>
      <c r="H354" s="57">
        <f t="shared" si="53"/>
        <v>148.13911868018283</v>
      </c>
      <c r="I354" s="4">
        <f t="shared" si="54"/>
        <v>716.77329862635395</v>
      </c>
      <c r="J354" s="4">
        <f t="shared" si="55"/>
        <v>-51.063485976151945</v>
      </c>
      <c r="K354" s="4">
        <f t="shared" si="56"/>
        <v>665.70981265020202</v>
      </c>
      <c r="L354" s="4">
        <f t="shared" si="57"/>
        <v>700287.51275794778</v>
      </c>
      <c r="M354" s="4">
        <f t="shared" si="58"/>
        <v>650398.48695924738</v>
      </c>
      <c r="N354" s="39">
        <f>Jan!M354</f>
        <v>629162.76595009479</v>
      </c>
      <c r="O354" s="39">
        <f t="shared" si="59"/>
        <v>21235.721009152592</v>
      </c>
    </row>
    <row r="355" spans="1:15" x14ac:dyDescent="0.25">
      <c r="A355">
        <v>5618</v>
      </c>
      <c r="B355" t="s">
        <v>375</v>
      </c>
      <c r="C355" s="4">
        <v>6688028</v>
      </c>
      <c r="D355" s="4">
        <v>1098</v>
      </c>
      <c r="E355" s="4">
        <f t="shared" si="50"/>
        <v>6091.1001821493628</v>
      </c>
      <c r="F355" s="6">
        <f t="shared" si="51"/>
        <v>1.233272676180893</v>
      </c>
      <c r="G355" s="4">
        <f t="shared" si="52"/>
        <v>-714.31898723413099</v>
      </c>
      <c r="H355" s="57">
        <f t="shared" si="53"/>
        <v>0</v>
      </c>
      <c r="I355" s="4">
        <f t="shared" si="54"/>
        <v>-714.31898723413099</v>
      </c>
      <c r="J355" s="4">
        <f t="shared" si="55"/>
        <v>-51.063485976151945</v>
      </c>
      <c r="K355" s="4">
        <f t="shared" si="56"/>
        <v>-765.38247321028291</v>
      </c>
      <c r="L355" s="4">
        <f t="shared" si="57"/>
        <v>-784322.24798307579</v>
      </c>
      <c r="M355" s="4">
        <f t="shared" si="58"/>
        <v>-840389.95558489067</v>
      </c>
      <c r="N355" s="39">
        <f>Jan!M355</f>
        <v>-666365.6582745529</v>
      </c>
      <c r="O355" s="39">
        <f t="shared" si="59"/>
        <v>-174024.29731033777</v>
      </c>
    </row>
    <row r="356" spans="1:15" x14ac:dyDescent="0.25">
      <c r="A356">
        <v>5620</v>
      </c>
      <c r="B356" t="s">
        <v>376</v>
      </c>
      <c r="C356" s="4">
        <v>14469556</v>
      </c>
      <c r="D356" s="4">
        <v>2956</v>
      </c>
      <c r="E356" s="4">
        <f t="shared" si="50"/>
        <v>4894.9783491204334</v>
      </c>
      <c r="F356" s="6">
        <f t="shared" si="51"/>
        <v>0.99109239184062625</v>
      </c>
      <c r="G356" s="4">
        <f t="shared" si="52"/>
        <v>27.276549243805256</v>
      </c>
      <c r="H356" s="57">
        <f t="shared" si="53"/>
        <v>0</v>
      </c>
      <c r="I356" s="4">
        <f t="shared" si="54"/>
        <v>27.276549243805256</v>
      </c>
      <c r="J356" s="4">
        <f t="shared" si="55"/>
        <v>-51.063485976151945</v>
      </c>
      <c r="K356" s="4">
        <f t="shared" si="56"/>
        <v>-23.786936732346689</v>
      </c>
      <c r="L356" s="4">
        <f t="shared" si="57"/>
        <v>80629.479564688343</v>
      </c>
      <c r="M356" s="4">
        <f t="shared" si="58"/>
        <v>-70314.184980816819</v>
      </c>
      <c r="N356" s="39">
        <f>Jan!M356</f>
        <v>82432.97786923626</v>
      </c>
      <c r="O356" s="39">
        <f t="shared" si="59"/>
        <v>-152747.16285005308</v>
      </c>
    </row>
    <row r="357" spans="1:15" x14ac:dyDescent="0.25">
      <c r="A357">
        <v>5622</v>
      </c>
      <c r="B357" t="s">
        <v>377</v>
      </c>
      <c r="C357" s="4">
        <v>16731621</v>
      </c>
      <c r="D357" s="4">
        <v>3896</v>
      </c>
      <c r="E357" s="4">
        <f t="shared" si="50"/>
        <v>4294.563911704312</v>
      </c>
      <c r="F357" s="6">
        <f t="shared" si="51"/>
        <v>0.86952572934837769</v>
      </c>
      <c r="G357" s="4">
        <f t="shared" si="52"/>
        <v>399.53350044180058</v>
      </c>
      <c r="H357" s="57">
        <f t="shared" si="53"/>
        <v>52.679057669651044</v>
      </c>
      <c r="I357" s="4">
        <f t="shared" si="54"/>
        <v>452.21255811145164</v>
      </c>
      <c r="J357" s="4">
        <f t="shared" si="55"/>
        <v>-51.063485976151945</v>
      </c>
      <c r="K357" s="4">
        <f t="shared" si="56"/>
        <v>401.14907213529972</v>
      </c>
      <c r="L357" s="4">
        <f t="shared" si="57"/>
        <v>1761820.1264022156</v>
      </c>
      <c r="M357" s="4">
        <f t="shared" si="58"/>
        <v>1562876.7850391278</v>
      </c>
      <c r="N357" s="39">
        <f>Jan!M357</f>
        <v>1142214.104136714</v>
      </c>
      <c r="O357" s="39">
        <f t="shared" si="59"/>
        <v>420662.68090241379</v>
      </c>
    </row>
    <row r="358" spans="1:15" x14ac:dyDescent="0.25">
      <c r="A358">
        <v>5624</v>
      </c>
      <c r="B358" t="s">
        <v>378</v>
      </c>
      <c r="C358" s="4">
        <v>6306480</v>
      </c>
      <c r="D358" s="4">
        <v>1238</v>
      </c>
      <c r="E358" s="4">
        <f t="shared" si="50"/>
        <v>5094.0872374798064</v>
      </c>
      <c r="F358" s="6">
        <f t="shared" si="51"/>
        <v>1.0314062176282883</v>
      </c>
      <c r="G358" s="4">
        <f t="shared" si="52"/>
        <v>-96.170961539005972</v>
      </c>
      <c r="H358" s="57">
        <f t="shared" si="53"/>
        <v>0</v>
      </c>
      <c r="I358" s="4">
        <f t="shared" si="54"/>
        <v>-96.170961539005972</v>
      </c>
      <c r="J358" s="4">
        <f t="shared" si="55"/>
        <v>-51.063485976151945</v>
      </c>
      <c r="K358" s="4">
        <f t="shared" si="56"/>
        <v>-147.23444751515791</v>
      </c>
      <c r="L358" s="4">
        <f t="shared" si="57"/>
        <v>-119059.65038528939</v>
      </c>
      <c r="M358" s="4">
        <f t="shared" si="58"/>
        <v>-182276.2460237655</v>
      </c>
      <c r="N358" s="39">
        <f>Jan!M358</f>
        <v>747033.95863481844</v>
      </c>
      <c r="O358" s="39">
        <f t="shared" si="59"/>
        <v>-929310.20465858397</v>
      </c>
    </row>
    <row r="359" spans="1:15" x14ac:dyDescent="0.25">
      <c r="A359">
        <v>5626</v>
      </c>
      <c r="B359" t="s">
        <v>379</v>
      </c>
      <c r="C359" s="4">
        <v>4531729</v>
      </c>
      <c r="D359" s="4">
        <v>1051</v>
      </c>
      <c r="E359" s="4">
        <f t="shared" si="50"/>
        <v>4311.8258801141774</v>
      </c>
      <c r="F359" s="6">
        <f t="shared" si="51"/>
        <v>0.87302078169366226</v>
      </c>
      <c r="G359" s="4">
        <f t="shared" si="52"/>
        <v>388.83108002768404</v>
      </c>
      <c r="H359" s="57">
        <f t="shared" si="53"/>
        <v>46.637368726198154</v>
      </c>
      <c r="I359" s="4">
        <f t="shared" si="54"/>
        <v>435.46844875388217</v>
      </c>
      <c r="J359" s="4">
        <f t="shared" si="55"/>
        <v>-51.063485976151945</v>
      </c>
      <c r="K359" s="4">
        <f t="shared" si="56"/>
        <v>384.40496277773025</v>
      </c>
      <c r="L359" s="4">
        <f t="shared" si="57"/>
        <v>457677.33964033017</v>
      </c>
      <c r="M359" s="4">
        <f t="shared" si="58"/>
        <v>404009.61587939446</v>
      </c>
      <c r="N359" s="39">
        <f>Jan!M359</f>
        <v>644970.01720936492</v>
      </c>
      <c r="O359" s="39">
        <f t="shared" si="59"/>
        <v>-240960.40132997045</v>
      </c>
    </row>
    <row r="360" spans="1:15" x14ac:dyDescent="0.25">
      <c r="A360">
        <v>5628</v>
      </c>
      <c r="B360" t="s">
        <v>380</v>
      </c>
      <c r="C360" s="4">
        <v>11315646</v>
      </c>
      <c r="D360" s="4">
        <v>2798</v>
      </c>
      <c r="E360" s="4">
        <f t="shared" si="50"/>
        <v>4044.190850607577</v>
      </c>
      <c r="F360" s="6">
        <f t="shared" si="51"/>
        <v>0.81883238235545164</v>
      </c>
      <c r="G360" s="4">
        <f t="shared" si="52"/>
        <v>554.76479832177631</v>
      </c>
      <c r="H360" s="57">
        <f t="shared" si="53"/>
        <v>140.30962905350827</v>
      </c>
      <c r="I360" s="4">
        <f t="shared" si="54"/>
        <v>695.07442737528459</v>
      </c>
      <c r="J360" s="4">
        <f t="shared" si="55"/>
        <v>-51.063485976151945</v>
      </c>
      <c r="K360" s="4">
        <f t="shared" si="56"/>
        <v>644.01094139913266</v>
      </c>
      <c r="L360" s="4">
        <f t="shared" si="57"/>
        <v>1944818.2477960463</v>
      </c>
      <c r="M360" s="4">
        <f t="shared" si="58"/>
        <v>1801942.6140347731</v>
      </c>
      <c r="N360" s="39">
        <f>Jan!M360</f>
        <v>1496598.0649113252</v>
      </c>
      <c r="O360" s="39">
        <f t="shared" si="59"/>
        <v>305344.54912344785</v>
      </c>
    </row>
    <row r="361" spans="1:15" x14ac:dyDescent="0.25">
      <c r="A361">
        <v>5630</v>
      </c>
      <c r="B361" t="s">
        <v>381</v>
      </c>
      <c r="C361" s="4">
        <v>3662504</v>
      </c>
      <c r="D361" s="4">
        <v>890</v>
      </c>
      <c r="E361" s="4">
        <f t="shared" si="50"/>
        <v>4115.1730337078652</v>
      </c>
      <c r="F361" s="6">
        <f t="shared" si="51"/>
        <v>0.83320423379368624</v>
      </c>
      <c r="G361" s="4">
        <f t="shared" si="52"/>
        <v>510.75584479959758</v>
      </c>
      <c r="H361" s="57">
        <f t="shared" si="53"/>
        <v>115.4658649684074</v>
      </c>
      <c r="I361" s="4">
        <f t="shared" si="54"/>
        <v>626.22170976800498</v>
      </c>
      <c r="J361" s="4">
        <f t="shared" si="55"/>
        <v>-51.063485976151945</v>
      </c>
      <c r="K361" s="4">
        <f t="shared" si="56"/>
        <v>575.15822379185306</v>
      </c>
      <c r="L361" s="4">
        <f t="shared" si="57"/>
        <v>557337.32169352449</v>
      </c>
      <c r="M361" s="4">
        <f t="shared" si="58"/>
        <v>511890.81917474925</v>
      </c>
      <c r="N361" s="39">
        <f>Jan!M361</f>
        <v>429012.41838852037</v>
      </c>
      <c r="O361" s="39">
        <f t="shared" si="59"/>
        <v>82878.400786228885</v>
      </c>
    </row>
    <row r="362" spans="1:15" x14ac:dyDescent="0.25">
      <c r="A362">
        <v>5632</v>
      </c>
      <c r="B362" t="s">
        <v>382</v>
      </c>
      <c r="C362" s="4">
        <v>10148949</v>
      </c>
      <c r="D362" s="4">
        <v>2107</v>
      </c>
      <c r="E362" s="4">
        <f t="shared" si="50"/>
        <v>4816.7769340294253</v>
      </c>
      <c r="F362" s="6">
        <f t="shared" si="51"/>
        <v>0.97525885346720409</v>
      </c>
      <c r="G362" s="4">
        <f t="shared" si="52"/>
        <v>75.761426600230294</v>
      </c>
      <c r="H362" s="57">
        <f t="shared" si="53"/>
        <v>0</v>
      </c>
      <c r="I362" s="4">
        <f t="shared" si="54"/>
        <v>75.761426600230294</v>
      </c>
      <c r="J362" s="4">
        <f t="shared" si="55"/>
        <v>-51.063485976151945</v>
      </c>
      <c r="K362" s="4">
        <f t="shared" si="56"/>
        <v>24.697940624078349</v>
      </c>
      <c r="L362" s="4">
        <f t="shared" si="57"/>
        <v>159629.32584668524</v>
      </c>
      <c r="M362" s="4">
        <f t="shared" si="58"/>
        <v>52038.560894933078</v>
      </c>
      <c r="N362" s="39">
        <f>Jan!M362</f>
        <v>58807.653420324998</v>
      </c>
      <c r="O362" s="39">
        <f t="shared" si="59"/>
        <v>-6769.0925253919195</v>
      </c>
    </row>
    <row r="363" spans="1:15" x14ac:dyDescent="0.25">
      <c r="A363">
        <v>5634</v>
      </c>
      <c r="B363" t="s">
        <v>383</v>
      </c>
      <c r="C363" s="4">
        <v>7250627</v>
      </c>
      <c r="D363" s="4">
        <v>1982</v>
      </c>
      <c r="E363" s="4">
        <f t="shared" si="50"/>
        <v>3658.2376387487388</v>
      </c>
      <c r="F363" s="6">
        <f t="shared" si="51"/>
        <v>0.74068795257498465</v>
      </c>
      <c r="G363" s="4">
        <f t="shared" si="52"/>
        <v>794.05578967425595</v>
      </c>
      <c r="H363" s="57">
        <f t="shared" si="53"/>
        <v>275.3932532041016</v>
      </c>
      <c r="I363" s="4">
        <f t="shared" si="54"/>
        <v>1069.4490428783574</v>
      </c>
      <c r="J363" s="4">
        <f t="shared" si="55"/>
        <v>-51.063485976151945</v>
      </c>
      <c r="K363" s="4">
        <f t="shared" si="56"/>
        <v>1018.3855569022055</v>
      </c>
      <c r="L363" s="4">
        <f t="shared" si="57"/>
        <v>2119648.0029849042</v>
      </c>
      <c r="M363" s="4">
        <f t="shared" si="58"/>
        <v>2018440.1737801712</v>
      </c>
      <c r="N363" s="39">
        <f>Jan!M363</f>
        <v>1904472.6777820762</v>
      </c>
      <c r="O363" s="39">
        <f t="shared" si="59"/>
        <v>113967.49599809502</v>
      </c>
    </row>
    <row r="364" spans="1:15" x14ac:dyDescent="0.25">
      <c r="A364">
        <v>5636</v>
      </c>
      <c r="B364" t="s">
        <v>384</v>
      </c>
      <c r="C364" s="4">
        <v>3893996</v>
      </c>
      <c r="D364" s="4">
        <v>868</v>
      </c>
      <c r="E364" s="4">
        <f t="shared" si="50"/>
        <v>4486.1705069124428</v>
      </c>
      <c r="F364" s="6">
        <f t="shared" si="51"/>
        <v>0.90832055645346332</v>
      </c>
      <c r="G364" s="4">
        <f t="shared" si="52"/>
        <v>280.73741141275946</v>
      </c>
      <c r="H364" s="57">
        <f t="shared" si="53"/>
        <v>0</v>
      </c>
      <c r="I364" s="4">
        <f t="shared" si="54"/>
        <v>280.73741141275946</v>
      </c>
      <c r="J364" s="4">
        <f t="shared" si="55"/>
        <v>-51.063485976151945</v>
      </c>
      <c r="K364" s="4">
        <f t="shared" si="56"/>
        <v>229.6739254366075</v>
      </c>
      <c r="L364" s="4">
        <f t="shared" si="57"/>
        <v>243680.0731062752</v>
      </c>
      <c r="M364" s="4">
        <f t="shared" si="58"/>
        <v>199356.96727897532</v>
      </c>
      <c r="N364" s="39">
        <f>Jan!M364</f>
        <v>141994.05130937003</v>
      </c>
      <c r="O364" s="39">
        <f t="shared" si="59"/>
        <v>57362.915969605296</v>
      </c>
    </row>
    <row r="365" spans="1:15" x14ac:dyDescent="0.25">
      <c r="C365" s="4"/>
      <c r="D365" s="4"/>
      <c r="E365" s="4" t="str">
        <f t="shared" si="50"/>
        <v/>
      </c>
      <c r="F365" s="6" t="str">
        <f t="shared" si="51"/>
        <v/>
      </c>
      <c r="G365" s="4"/>
      <c r="I365" s="4" t="str">
        <f t="shared" si="54"/>
        <v/>
      </c>
      <c r="J365" s="4"/>
      <c r="K365" s="4"/>
      <c r="L365" s="4"/>
      <c r="M365" s="4"/>
      <c r="N365" s="39"/>
      <c r="O365" s="39"/>
    </row>
    <row r="366" spans="1:15" ht="15.75" thickBot="1" x14ac:dyDescent="0.3">
      <c r="A366" s="47"/>
      <c r="B366" s="47" t="s">
        <v>385</v>
      </c>
      <c r="C366" s="48">
        <f>SUM(C8:C364)</f>
        <v>27630293001</v>
      </c>
      <c r="D366" s="40">
        <f>SUM(D8:D364)</f>
        <v>5594340</v>
      </c>
      <c r="E366" s="40">
        <f>IF(C366&gt;0,(C366)/D366,"")</f>
        <v>4938.9727833846355</v>
      </c>
      <c r="F366" s="49">
        <f>IF(C366&gt;0,E366/$E$366,"")</f>
        <v>1</v>
      </c>
      <c r="G366" s="50"/>
      <c r="H366" s="58"/>
      <c r="I366" s="40"/>
      <c r="J366" s="51"/>
      <c r="K366" s="40"/>
      <c r="L366" s="40">
        <f>SUM(L8:L364)</f>
        <v>285666502.13582587</v>
      </c>
      <c r="M366" s="40">
        <f>SUM(M8:M364)</f>
        <v>-4.1883322410285473E-7</v>
      </c>
      <c r="N366" s="40">
        <f>[1]jan!M366</f>
        <v>1.3065873645246029E-6</v>
      </c>
      <c r="O366" s="40">
        <f t="shared" ref="O366" si="60">M366-N366</f>
        <v>-1.7254205886274576E-6</v>
      </c>
    </row>
    <row r="367" spans="1:15" ht="15.75" thickTop="1" x14ac:dyDescent="0.25">
      <c r="N367" s="37"/>
      <c r="O367" s="41"/>
    </row>
    <row r="368" spans="1:15" x14ac:dyDescent="0.25">
      <c r="A368" s="30" t="s">
        <v>388</v>
      </c>
      <c r="B368" s="30"/>
      <c r="C368" s="30"/>
      <c r="D368" s="31">
        <f>L366</f>
        <v>285666502.13582587</v>
      </c>
      <c r="E368" s="32" t="s">
        <v>389</v>
      </c>
      <c r="F368" s="33">
        <f>D366</f>
        <v>5594340</v>
      </c>
      <c r="G368" s="32" t="s">
        <v>390</v>
      </c>
      <c r="H368" s="59"/>
      <c r="I368" s="34">
        <f>-L366/D366</f>
        <v>-51.063485976151945</v>
      </c>
      <c r="J368" s="35" t="s">
        <v>391</v>
      </c>
      <c r="N368" s="37"/>
      <c r="O368" s="37"/>
    </row>
    <row r="370" spans="3:15" ht="15.75" thickBot="1" x14ac:dyDescent="0.3"/>
    <row r="371" spans="3:15" x14ac:dyDescent="0.25">
      <c r="C371" s="61" t="s">
        <v>392</v>
      </c>
      <c r="D371" s="62"/>
      <c r="E371" s="62"/>
      <c r="F371" s="62"/>
      <c r="G371" s="62"/>
      <c r="H371" s="62"/>
      <c r="I371" s="62"/>
      <c r="J371" s="62"/>
      <c r="K371" s="62"/>
      <c r="L371" s="62"/>
      <c r="M371" s="62"/>
      <c r="N371"/>
      <c r="O371"/>
    </row>
    <row r="372" spans="3:15" x14ac:dyDescent="0.25">
      <c r="C372" s="63"/>
      <c r="D372" s="64"/>
      <c r="E372" s="64"/>
      <c r="F372" s="64"/>
      <c r="G372" s="64"/>
      <c r="H372" s="64"/>
      <c r="I372" s="64"/>
      <c r="J372" s="64"/>
      <c r="K372" s="64"/>
      <c r="L372" s="64"/>
      <c r="M372" s="64"/>
      <c r="N372"/>
      <c r="O372"/>
    </row>
    <row r="373" spans="3:15" x14ac:dyDescent="0.25">
      <c r="C373" s="63"/>
      <c r="D373" s="64"/>
      <c r="E373" s="64"/>
      <c r="F373" s="64"/>
      <c r="G373" s="64"/>
      <c r="H373" s="64"/>
      <c r="I373" s="64"/>
      <c r="J373" s="64"/>
      <c r="K373" s="64"/>
      <c r="L373" s="64"/>
      <c r="M373" s="64"/>
      <c r="N373"/>
      <c r="O373"/>
    </row>
    <row r="374" spans="3:15" x14ac:dyDescent="0.25">
      <c r="C374" s="63" t="s">
        <v>393</v>
      </c>
      <c r="D374" s="64"/>
      <c r="E374" s="64"/>
      <c r="F374" s="64"/>
      <c r="G374" s="64"/>
      <c r="H374" s="64"/>
      <c r="I374" s="64"/>
      <c r="J374" s="64"/>
      <c r="K374" s="64"/>
      <c r="L374" s="64"/>
      <c r="M374" s="64"/>
      <c r="N374"/>
      <c r="O374"/>
    </row>
    <row r="375" spans="3:15" ht="15.75" thickBot="1" x14ac:dyDescent="0.3">
      <c r="C375" s="65"/>
      <c r="D375" s="66"/>
      <c r="E375" s="66"/>
      <c r="F375" s="66"/>
      <c r="G375" s="66"/>
      <c r="H375" s="66"/>
      <c r="I375" s="66"/>
      <c r="J375" s="66"/>
      <c r="K375" s="66"/>
      <c r="L375" s="66"/>
      <c r="M375" s="66"/>
      <c r="N375"/>
      <c r="O375"/>
    </row>
  </sheetData>
  <mergeCells count="8">
    <mergeCell ref="C371:M373"/>
    <mergeCell ref="C374:M375"/>
    <mergeCell ref="A1:M1"/>
    <mergeCell ref="A2:A5"/>
    <mergeCell ref="B2:B5"/>
    <mergeCell ref="E2:F2"/>
    <mergeCell ref="G2:K2"/>
    <mergeCell ref="L2:M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1CCB4-0AB7-4983-8DBD-358243FB52AB}">
  <dimension ref="A1:M375"/>
  <sheetViews>
    <sheetView workbookViewId="0">
      <pane ySplit="6" topLeftCell="A347" activePane="bottomLeft" state="frozen"/>
      <selection pane="bottomLeft" activeCell="I368" sqref="I368"/>
    </sheetView>
  </sheetViews>
  <sheetFormatPr baseColWidth="10" defaultRowHeight="15" x14ac:dyDescent="0.25"/>
  <cols>
    <col min="2" max="2" width="16.7109375" customWidth="1"/>
    <col min="3" max="3" width="14.5703125" bestFit="1" customWidth="1"/>
    <col min="4" max="11" width="11.5703125" bestFit="1" customWidth="1"/>
    <col min="12" max="13" width="13.28515625" bestFit="1" customWidth="1"/>
  </cols>
  <sheetData>
    <row r="1" spans="1:13" x14ac:dyDescent="0.25">
      <c r="A1" s="67" t="s">
        <v>27</v>
      </c>
      <c r="B1" s="67"/>
      <c r="C1" s="67"/>
      <c r="D1" s="67"/>
      <c r="E1" s="67"/>
      <c r="F1" s="67"/>
      <c r="G1" s="67"/>
      <c r="H1" s="67"/>
      <c r="I1" s="67"/>
      <c r="J1" s="67"/>
      <c r="K1" s="67"/>
      <c r="L1" s="67"/>
      <c r="M1" s="68"/>
    </row>
    <row r="2" spans="1:13" x14ac:dyDescent="0.25">
      <c r="A2" s="69" t="s">
        <v>0</v>
      </c>
      <c r="B2" s="69" t="s">
        <v>1</v>
      </c>
      <c r="C2" s="7" t="s">
        <v>2</v>
      </c>
      <c r="D2" s="8" t="s">
        <v>3</v>
      </c>
      <c r="E2" s="72" t="s">
        <v>386</v>
      </c>
      <c r="F2" s="73"/>
      <c r="G2" s="72" t="s">
        <v>4</v>
      </c>
      <c r="H2" s="74"/>
      <c r="I2" s="74"/>
      <c r="J2" s="74"/>
      <c r="K2" s="73"/>
      <c r="L2" s="72" t="s">
        <v>5</v>
      </c>
      <c r="M2" s="73"/>
    </row>
    <row r="3" spans="1:13" x14ac:dyDescent="0.25">
      <c r="A3" s="70"/>
      <c r="B3" s="70"/>
      <c r="C3" s="9" t="s">
        <v>6</v>
      </c>
      <c r="D3" s="10" t="s">
        <v>394</v>
      </c>
      <c r="E3" s="11" t="s">
        <v>7</v>
      </c>
      <c r="F3" s="12" t="s">
        <v>8</v>
      </c>
      <c r="G3" s="13" t="s">
        <v>9</v>
      </c>
      <c r="H3" s="14" t="s">
        <v>10</v>
      </c>
      <c r="I3" s="11" t="s">
        <v>11</v>
      </c>
      <c r="J3" s="15" t="s">
        <v>12</v>
      </c>
      <c r="K3" s="16" t="s">
        <v>13</v>
      </c>
      <c r="L3" s="17" t="s">
        <v>11</v>
      </c>
      <c r="M3" s="18" t="s">
        <v>14</v>
      </c>
    </row>
    <row r="4" spans="1:13" x14ac:dyDescent="0.25">
      <c r="A4" s="70"/>
      <c r="B4" s="70"/>
      <c r="C4" s="10"/>
      <c r="D4" s="10"/>
      <c r="E4" s="19"/>
      <c r="F4" s="18" t="s">
        <v>15</v>
      </c>
      <c r="G4" s="20" t="s">
        <v>16</v>
      </c>
      <c r="H4" s="21" t="s">
        <v>17</v>
      </c>
      <c r="I4" s="19" t="s">
        <v>18</v>
      </c>
      <c r="J4" s="22" t="s">
        <v>19</v>
      </c>
      <c r="K4" s="17" t="s">
        <v>20</v>
      </c>
      <c r="L4" s="17" t="s">
        <v>21</v>
      </c>
      <c r="M4" s="18" t="s">
        <v>18</v>
      </c>
    </row>
    <row r="5" spans="1:13" x14ac:dyDescent="0.25">
      <c r="A5" s="71"/>
      <c r="B5" s="71"/>
      <c r="C5" s="23"/>
      <c r="D5" s="24"/>
      <c r="E5" s="24"/>
      <c r="F5" s="25" t="s">
        <v>22</v>
      </c>
      <c r="G5" s="26" t="s">
        <v>387</v>
      </c>
      <c r="H5" s="27" t="s">
        <v>23</v>
      </c>
      <c r="I5" s="28"/>
      <c r="J5" s="29" t="s">
        <v>24</v>
      </c>
      <c r="K5" s="24"/>
      <c r="L5" s="25" t="s">
        <v>25</v>
      </c>
      <c r="M5" s="25" t="s">
        <v>26</v>
      </c>
    </row>
    <row r="6" spans="1:13" x14ac:dyDescent="0.25">
      <c r="A6" s="1"/>
      <c r="B6" s="1"/>
      <c r="C6" s="1">
        <v>1</v>
      </c>
      <c r="D6" s="2">
        <v>2</v>
      </c>
      <c r="E6" s="1">
        <v>3</v>
      </c>
      <c r="F6" s="1">
        <v>4</v>
      </c>
      <c r="G6" s="1">
        <v>5</v>
      </c>
      <c r="H6" s="1">
        <v>6</v>
      </c>
      <c r="I6" s="1">
        <v>7</v>
      </c>
      <c r="J6" s="1">
        <v>8</v>
      </c>
      <c r="K6" s="1">
        <v>9</v>
      </c>
      <c r="L6" s="1">
        <v>10</v>
      </c>
      <c r="M6" s="1">
        <v>11</v>
      </c>
    </row>
    <row r="7" spans="1:13" x14ac:dyDescent="0.25">
      <c r="A7" s="3"/>
      <c r="B7" s="3"/>
      <c r="C7" s="3"/>
      <c r="D7" s="3"/>
      <c r="E7" s="3"/>
      <c r="F7" s="3"/>
      <c r="G7" s="3"/>
      <c r="I7" s="3"/>
      <c r="J7" s="3"/>
      <c r="K7" s="3"/>
      <c r="L7" s="3"/>
      <c r="M7" s="3"/>
    </row>
    <row r="8" spans="1:13" x14ac:dyDescent="0.25">
      <c r="A8">
        <v>301</v>
      </c>
      <c r="B8" t="s">
        <v>28</v>
      </c>
      <c r="C8" s="4">
        <v>4391042216</v>
      </c>
      <c r="D8" s="4">
        <v>724290</v>
      </c>
      <c r="E8" s="4">
        <f>IF(ISNUMBER(C8),(C8)/D8,"")</f>
        <v>6062.5470681633051</v>
      </c>
      <c r="F8" s="6">
        <f>IF(ISNUMBER(C8),E8/$E$366,"")</f>
        <v>1.282029955704012</v>
      </c>
      <c r="G8" s="4">
        <f>IF(ISNUMBER(D8),(E$366-E8)*0.62,"")</f>
        <v>-826.88264931545029</v>
      </c>
      <c r="H8" s="5">
        <f>IF(ISNUMBER(D8),(IF(E8&gt;=E$366*0.9,0,IF(E8&lt;0.9*E$366,(E$366*0.9-E8)*0.35))),"")</f>
        <v>0</v>
      </c>
      <c r="I8" s="4">
        <f>IF(ISNUMBER(C8),G8+H8,"")</f>
        <v>-826.88264931545029</v>
      </c>
      <c r="J8" s="4">
        <f>IF(ISNUMBER(D8),I$368,"")</f>
        <v>-44.742487658506477</v>
      </c>
      <c r="K8" s="4">
        <f>I8+J8</f>
        <v>-871.62513697395673</v>
      </c>
      <c r="L8" s="4">
        <f>I8*D8</f>
        <v>-598902834.07268751</v>
      </c>
      <c r="M8" s="4">
        <f>D8*K8</f>
        <v>-631309370.45886707</v>
      </c>
    </row>
    <row r="9" spans="1:13" x14ac:dyDescent="0.25">
      <c r="A9">
        <v>1101</v>
      </c>
      <c r="B9" t="s">
        <v>29</v>
      </c>
      <c r="C9" s="4">
        <v>74757309</v>
      </c>
      <c r="D9" s="4">
        <v>15375</v>
      </c>
      <c r="E9" s="4">
        <f t="shared" ref="E9:E72" si="0">IF(ISNUMBER(C9),(C9)/D9,"")</f>
        <v>4862.2640000000001</v>
      </c>
      <c r="F9" s="6">
        <f t="shared" ref="F9:F72" si="1">IF(ISNUMBER(C9),E9/$E$366,"")</f>
        <v>1.0282094358122187</v>
      </c>
      <c r="G9" s="4">
        <f t="shared" ref="G9:G72" si="2">IF(ISNUMBER(D9),(E$366-E9)*0.62,"")</f>
        <v>-82.707147054201201</v>
      </c>
      <c r="H9" s="5">
        <f t="shared" ref="H9:H72" si="3">IF(ISNUMBER(D9),(IF(E9&gt;=E$366*0.9,0,IF(E9&lt;0.9*E$366,(E$366*0.9-E9)*0.35))),"")</f>
        <v>0</v>
      </c>
      <c r="I9" s="4">
        <f t="shared" ref="I9:I72" si="4">IF(ISNUMBER(C9),G9+H9,"")</f>
        <v>-82.707147054201201</v>
      </c>
      <c r="J9" s="4">
        <f t="shared" ref="J9:J72" si="5">IF(ISNUMBER(D9),I$368,"")</f>
        <v>-44.742487658506477</v>
      </c>
      <c r="K9" s="4">
        <f t="shared" ref="K9:K72" si="6">I9+J9</f>
        <v>-127.44963471270768</v>
      </c>
      <c r="L9" s="4">
        <f t="shared" ref="L9:L72" si="7">I9*D9</f>
        <v>-1271622.3859583435</v>
      </c>
      <c r="M9" s="4">
        <f t="shared" ref="M9:M72" si="8">D9*K9</f>
        <v>-1959538.1337078805</v>
      </c>
    </row>
    <row r="10" spans="1:13" x14ac:dyDescent="0.25">
      <c r="A10">
        <v>1103</v>
      </c>
      <c r="B10" t="s">
        <v>30</v>
      </c>
      <c r="C10" s="4">
        <v>863342027</v>
      </c>
      <c r="D10" s="4">
        <v>150123</v>
      </c>
      <c r="E10" s="4">
        <f t="shared" si="0"/>
        <v>5750.8977771560658</v>
      </c>
      <c r="F10" s="6">
        <f t="shared" si="1"/>
        <v>1.2161263474923165</v>
      </c>
      <c r="G10" s="4">
        <f t="shared" si="2"/>
        <v>-633.6600888909619</v>
      </c>
      <c r="H10" s="5">
        <f t="shared" si="3"/>
        <v>0</v>
      </c>
      <c r="I10" s="4">
        <f t="shared" si="4"/>
        <v>-633.6600888909619</v>
      </c>
      <c r="J10" s="4">
        <f t="shared" si="5"/>
        <v>-44.742487658506477</v>
      </c>
      <c r="K10" s="4">
        <f t="shared" si="6"/>
        <v>-678.40257654946834</v>
      </c>
      <c r="L10" s="4">
        <f t="shared" si="7"/>
        <v>-95126953.524577871</v>
      </c>
      <c r="M10" s="4">
        <f t="shared" si="8"/>
        <v>-101843829.99933584</v>
      </c>
    </row>
    <row r="11" spans="1:13" x14ac:dyDescent="0.25">
      <c r="A11">
        <v>1106</v>
      </c>
      <c r="B11" t="s">
        <v>31</v>
      </c>
      <c r="C11" s="4">
        <v>190511704</v>
      </c>
      <c r="D11" s="4">
        <v>38441</v>
      </c>
      <c r="E11" s="4">
        <f t="shared" si="0"/>
        <v>4955.9507817174372</v>
      </c>
      <c r="F11" s="6">
        <f t="shared" si="1"/>
        <v>1.0480211188003798</v>
      </c>
      <c r="G11" s="4">
        <f t="shared" si="2"/>
        <v>-140.79295171901217</v>
      </c>
      <c r="H11" s="5">
        <f t="shared" si="3"/>
        <v>0</v>
      </c>
      <c r="I11" s="4">
        <f t="shared" si="4"/>
        <v>-140.79295171901217</v>
      </c>
      <c r="J11" s="4">
        <f t="shared" si="5"/>
        <v>-44.742487658506477</v>
      </c>
      <c r="K11" s="4">
        <f t="shared" si="6"/>
        <v>-185.53543937751863</v>
      </c>
      <c r="L11" s="4">
        <f t="shared" si="7"/>
        <v>-5412221.8570305463</v>
      </c>
      <c r="M11" s="4">
        <f t="shared" si="8"/>
        <v>-7132167.8251111936</v>
      </c>
    </row>
    <row r="12" spans="1:13" x14ac:dyDescent="0.25">
      <c r="A12">
        <v>1108</v>
      </c>
      <c r="B12" t="s">
        <v>32</v>
      </c>
      <c r="C12" s="4">
        <v>401957938</v>
      </c>
      <c r="D12" s="4">
        <v>84908</v>
      </c>
      <c r="E12" s="4">
        <f t="shared" si="0"/>
        <v>4734.0408206529419</v>
      </c>
      <c r="F12" s="6">
        <f t="shared" si="1"/>
        <v>1.0010944369362862</v>
      </c>
      <c r="G12" s="4">
        <f t="shared" si="2"/>
        <v>-3.2087758590250814</v>
      </c>
      <c r="H12" s="5">
        <f t="shared" si="3"/>
        <v>0</v>
      </c>
      <c r="I12" s="4">
        <f t="shared" si="4"/>
        <v>-3.2087758590250814</v>
      </c>
      <c r="J12" s="4">
        <f t="shared" si="5"/>
        <v>-44.742487658506477</v>
      </c>
      <c r="K12" s="4">
        <f t="shared" si="6"/>
        <v>-47.951263517531558</v>
      </c>
      <c r="L12" s="4">
        <f t="shared" si="7"/>
        <v>-272450.74063810159</v>
      </c>
      <c r="M12" s="4">
        <f t="shared" si="8"/>
        <v>-4071445.8827465693</v>
      </c>
    </row>
    <row r="13" spans="1:13" x14ac:dyDescent="0.25">
      <c r="A13">
        <v>1111</v>
      </c>
      <c r="B13" t="s">
        <v>33</v>
      </c>
      <c r="C13" s="4">
        <v>14223075</v>
      </c>
      <c r="D13" s="4">
        <v>3371</v>
      </c>
      <c r="E13" s="4">
        <f t="shared" si="0"/>
        <v>4219.245031148027</v>
      </c>
      <c r="F13" s="6">
        <f t="shared" si="1"/>
        <v>0.89223200406852032</v>
      </c>
      <c r="G13" s="4">
        <f t="shared" si="2"/>
        <v>315.96461363402216</v>
      </c>
      <c r="H13" s="5">
        <f t="shared" si="3"/>
        <v>12.856832449685044</v>
      </c>
      <c r="I13" s="4">
        <f t="shared" si="4"/>
        <v>328.8214460837072</v>
      </c>
      <c r="J13" s="4">
        <f t="shared" si="5"/>
        <v>-44.742487658506477</v>
      </c>
      <c r="K13" s="4">
        <f t="shared" si="6"/>
        <v>284.07895842520071</v>
      </c>
      <c r="L13" s="4">
        <f t="shared" si="7"/>
        <v>1108457.0947481769</v>
      </c>
      <c r="M13" s="4">
        <f t="shared" si="8"/>
        <v>957630.1688513516</v>
      </c>
    </row>
    <row r="14" spans="1:13" x14ac:dyDescent="0.25">
      <c r="A14">
        <v>1112</v>
      </c>
      <c r="B14" t="s">
        <v>34</v>
      </c>
      <c r="C14" s="4">
        <v>12982489</v>
      </c>
      <c r="D14" s="4">
        <v>3259</v>
      </c>
      <c r="E14" s="4">
        <f t="shared" si="0"/>
        <v>3983.58054617981</v>
      </c>
      <c r="F14" s="6">
        <f t="shared" si="1"/>
        <v>0.84239669131500727</v>
      </c>
      <c r="G14" s="4">
        <f t="shared" si="2"/>
        <v>462.07659431431671</v>
      </c>
      <c r="H14" s="5">
        <f t="shared" si="3"/>
        <v>95.339402188560996</v>
      </c>
      <c r="I14" s="4">
        <f t="shared" si="4"/>
        <v>557.41599650287776</v>
      </c>
      <c r="J14" s="4">
        <f t="shared" si="5"/>
        <v>-44.742487658506477</v>
      </c>
      <c r="K14" s="4">
        <f t="shared" si="6"/>
        <v>512.67350884437133</v>
      </c>
      <c r="L14" s="4">
        <f t="shared" si="7"/>
        <v>1816618.7326028787</v>
      </c>
      <c r="M14" s="4">
        <f t="shared" si="8"/>
        <v>1670802.965323806</v>
      </c>
    </row>
    <row r="15" spans="1:13" x14ac:dyDescent="0.25">
      <c r="A15">
        <v>1114</v>
      </c>
      <c r="B15" t="s">
        <v>35</v>
      </c>
      <c r="C15" s="4">
        <v>11420529</v>
      </c>
      <c r="D15" s="4">
        <v>2905</v>
      </c>
      <c r="E15" s="4">
        <f t="shared" si="0"/>
        <v>3931.3352839931154</v>
      </c>
      <c r="F15" s="6">
        <f t="shared" si="1"/>
        <v>0.83134853112525975</v>
      </c>
      <c r="G15" s="4">
        <f t="shared" si="2"/>
        <v>494.46865687006738</v>
      </c>
      <c r="H15" s="5">
        <f t="shared" si="3"/>
        <v>113.62524395390412</v>
      </c>
      <c r="I15" s="4">
        <f t="shared" si="4"/>
        <v>608.09390082397147</v>
      </c>
      <c r="J15" s="4">
        <f t="shared" si="5"/>
        <v>-44.742487658506477</v>
      </c>
      <c r="K15" s="4">
        <f t="shared" si="6"/>
        <v>563.35141316546503</v>
      </c>
      <c r="L15" s="4">
        <f t="shared" si="7"/>
        <v>1766512.781893637</v>
      </c>
      <c r="M15" s="4">
        <f t="shared" si="8"/>
        <v>1636535.8552456759</v>
      </c>
    </row>
    <row r="16" spans="1:13" x14ac:dyDescent="0.25">
      <c r="A16">
        <v>1119</v>
      </c>
      <c r="B16" t="s">
        <v>36</v>
      </c>
      <c r="C16" s="4">
        <v>78881837</v>
      </c>
      <c r="D16" s="4">
        <v>20067</v>
      </c>
      <c r="E16" s="4">
        <f t="shared" si="0"/>
        <v>3930.9232570887525</v>
      </c>
      <c r="F16" s="6">
        <f t="shared" si="1"/>
        <v>0.83126140094251477</v>
      </c>
      <c r="G16" s="4">
        <f t="shared" si="2"/>
        <v>494.7241135507723</v>
      </c>
      <c r="H16" s="5">
        <f t="shared" si="3"/>
        <v>113.76945337043111</v>
      </c>
      <c r="I16" s="4">
        <f t="shared" si="4"/>
        <v>608.49356692120341</v>
      </c>
      <c r="J16" s="4">
        <f t="shared" si="5"/>
        <v>-44.742487658506477</v>
      </c>
      <c r="K16" s="4">
        <f t="shared" si="6"/>
        <v>563.75107926269698</v>
      </c>
      <c r="L16" s="4">
        <f t="shared" si="7"/>
        <v>12210640.407407789</v>
      </c>
      <c r="M16" s="4">
        <f t="shared" si="8"/>
        <v>11312792.907564539</v>
      </c>
    </row>
    <row r="17" spans="1:13" x14ac:dyDescent="0.25">
      <c r="A17">
        <v>1120</v>
      </c>
      <c r="B17" t="s">
        <v>37</v>
      </c>
      <c r="C17" s="4">
        <v>94521353</v>
      </c>
      <c r="D17" s="4">
        <v>21186</v>
      </c>
      <c r="E17" s="4">
        <f t="shared" si="0"/>
        <v>4461.5006608137446</v>
      </c>
      <c r="F17" s="6">
        <f t="shared" si="1"/>
        <v>0.94346112784726233</v>
      </c>
      <c r="G17" s="4">
        <f t="shared" si="2"/>
        <v>165.76612324127723</v>
      </c>
      <c r="H17" s="5">
        <f t="shared" si="3"/>
        <v>0</v>
      </c>
      <c r="I17" s="4">
        <f t="shared" si="4"/>
        <v>165.76612324127723</v>
      </c>
      <c r="J17" s="4">
        <f t="shared" si="5"/>
        <v>-44.742487658506477</v>
      </c>
      <c r="K17" s="4">
        <f t="shared" si="6"/>
        <v>121.02363558277075</v>
      </c>
      <c r="L17" s="4">
        <f t="shared" si="7"/>
        <v>3511921.0869896994</v>
      </c>
      <c r="M17" s="4">
        <f t="shared" si="8"/>
        <v>2564006.7434565811</v>
      </c>
    </row>
    <row r="18" spans="1:13" x14ac:dyDescent="0.25">
      <c r="A18">
        <v>1121</v>
      </c>
      <c r="B18" t="s">
        <v>38</v>
      </c>
      <c r="C18" s="4">
        <v>91819771</v>
      </c>
      <c r="D18" s="4">
        <v>20157</v>
      </c>
      <c r="E18" s="4">
        <f t="shared" si="0"/>
        <v>4555.2299945428385</v>
      </c>
      <c r="F18" s="6">
        <f t="shared" si="1"/>
        <v>0.96328180919090123</v>
      </c>
      <c r="G18" s="4">
        <f t="shared" si="2"/>
        <v>107.65393632923899</v>
      </c>
      <c r="H18" s="5">
        <f t="shared" si="3"/>
        <v>0</v>
      </c>
      <c r="I18" s="4">
        <f t="shared" si="4"/>
        <v>107.65393632923899</v>
      </c>
      <c r="J18" s="4">
        <f t="shared" si="5"/>
        <v>-44.742487658506477</v>
      </c>
      <c r="K18" s="4">
        <f t="shared" si="6"/>
        <v>62.911448670732511</v>
      </c>
      <c r="L18" s="4">
        <f t="shared" si="7"/>
        <v>2169980.3945884705</v>
      </c>
      <c r="M18" s="4">
        <f t="shared" si="8"/>
        <v>1268106.0708559551</v>
      </c>
    </row>
    <row r="19" spans="1:13" x14ac:dyDescent="0.25">
      <c r="A19">
        <v>1122</v>
      </c>
      <c r="B19" t="s">
        <v>39</v>
      </c>
      <c r="C19" s="4">
        <v>51617249</v>
      </c>
      <c r="D19" s="4">
        <v>12536</v>
      </c>
      <c r="E19" s="4">
        <f t="shared" si="0"/>
        <v>4117.5214582003828</v>
      </c>
      <c r="F19" s="6">
        <f t="shared" si="1"/>
        <v>0.87072080320626766</v>
      </c>
      <c r="G19" s="4">
        <f t="shared" si="2"/>
        <v>379.03322886156155</v>
      </c>
      <c r="H19" s="5">
        <f t="shared" si="3"/>
        <v>48.460082981360529</v>
      </c>
      <c r="I19" s="4">
        <f t="shared" si="4"/>
        <v>427.49331184292208</v>
      </c>
      <c r="J19" s="4">
        <f t="shared" si="5"/>
        <v>-44.742487658506477</v>
      </c>
      <c r="K19" s="4">
        <f t="shared" si="6"/>
        <v>382.75082418441559</v>
      </c>
      <c r="L19" s="4">
        <f t="shared" si="7"/>
        <v>5359056.157262871</v>
      </c>
      <c r="M19" s="4">
        <f t="shared" si="8"/>
        <v>4798164.3319758335</v>
      </c>
    </row>
    <row r="20" spans="1:13" x14ac:dyDescent="0.25">
      <c r="A20">
        <v>1124</v>
      </c>
      <c r="B20" t="s">
        <v>40</v>
      </c>
      <c r="C20" s="4">
        <v>170716724</v>
      </c>
      <c r="D20" s="4">
        <v>29153</v>
      </c>
      <c r="E20" s="4">
        <f t="shared" si="0"/>
        <v>5855.8887250025728</v>
      </c>
      <c r="F20" s="6">
        <f t="shared" si="1"/>
        <v>1.2383284910309329</v>
      </c>
      <c r="G20" s="4">
        <f t="shared" si="2"/>
        <v>-698.75447655579626</v>
      </c>
      <c r="H20" s="5">
        <f t="shared" si="3"/>
        <v>0</v>
      </c>
      <c r="I20" s="4">
        <f t="shared" si="4"/>
        <v>-698.75447655579626</v>
      </c>
      <c r="J20" s="4">
        <f t="shared" si="5"/>
        <v>-44.742487658506477</v>
      </c>
      <c r="K20" s="4">
        <f t="shared" si="6"/>
        <v>-743.49696421430269</v>
      </c>
      <c r="L20" s="4">
        <f t="shared" si="7"/>
        <v>-20370789.255031127</v>
      </c>
      <c r="M20" s="4">
        <f t="shared" si="8"/>
        <v>-21675166.997739565</v>
      </c>
    </row>
    <row r="21" spans="1:13" x14ac:dyDescent="0.25">
      <c r="A21">
        <v>1127</v>
      </c>
      <c r="B21" t="s">
        <v>41</v>
      </c>
      <c r="C21" s="4">
        <v>59030119</v>
      </c>
      <c r="D21" s="4">
        <v>11795</v>
      </c>
      <c r="E21" s="4">
        <f t="shared" si="0"/>
        <v>5004.6730818143278</v>
      </c>
      <c r="F21" s="6">
        <f t="shared" si="1"/>
        <v>1.0583242880018255</v>
      </c>
      <c r="G21" s="4">
        <f t="shared" si="2"/>
        <v>-171.00077777908436</v>
      </c>
      <c r="H21" s="5">
        <f t="shared" si="3"/>
        <v>0</v>
      </c>
      <c r="I21" s="4">
        <f t="shared" si="4"/>
        <v>-171.00077777908436</v>
      </c>
      <c r="J21" s="4">
        <f t="shared" si="5"/>
        <v>-44.742487658506477</v>
      </c>
      <c r="K21" s="4">
        <f t="shared" si="6"/>
        <v>-215.74326543759082</v>
      </c>
      <c r="L21" s="4">
        <f t="shared" si="7"/>
        <v>-2016954.1739043</v>
      </c>
      <c r="M21" s="4">
        <f t="shared" si="8"/>
        <v>-2544691.815836384</v>
      </c>
    </row>
    <row r="22" spans="1:13" x14ac:dyDescent="0.25">
      <c r="A22">
        <v>1130</v>
      </c>
      <c r="B22" t="s">
        <v>42</v>
      </c>
      <c r="C22" s="4">
        <v>59022922</v>
      </c>
      <c r="D22" s="4">
        <v>13813</v>
      </c>
      <c r="E22" s="4">
        <f t="shared" si="0"/>
        <v>4272.9980453196267</v>
      </c>
      <c r="F22" s="6">
        <f t="shared" si="1"/>
        <v>0.90359900437426</v>
      </c>
      <c r="G22" s="4">
        <f t="shared" si="2"/>
        <v>282.6377448476303</v>
      </c>
      <c r="H22" s="5">
        <f t="shared" si="3"/>
        <v>0</v>
      </c>
      <c r="I22" s="4">
        <f t="shared" si="4"/>
        <v>282.6377448476303</v>
      </c>
      <c r="J22" s="4">
        <f t="shared" si="5"/>
        <v>-44.742487658506477</v>
      </c>
      <c r="K22" s="4">
        <f t="shared" si="6"/>
        <v>237.89525718912381</v>
      </c>
      <c r="L22" s="4">
        <f t="shared" si="7"/>
        <v>3904075.1695803176</v>
      </c>
      <c r="M22" s="4">
        <f t="shared" si="8"/>
        <v>3286047.1875533671</v>
      </c>
    </row>
    <row r="23" spans="1:13" x14ac:dyDescent="0.25">
      <c r="A23">
        <v>1133</v>
      </c>
      <c r="B23" t="s">
        <v>43</v>
      </c>
      <c r="C23" s="4">
        <v>11155844</v>
      </c>
      <c r="D23" s="4">
        <v>2681</v>
      </c>
      <c r="E23" s="4">
        <f t="shared" si="0"/>
        <v>4161.0757180156661</v>
      </c>
      <c r="F23" s="6">
        <f t="shared" si="1"/>
        <v>0.87993110131264185</v>
      </c>
      <c r="G23" s="4">
        <f t="shared" si="2"/>
        <v>352.02958777608592</v>
      </c>
      <c r="H23" s="5">
        <f t="shared" si="3"/>
        <v>33.216092046011362</v>
      </c>
      <c r="I23" s="4">
        <f t="shared" si="4"/>
        <v>385.24567982209726</v>
      </c>
      <c r="J23" s="4">
        <f t="shared" si="5"/>
        <v>-44.742487658506477</v>
      </c>
      <c r="K23" s="4">
        <f t="shared" si="6"/>
        <v>340.50319216359077</v>
      </c>
      <c r="L23" s="4">
        <f t="shared" si="7"/>
        <v>1032843.6676030428</v>
      </c>
      <c r="M23" s="4">
        <f t="shared" si="8"/>
        <v>912889.05819058686</v>
      </c>
    </row>
    <row r="24" spans="1:13" x14ac:dyDescent="0.25">
      <c r="A24">
        <v>1134</v>
      </c>
      <c r="B24" t="s">
        <v>44</v>
      </c>
      <c r="C24" s="4">
        <v>16490348</v>
      </c>
      <c r="D24" s="4">
        <v>3939</v>
      </c>
      <c r="E24" s="4">
        <f t="shared" si="0"/>
        <v>4186.4300583904542</v>
      </c>
      <c r="F24" s="6">
        <f t="shared" si="1"/>
        <v>0.88529271310750768</v>
      </c>
      <c r="G24" s="4">
        <f t="shared" si="2"/>
        <v>336.30989674371727</v>
      </c>
      <c r="H24" s="5">
        <f t="shared" si="3"/>
        <v>24.342072914835533</v>
      </c>
      <c r="I24" s="4">
        <f t="shared" si="4"/>
        <v>360.65196965855279</v>
      </c>
      <c r="J24" s="4">
        <f t="shared" si="5"/>
        <v>-44.742487658506477</v>
      </c>
      <c r="K24" s="4">
        <f t="shared" si="6"/>
        <v>315.9094820000463</v>
      </c>
      <c r="L24" s="4">
        <f t="shared" si="7"/>
        <v>1420608.1084850393</v>
      </c>
      <c r="M24" s="4">
        <f t="shared" si="8"/>
        <v>1244367.4495981825</v>
      </c>
    </row>
    <row r="25" spans="1:13" x14ac:dyDescent="0.25">
      <c r="A25">
        <v>1135</v>
      </c>
      <c r="B25" t="s">
        <v>45</v>
      </c>
      <c r="C25" s="4">
        <v>18990980</v>
      </c>
      <c r="D25" s="4">
        <v>4600</v>
      </c>
      <c r="E25" s="4">
        <f t="shared" si="0"/>
        <v>4128.4739130434782</v>
      </c>
      <c r="F25" s="6">
        <f t="shared" si="1"/>
        <v>0.87303688834993276</v>
      </c>
      <c r="G25" s="4">
        <f t="shared" si="2"/>
        <v>372.24270685884238</v>
      </c>
      <c r="H25" s="5">
        <f t="shared" si="3"/>
        <v>44.626723786277125</v>
      </c>
      <c r="I25" s="4">
        <f t="shared" si="4"/>
        <v>416.86943064511951</v>
      </c>
      <c r="J25" s="4">
        <f t="shared" si="5"/>
        <v>-44.742487658506477</v>
      </c>
      <c r="K25" s="4">
        <f t="shared" si="6"/>
        <v>372.12694298661302</v>
      </c>
      <c r="L25" s="4">
        <f t="shared" si="7"/>
        <v>1917599.3809675497</v>
      </c>
      <c r="M25" s="4">
        <f t="shared" si="8"/>
        <v>1711783.93773842</v>
      </c>
    </row>
    <row r="26" spans="1:13" x14ac:dyDescent="0.25">
      <c r="A26">
        <v>1144</v>
      </c>
      <c r="B26" t="s">
        <v>46</v>
      </c>
      <c r="C26" s="4">
        <v>2587667</v>
      </c>
      <c r="D26" s="4">
        <v>570</v>
      </c>
      <c r="E26" s="4">
        <f t="shared" si="0"/>
        <v>4539.7666666666664</v>
      </c>
      <c r="F26" s="6">
        <f t="shared" si="1"/>
        <v>0.96001182228123561</v>
      </c>
      <c r="G26" s="4">
        <f t="shared" si="2"/>
        <v>117.24119961246569</v>
      </c>
      <c r="H26" s="5">
        <f t="shared" si="3"/>
        <v>0</v>
      </c>
      <c r="I26" s="4">
        <f t="shared" si="4"/>
        <v>117.24119961246569</v>
      </c>
      <c r="J26" s="4">
        <f t="shared" si="5"/>
        <v>-44.742487658506477</v>
      </c>
      <c r="K26" s="4">
        <f t="shared" si="6"/>
        <v>72.498711953959216</v>
      </c>
      <c r="L26" s="4">
        <f t="shared" si="7"/>
        <v>66827.483779105445</v>
      </c>
      <c r="M26" s="4">
        <f t="shared" si="8"/>
        <v>41324.265813756756</v>
      </c>
    </row>
    <row r="27" spans="1:13" x14ac:dyDescent="0.25">
      <c r="A27">
        <v>1145</v>
      </c>
      <c r="B27" t="s">
        <v>47</v>
      </c>
      <c r="C27" s="4">
        <v>4707359</v>
      </c>
      <c r="D27" s="4">
        <v>893</v>
      </c>
      <c r="E27" s="4">
        <f t="shared" si="0"/>
        <v>5271.3986562150058</v>
      </c>
      <c r="F27" s="6">
        <f t="shared" si="1"/>
        <v>1.1147280028908588</v>
      </c>
      <c r="G27" s="4">
        <f t="shared" si="2"/>
        <v>-336.37063390750467</v>
      </c>
      <c r="H27" s="5">
        <f t="shared" si="3"/>
        <v>0</v>
      </c>
      <c r="I27" s="4">
        <f t="shared" si="4"/>
        <v>-336.37063390750467</v>
      </c>
      <c r="J27" s="4">
        <f t="shared" si="5"/>
        <v>-44.742487658506477</v>
      </c>
      <c r="K27" s="4">
        <f t="shared" si="6"/>
        <v>-381.11312156601116</v>
      </c>
      <c r="L27" s="4">
        <f t="shared" si="7"/>
        <v>-300378.97607940168</v>
      </c>
      <c r="M27" s="4">
        <f t="shared" si="8"/>
        <v>-340334.01755844796</v>
      </c>
    </row>
    <row r="28" spans="1:13" x14ac:dyDescent="0.25">
      <c r="A28">
        <v>1146</v>
      </c>
      <c r="B28" t="s">
        <v>48</v>
      </c>
      <c r="C28" s="4">
        <v>52914018</v>
      </c>
      <c r="D28" s="4">
        <v>11715</v>
      </c>
      <c r="E28" s="4">
        <f t="shared" si="0"/>
        <v>4516.7749039692699</v>
      </c>
      <c r="F28" s="6">
        <f t="shared" si="1"/>
        <v>0.9551498182124688</v>
      </c>
      <c r="G28" s="4">
        <f t="shared" si="2"/>
        <v>131.49609248485157</v>
      </c>
      <c r="H28" s="5">
        <f t="shared" si="3"/>
        <v>0</v>
      </c>
      <c r="I28" s="4">
        <f t="shared" si="4"/>
        <v>131.49609248485157</v>
      </c>
      <c r="J28" s="4">
        <f t="shared" si="5"/>
        <v>-44.742487658506477</v>
      </c>
      <c r="K28" s="4">
        <f t="shared" si="6"/>
        <v>86.753604826345097</v>
      </c>
      <c r="L28" s="4">
        <f t="shared" si="7"/>
        <v>1540476.7234600361</v>
      </c>
      <c r="M28" s="4">
        <f t="shared" si="8"/>
        <v>1016318.4805406329</v>
      </c>
    </row>
    <row r="29" spans="1:13" x14ac:dyDescent="0.25">
      <c r="A29">
        <v>1149</v>
      </c>
      <c r="B29" t="s">
        <v>49</v>
      </c>
      <c r="C29" s="4">
        <v>195945001</v>
      </c>
      <c r="D29" s="4">
        <v>43723</v>
      </c>
      <c r="E29" s="4">
        <f t="shared" si="0"/>
        <v>4481.5086110285201</v>
      </c>
      <c r="F29" s="6">
        <f t="shared" si="1"/>
        <v>0.94769215339463975</v>
      </c>
      <c r="G29" s="4">
        <f t="shared" si="2"/>
        <v>153.36119410811639</v>
      </c>
      <c r="H29" s="5">
        <f t="shared" si="3"/>
        <v>0</v>
      </c>
      <c r="I29" s="4">
        <f t="shared" si="4"/>
        <v>153.36119410811639</v>
      </c>
      <c r="J29" s="4">
        <f t="shared" si="5"/>
        <v>-44.742487658506477</v>
      </c>
      <c r="K29" s="4">
        <f t="shared" si="6"/>
        <v>108.61870644960992</v>
      </c>
      <c r="L29" s="4">
        <f t="shared" si="7"/>
        <v>6705411.4899891727</v>
      </c>
      <c r="M29" s="4">
        <f t="shared" si="8"/>
        <v>4749135.7020962946</v>
      </c>
    </row>
    <row r="30" spans="1:13" x14ac:dyDescent="0.25">
      <c r="A30">
        <v>1151</v>
      </c>
      <c r="B30" t="s">
        <v>50</v>
      </c>
      <c r="C30" s="4">
        <v>1229361</v>
      </c>
      <c r="D30" s="4">
        <v>217</v>
      </c>
      <c r="E30" s="4">
        <f t="shared" si="0"/>
        <v>5665.2580645161288</v>
      </c>
      <c r="F30" s="6">
        <f t="shared" si="1"/>
        <v>1.1980163558060095</v>
      </c>
      <c r="G30" s="4">
        <f t="shared" si="2"/>
        <v>-580.56346705420094</v>
      </c>
      <c r="H30" s="5">
        <f t="shared" si="3"/>
        <v>0</v>
      </c>
      <c r="I30" s="4">
        <f t="shared" si="4"/>
        <v>-580.56346705420094</v>
      </c>
      <c r="J30" s="4">
        <f t="shared" si="5"/>
        <v>-44.742487658506477</v>
      </c>
      <c r="K30" s="4">
        <f t="shared" si="6"/>
        <v>-625.30595471270738</v>
      </c>
      <c r="L30" s="4">
        <f t="shared" si="7"/>
        <v>-125982.2723507616</v>
      </c>
      <c r="M30" s="4">
        <f t="shared" si="8"/>
        <v>-135691.39217265751</v>
      </c>
    </row>
    <row r="31" spans="1:13" x14ac:dyDescent="0.25">
      <c r="A31">
        <v>1160</v>
      </c>
      <c r="B31" t="s">
        <v>51</v>
      </c>
      <c r="C31" s="4">
        <v>45112637</v>
      </c>
      <c r="D31" s="4">
        <v>9069</v>
      </c>
      <c r="E31" s="4">
        <f t="shared" si="0"/>
        <v>4974.378321755431</v>
      </c>
      <c r="F31" s="6">
        <f t="shared" si="1"/>
        <v>1.0519179394061455</v>
      </c>
      <c r="G31" s="4">
        <f t="shared" si="2"/>
        <v>-152.21802654256834</v>
      </c>
      <c r="H31" s="5">
        <f t="shared" si="3"/>
        <v>0</v>
      </c>
      <c r="I31" s="4">
        <f t="shared" si="4"/>
        <v>-152.21802654256834</v>
      </c>
      <c r="J31" s="4">
        <f t="shared" si="5"/>
        <v>-44.742487658506477</v>
      </c>
      <c r="K31" s="4">
        <f t="shared" si="6"/>
        <v>-196.96051420107483</v>
      </c>
      <c r="L31" s="4">
        <f t="shared" si="7"/>
        <v>-1380465.2827145522</v>
      </c>
      <c r="M31" s="4">
        <f t="shared" si="8"/>
        <v>-1786234.9032895477</v>
      </c>
    </row>
    <row r="32" spans="1:13" x14ac:dyDescent="0.25">
      <c r="A32">
        <v>1505</v>
      </c>
      <c r="B32" t="s">
        <v>52</v>
      </c>
      <c r="C32" s="4">
        <v>105587592</v>
      </c>
      <c r="D32" s="4">
        <v>24578</v>
      </c>
      <c r="E32" s="4">
        <f t="shared" si="0"/>
        <v>4296.0205061437055</v>
      </c>
      <c r="F32" s="6">
        <f t="shared" si="1"/>
        <v>0.90846750009043975</v>
      </c>
      <c r="G32" s="4">
        <f t="shared" si="2"/>
        <v>268.36381913670147</v>
      </c>
      <c r="H32" s="5">
        <f t="shared" si="3"/>
        <v>0</v>
      </c>
      <c r="I32" s="4">
        <f t="shared" si="4"/>
        <v>268.36381913670147</v>
      </c>
      <c r="J32" s="4">
        <f t="shared" si="5"/>
        <v>-44.742487658506477</v>
      </c>
      <c r="K32" s="4">
        <f t="shared" si="6"/>
        <v>223.62133147819497</v>
      </c>
      <c r="L32" s="4">
        <f t="shared" si="7"/>
        <v>6595845.9467418483</v>
      </c>
      <c r="M32" s="4">
        <f t="shared" si="8"/>
        <v>5496165.0850710757</v>
      </c>
    </row>
    <row r="33" spans="1:13" x14ac:dyDescent="0.25">
      <c r="A33">
        <v>1506</v>
      </c>
      <c r="B33" t="s">
        <v>53</v>
      </c>
      <c r="C33" s="4">
        <v>150246523</v>
      </c>
      <c r="D33" s="4">
        <v>33163</v>
      </c>
      <c r="E33" s="4">
        <f t="shared" si="0"/>
        <v>4530.5467840665806</v>
      </c>
      <c r="F33" s="6">
        <f t="shared" si="1"/>
        <v>0.95806211936784191</v>
      </c>
      <c r="G33" s="4">
        <f t="shared" si="2"/>
        <v>122.95752682451892</v>
      </c>
      <c r="H33" s="5">
        <f t="shared" si="3"/>
        <v>0</v>
      </c>
      <c r="I33" s="4">
        <f t="shared" si="4"/>
        <v>122.95752682451892</v>
      </c>
      <c r="J33" s="4">
        <f t="shared" si="5"/>
        <v>-44.742487658506477</v>
      </c>
      <c r="K33" s="4">
        <f t="shared" si="6"/>
        <v>78.215039166012446</v>
      </c>
      <c r="L33" s="4">
        <f t="shared" si="7"/>
        <v>4077640.4620815208</v>
      </c>
      <c r="M33" s="4">
        <f t="shared" si="8"/>
        <v>2593845.3438624707</v>
      </c>
    </row>
    <row r="34" spans="1:13" x14ac:dyDescent="0.25">
      <c r="A34">
        <v>1508</v>
      </c>
      <c r="B34" t="s">
        <v>54</v>
      </c>
      <c r="C34" s="4">
        <v>293052305</v>
      </c>
      <c r="D34" s="4">
        <v>59198</v>
      </c>
      <c r="E34" s="4">
        <f t="shared" si="0"/>
        <v>4950.3750971316595</v>
      </c>
      <c r="F34" s="6">
        <f t="shared" si="1"/>
        <v>1.0468420442988289</v>
      </c>
      <c r="G34" s="4">
        <f t="shared" si="2"/>
        <v>-137.33602727582999</v>
      </c>
      <c r="H34" s="5">
        <f t="shared" si="3"/>
        <v>0</v>
      </c>
      <c r="I34" s="4">
        <f t="shared" si="4"/>
        <v>-137.33602727582999</v>
      </c>
      <c r="J34" s="4">
        <f t="shared" si="5"/>
        <v>-44.742487658506477</v>
      </c>
      <c r="K34" s="4">
        <f t="shared" si="6"/>
        <v>-182.07851493433645</v>
      </c>
      <c r="L34" s="4">
        <f t="shared" si="7"/>
        <v>-8130018.1426745839</v>
      </c>
      <c r="M34" s="4">
        <f t="shared" si="8"/>
        <v>-10778683.92708285</v>
      </c>
    </row>
    <row r="35" spans="1:13" x14ac:dyDescent="0.25">
      <c r="A35">
        <v>1511</v>
      </c>
      <c r="B35" t="s">
        <v>55</v>
      </c>
      <c r="C35" s="4">
        <v>13182789</v>
      </c>
      <c r="D35" s="4">
        <v>3048</v>
      </c>
      <c r="E35" s="4">
        <f t="shared" si="0"/>
        <v>4325.0620078740158</v>
      </c>
      <c r="F35" s="6">
        <f t="shared" si="1"/>
        <v>0.91460882563534263</v>
      </c>
      <c r="G35" s="4">
        <f t="shared" si="2"/>
        <v>250.35808806390909</v>
      </c>
      <c r="H35" s="5">
        <f t="shared" si="3"/>
        <v>0</v>
      </c>
      <c r="I35" s="4">
        <f t="shared" si="4"/>
        <v>250.35808806390909</v>
      </c>
      <c r="J35" s="4">
        <f t="shared" si="5"/>
        <v>-44.742487658506477</v>
      </c>
      <c r="K35" s="4">
        <f t="shared" si="6"/>
        <v>205.61560040540263</v>
      </c>
      <c r="L35" s="4">
        <f t="shared" si="7"/>
        <v>763091.45241879497</v>
      </c>
      <c r="M35" s="4">
        <f t="shared" si="8"/>
        <v>626716.35003566719</v>
      </c>
    </row>
    <row r="36" spans="1:13" x14ac:dyDescent="0.25">
      <c r="A36">
        <v>1514</v>
      </c>
      <c r="B36" t="s">
        <v>56</v>
      </c>
      <c r="C36" s="4">
        <v>12842970</v>
      </c>
      <c r="D36" s="4">
        <v>2435</v>
      </c>
      <c r="E36" s="4">
        <f t="shared" si="0"/>
        <v>5274.3203285420941</v>
      </c>
      <c r="F36" s="6">
        <f t="shared" si="1"/>
        <v>1.1153458408065013</v>
      </c>
      <c r="G36" s="4">
        <f t="shared" si="2"/>
        <v>-338.18207075029949</v>
      </c>
      <c r="H36" s="5">
        <f t="shared" si="3"/>
        <v>0</v>
      </c>
      <c r="I36" s="4">
        <f t="shared" si="4"/>
        <v>-338.18207075029949</v>
      </c>
      <c r="J36" s="4">
        <f t="shared" si="5"/>
        <v>-44.742487658506477</v>
      </c>
      <c r="K36" s="4">
        <f t="shared" si="6"/>
        <v>-382.92455840880598</v>
      </c>
      <c r="L36" s="4">
        <f t="shared" si="7"/>
        <v>-823473.34227697924</v>
      </c>
      <c r="M36" s="4">
        <f t="shared" si="8"/>
        <v>-932421.29972544254</v>
      </c>
    </row>
    <row r="37" spans="1:13" x14ac:dyDescent="0.25">
      <c r="A37">
        <v>1515</v>
      </c>
      <c r="B37" t="s">
        <v>57</v>
      </c>
      <c r="C37" s="4">
        <v>59723764</v>
      </c>
      <c r="D37" s="4">
        <v>9031</v>
      </c>
      <c r="E37" s="4">
        <f t="shared" si="0"/>
        <v>6613.1949950171629</v>
      </c>
      <c r="F37" s="6">
        <f t="shared" si="1"/>
        <v>1.3984739402761317</v>
      </c>
      <c r="G37" s="4">
        <f t="shared" si="2"/>
        <v>-1168.2843639648422</v>
      </c>
      <c r="H37" s="5">
        <f t="shared" si="3"/>
        <v>0</v>
      </c>
      <c r="I37" s="4">
        <f t="shared" si="4"/>
        <v>-1168.2843639648422</v>
      </c>
      <c r="J37" s="4">
        <f t="shared" si="5"/>
        <v>-44.742487658506477</v>
      </c>
      <c r="K37" s="4">
        <f t="shared" si="6"/>
        <v>-1213.0268516233486</v>
      </c>
      <c r="L37" s="4">
        <f t="shared" si="7"/>
        <v>-10550776.090966489</v>
      </c>
      <c r="M37" s="4">
        <f t="shared" si="8"/>
        <v>-10954845.497010462</v>
      </c>
    </row>
    <row r="38" spans="1:13" x14ac:dyDescent="0.25">
      <c r="A38">
        <v>1516</v>
      </c>
      <c r="B38" t="s">
        <v>58</v>
      </c>
      <c r="C38" s="4">
        <v>43672575</v>
      </c>
      <c r="D38" s="4">
        <v>8862</v>
      </c>
      <c r="E38" s="4">
        <f t="shared" si="0"/>
        <v>4928.0721056194989</v>
      </c>
      <c r="F38" s="6">
        <f t="shared" si="1"/>
        <v>1.0421256927556706</v>
      </c>
      <c r="G38" s="4">
        <f t="shared" si="2"/>
        <v>-123.50817253829042</v>
      </c>
      <c r="H38" s="5">
        <f t="shared" si="3"/>
        <v>0</v>
      </c>
      <c r="I38" s="4">
        <f t="shared" si="4"/>
        <v>-123.50817253829042</v>
      </c>
      <c r="J38" s="4">
        <f t="shared" si="5"/>
        <v>-44.742487658506477</v>
      </c>
      <c r="K38" s="4">
        <f t="shared" si="6"/>
        <v>-168.2506601967969</v>
      </c>
      <c r="L38" s="4">
        <f t="shared" si="7"/>
        <v>-1094529.4250343298</v>
      </c>
      <c r="M38" s="4">
        <f t="shared" si="8"/>
        <v>-1491037.3506640142</v>
      </c>
    </row>
    <row r="39" spans="1:13" x14ac:dyDescent="0.25">
      <c r="A39">
        <v>1517</v>
      </c>
      <c r="B39" t="s">
        <v>59</v>
      </c>
      <c r="C39" s="4">
        <v>21637110</v>
      </c>
      <c r="D39" s="4">
        <v>5320</v>
      </c>
      <c r="E39" s="4">
        <f t="shared" si="0"/>
        <v>4067.125939849624</v>
      </c>
      <c r="F39" s="6">
        <f t="shared" si="1"/>
        <v>0.86006380319744502</v>
      </c>
      <c r="G39" s="4">
        <f t="shared" si="2"/>
        <v>410.278450239032</v>
      </c>
      <c r="H39" s="5">
        <f t="shared" si="3"/>
        <v>66.098514404126078</v>
      </c>
      <c r="I39" s="4">
        <f t="shared" si="4"/>
        <v>476.37696464315809</v>
      </c>
      <c r="J39" s="4">
        <f t="shared" si="5"/>
        <v>-44.742487658506477</v>
      </c>
      <c r="K39" s="4">
        <f t="shared" si="6"/>
        <v>431.6344769846516</v>
      </c>
      <c r="L39" s="4">
        <f t="shared" si="7"/>
        <v>2534325.4519016012</v>
      </c>
      <c r="M39" s="4">
        <f t="shared" si="8"/>
        <v>2296295.4175583464</v>
      </c>
    </row>
    <row r="40" spans="1:13" x14ac:dyDescent="0.25">
      <c r="A40">
        <v>1520</v>
      </c>
      <c r="B40" t="s">
        <v>60</v>
      </c>
      <c r="C40" s="4">
        <v>46523948</v>
      </c>
      <c r="D40" s="4">
        <v>11055</v>
      </c>
      <c r="E40" s="4">
        <f t="shared" si="0"/>
        <v>4208.4077792853914</v>
      </c>
      <c r="F40" s="6">
        <f t="shared" si="1"/>
        <v>0.88994028057850927</v>
      </c>
      <c r="G40" s="4">
        <f t="shared" si="2"/>
        <v>322.68370978885622</v>
      </c>
      <c r="H40" s="5">
        <f t="shared" si="3"/>
        <v>16.649870601607518</v>
      </c>
      <c r="I40" s="4">
        <f t="shared" si="4"/>
        <v>339.33358039046374</v>
      </c>
      <c r="J40" s="4">
        <f t="shared" si="5"/>
        <v>-44.742487658506477</v>
      </c>
      <c r="K40" s="4">
        <f t="shared" si="6"/>
        <v>294.59109273195725</v>
      </c>
      <c r="L40" s="4">
        <f t="shared" si="7"/>
        <v>3751332.7312165764</v>
      </c>
      <c r="M40" s="4">
        <f t="shared" si="8"/>
        <v>3256704.5301517872</v>
      </c>
    </row>
    <row r="41" spans="1:13" x14ac:dyDescent="0.25">
      <c r="A41">
        <v>1525</v>
      </c>
      <c r="B41" t="s">
        <v>61</v>
      </c>
      <c r="C41" s="4">
        <v>20493239</v>
      </c>
      <c r="D41" s="4">
        <v>4380</v>
      </c>
      <c r="E41" s="4">
        <f t="shared" si="0"/>
        <v>4678.8216894977168</v>
      </c>
      <c r="F41" s="6">
        <f t="shared" si="1"/>
        <v>0.98941740095239983</v>
      </c>
      <c r="G41" s="4">
        <f t="shared" si="2"/>
        <v>31.02708545721449</v>
      </c>
      <c r="H41" s="5">
        <f t="shared" si="3"/>
        <v>0</v>
      </c>
      <c r="I41" s="4">
        <f t="shared" si="4"/>
        <v>31.02708545721449</v>
      </c>
      <c r="J41" s="4">
        <f t="shared" si="5"/>
        <v>-44.742487658506477</v>
      </c>
      <c r="K41" s="4">
        <f t="shared" si="6"/>
        <v>-13.715402201291987</v>
      </c>
      <c r="L41" s="4">
        <f t="shared" si="7"/>
        <v>135898.63430259947</v>
      </c>
      <c r="M41" s="4">
        <f t="shared" si="8"/>
        <v>-60073.461641658905</v>
      </c>
    </row>
    <row r="42" spans="1:13" x14ac:dyDescent="0.25">
      <c r="A42">
        <v>1528</v>
      </c>
      <c r="B42" t="s">
        <v>62</v>
      </c>
      <c r="C42" s="4">
        <v>31593932</v>
      </c>
      <c r="D42" s="4">
        <v>7626</v>
      </c>
      <c r="E42" s="4">
        <f t="shared" si="0"/>
        <v>4142.923157618673</v>
      </c>
      <c r="F42" s="6">
        <f t="shared" si="1"/>
        <v>0.87609242988625702</v>
      </c>
      <c r="G42" s="4">
        <f t="shared" si="2"/>
        <v>363.28417522222162</v>
      </c>
      <c r="H42" s="5">
        <f t="shared" si="3"/>
        <v>39.569488184958935</v>
      </c>
      <c r="I42" s="4">
        <f t="shared" si="4"/>
        <v>402.85366340718053</v>
      </c>
      <c r="J42" s="4">
        <f t="shared" si="5"/>
        <v>-44.742487658506477</v>
      </c>
      <c r="K42" s="4">
        <f t="shared" si="6"/>
        <v>358.11117574867404</v>
      </c>
      <c r="L42" s="4">
        <f t="shared" si="7"/>
        <v>3072162.0371431587</v>
      </c>
      <c r="M42" s="4">
        <f t="shared" si="8"/>
        <v>2730955.8262593881</v>
      </c>
    </row>
    <row r="43" spans="1:13" x14ac:dyDescent="0.25">
      <c r="A43">
        <v>1531</v>
      </c>
      <c r="B43" t="s">
        <v>63</v>
      </c>
      <c r="C43" s="4">
        <v>42502045</v>
      </c>
      <c r="D43" s="4">
        <v>9759</v>
      </c>
      <c r="E43" s="4">
        <f t="shared" si="0"/>
        <v>4355.163951224511</v>
      </c>
      <c r="F43" s="6">
        <f t="shared" si="1"/>
        <v>0.92097439981832907</v>
      </c>
      <c r="G43" s="4">
        <f t="shared" si="2"/>
        <v>231.69488318660203</v>
      </c>
      <c r="H43" s="5">
        <f t="shared" si="3"/>
        <v>0</v>
      </c>
      <c r="I43" s="4">
        <f t="shared" si="4"/>
        <v>231.69488318660203</v>
      </c>
      <c r="J43" s="4">
        <f t="shared" si="5"/>
        <v>-44.742487658506477</v>
      </c>
      <c r="K43" s="4">
        <f t="shared" si="6"/>
        <v>186.95239552809556</v>
      </c>
      <c r="L43" s="4">
        <f t="shared" si="7"/>
        <v>2261110.3650180493</v>
      </c>
      <c r="M43" s="4">
        <f t="shared" si="8"/>
        <v>1824468.4279586845</v>
      </c>
    </row>
    <row r="44" spans="1:13" x14ac:dyDescent="0.25">
      <c r="A44">
        <v>1532</v>
      </c>
      <c r="B44" t="s">
        <v>64</v>
      </c>
      <c r="C44" s="4">
        <v>43073204</v>
      </c>
      <c r="D44" s="4">
        <v>8773</v>
      </c>
      <c r="E44" s="4">
        <f t="shared" si="0"/>
        <v>4909.7462669554316</v>
      </c>
      <c r="F44" s="6">
        <f t="shared" si="1"/>
        <v>1.0382503786564019</v>
      </c>
      <c r="G44" s="4">
        <f t="shared" si="2"/>
        <v>-112.14615256656869</v>
      </c>
      <c r="H44" s="5">
        <f t="shared" si="3"/>
        <v>0</v>
      </c>
      <c r="I44" s="4">
        <f t="shared" si="4"/>
        <v>-112.14615256656869</v>
      </c>
      <c r="J44" s="4">
        <f t="shared" si="5"/>
        <v>-44.742487658506477</v>
      </c>
      <c r="K44" s="4">
        <f t="shared" si="6"/>
        <v>-156.88864022507516</v>
      </c>
      <c r="L44" s="4">
        <f t="shared" si="7"/>
        <v>-983858.19646650704</v>
      </c>
      <c r="M44" s="4">
        <f t="shared" si="8"/>
        <v>-1376384.0406945844</v>
      </c>
    </row>
    <row r="45" spans="1:13" x14ac:dyDescent="0.25">
      <c r="A45">
        <v>1535</v>
      </c>
      <c r="B45" t="s">
        <v>65</v>
      </c>
      <c r="C45" s="4">
        <v>33468018</v>
      </c>
      <c r="D45" s="4">
        <v>7242</v>
      </c>
      <c r="E45" s="4">
        <f t="shared" si="0"/>
        <v>4621.3777961888982</v>
      </c>
      <c r="F45" s="6">
        <f t="shared" si="1"/>
        <v>0.97726990070767483</v>
      </c>
      <c r="G45" s="4">
        <f t="shared" si="2"/>
        <v>66.642299308682013</v>
      </c>
      <c r="H45" s="5">
        <f t="shared" si="3"/>
        <v>0</v>
      </c>
      <c r="I45" s="4">
        <f t="shared" si="4"/>
        <v>66.642299308682013</v>
      </c>
      <c r="J45" s="4">
        <f t="shared" si="5"/>
        <v>-44.742487658506477</v>
      </c>
      <c r="K45" s="4">
        <f t="shared" si="6"/>
        <v>21.899811650175536</v>
      </c>
      <c r="L45" s="4">
        <f t="shared" si="7"/>
        <v>482623.53159347514</v>
      </c>
      <c r="M45" s="4">
        <f t="shared" si="8"/>
        <v>158598.43597057124</v>
      </c>
    </row>
    <row r="46" spans="1:13" x14ac:dyDescent="0.25">
      <c r="A46">
        <v>1539</v>
      </c>
      <c r="B46" t="s">
        <v>66</v>
      </c>
      <c r="C46" s="4">
        <v>29701344</v>
      </c>
      <c r="D46" s="4">
        <v>7196</v>
      </c>
      <c r="E46" s="4">
        <f t="shared" si="0"/>
        <v>4127.479710950528</v>
      </c>
      <c r="F46" s="6">
        <f t="shared" si="1"/>
        <v>0.8728266472003211</v>
      </c>
      <c r="G46" s="4">
        <f t="shared" si="2"/>
        <v>372.85911215647155</v>
      </c>
      <c r="H46" s="5">
        <f t="shared" si="3"/>
        <v>44.974694518809699</v>
      </c>
      <c r="I46" s="4">
        <f t="shared" si="4"/>
        <v>417.83380667528127</v>
      </c>
      <c r="J46" s="4">
        <f t="shared" si="5"/>
        <v>-44.742487658506477</v>
      </c>
      <c r="K46" s="4">
        <f t="shared" si="6"/>
        <v>373.09131901677478</v>
      </c>
      <c r="L46" s="4">
        <f t="shared" si="7"/>
        <v>3006732.0728353239</v>
      </c>
      <c r="M46" s="4">
        <f t="shared" si="8"/>
        <v>2684765.1316447114</v>
      </c>
    </row>
    <row r="47" spans="1:13" x14ac:dyDescent="0.25">
      <c r="A47">
        <v>1547</v>
      </c>
      <c r="B47" t="s">
        <v>67</v>
      </c>
      <c r="C47" s="4">
        <v>17779596</v>
      </c>
      <c r="D47" s="4">
        <v>3759</v>
      </c>
      <c r="E47" s="4">
        <f t="shared" si="0"/>
        <v>4729.8739026336789</v>
      </c>
      <c r="F47" s="6">
        <f t="shared" si="1"/>
        <v>1.0002132703797886</v>
      </c>
      <c r="G47" s="4">
        <f t="shared" si="2"/>
        <v>-0.62528668708202528</v>
      </c>
      <c r="H47" s="5">
        <f t="shared" si="3"/>
        <v>0</v>
      </c>
      <c r="I47" s="4">
        <f t="shared" si="4"/>
        <v>-0.62528668708202528</v>
      </c>
      <c r="J47" s="4">
        <f t="shared" si="5"/>
        <v>-44.742487658506477</v>
      </c>
      <c r="K47" s="4">
        <f t="shared" si="6"/>
        <v>-45.367774345588501</v>
      </c>
      <c r="L47" s="4">
        <f t="shared" si="7"/>
        <v>-2350.4526567413332</v>
      </c>
      <c r="M47" s="4">
        <f t="shared" si="8"/>
        <v>-170537.46376506716</v>
      </c>
    </row>
    <row r="48" spans="1:13" x14ac:dyDescent="0.25">
      <c r="A48">
        <v>1554</v>
      </c>
      <c r="B48" t="s">
        <v>68</v>
      </c>
      <c r="C48" s="4">
        <v>28038630</v>
      </c>
      <c r="D48" s="4">
        <v>5992</v>
      </c>
      <c r="E48" s="4">
        <f t="shared" si="0"/>
        <v>4679.3441255006674</v>
      </c>
      <c r="F48" s="6">
        <f t="shared" si="1"/>
        <v>0.98952787903994133</v>
      </c>
      <c r="G48" s="4">
        <f t="shared" si="2"/>
        <v>30.703175135385116</v>
      </c>
      <c r="H48" s="5">
        <f t="shared" si="3"/>
        <v>0</v>
      </c>
      <c r="I48" s="4">
        <f t="shared" si="4"/>
        <v>30.703175135385116</v>
      </c>
      <c r="J48" s="4">
        <f t="shared" si="5"/>
        <v>-44.742487658506477</v>
      </c>
      <c r="K48" s="4">
        <f t="shared" si="6"/>
        <v>-14.03931252312136</v>
      </c>
      <c r="L48" s="4">
        <f t="shared" si="7"/>
        <v>183973.42541122762</v>
      </c>
      <c r="M48" s="4">
        <f t="shared" si="8"/>
        <v>-84123.560638543189</v>
      </c>
    </row>
    <row r="49" spans="1:13" x14ac:dyDescent="0.25">
      <c r="A49">
        <v>1557</v>
      </c>
      <c r="B49" t="s">
        <v>69</v>
      </c>
      <c r="C49" s="4">
        <v>10317007</v>
      </c>
      <c r="D49" s="4">
        <v>2708</v>
      </c>
      <c r="E49" s="4">
        <f t="shared" si="0"/>
        <v>3809.8253323485969</v>
      </c>
      <c r="F49" s="6">
        <f t="shared" si="1"/>
        <v>0.8056531598278599</v>
      </c>
      <c r="G49" s="4">
        <f t="shared" si="2"/>
        <v>569.80482688966879</v>
      </c>
      <c r="H49" s="5">
        <f t="shared" si="3"/>
        <v>156.15372702948557</v>
      </c>
      <c r="I49" s="4">
        <f t="shared" si="4"/>
        <v>725.95855391915438</v>
      </c>
      <c r="J49" s="4">
        <f t="shared" si="5"/>
        <v>-44.742487658506477</v>
      </c>
      <c r="K49" s="4">
        <f t="shared" si="6"/>
        <v>681.21606626064795</v>
      </c>
      <c r="L49" s="4">
        <f t="shared" si="7"/>
        <v>1965895.7640130701</v>
      </c>
      <c r="M49" s="4">
        <f t="shared" si="8"/>
        <v>1844733.1074338346</v>
      </c>
    </row>
    <row r="50" spans="1:13" x14ac:dyDescent="0.25">
      <c r="A50">
        <v>1560</v>
      </c>
      <c r="B50" t="s">
        <v>70</v>
      </c>
      <c r="C50" s="4">
        <v>12235321</v>
      </c>
      <c r="D50" s="4">
        <v>3077</v>
      </c>
      <c r="E50" s="4">
        <f t="shared" si="0"/>
        <v>3976.3799155021125</v>
      </c>
      <c r="F50" s="6">
        <f t="shared" si="1"/>
        <v>0.84087399398581919</v>
      </c>
      <c r="G50" s="4">
        <f t="shared" si="2"/>
        <v>466.54098533448916</v>
      </c>
      <c r="H50" s="5">
        <f t="shared" si="3"/>
        <v>97.859622925755133</v>
      </c>
      <c r="I50" s="4">
        <f t="shared" si="4"/>
        <v>564.40060826024433</v>
      </c>
      <c r="J50" s="4">
        <f t="shared" si="5"/>
        <v>-44.742487658506477</v>
      </c>
      <c r="K50" s="4">
        <f t="shared" si="6"/>
        <v>519.65812060173789</v>
      </c>
      <c r="L50" s="4">
        <f t="shared" si="7"/>
        <v>1736660.6716167717</v>
      </c>
      <c r="M50" s="4">
        <f t="shared" si="8"/>
        <v>1598988.0370915474</v>
      </c>
    </row>
    <row r="51" spans="1:13" x14ac:dyDescent="0.25">
      <c r="A51">
        <v>1563</v>
      </c>
      <c r="B51" t="s">
        <v>71</v>
      </c>
      <c r="C51" s="4">
        <v>31784844</v>
      </c>
      <c r="D51" s="4">
        <v>7193</v>
      </c>
      <c r="E51" s="4">
        <f t="shared" si="0"/>
        <v>4418.8577783956625</v>
      </c>
      <c r="F51" s="6">
        <f t="shared" si="1"/>
        <v>0.934443556182601</v>
      </c>
      <c r="G51" s="4">
        <f t="shared" si="2"/>
        <v>192.20471034048811</v>
      </c>
      <c r="H51" s="5">
        <f t="shared" si="3"/>
        <v>0</v>
      </c>
      <c r="I51" s="4">
        <f t="shared" si="4"/>
        <v>192.20471034048811</v>
      </c>
      <c r="J51" s="4">
        <f t="shared" si="5"/>
        <v>-44.742487658506477</v>
      </c>
      <c r="K51" s="4">
        <f t="shared" si="6"/>
        <v>147.46222268198164</v>
      </c>
      <c r="L51" s="4">
        <f t="shared" si="7"/>
        <v>1382528.4814791309</v>
      </c>
      <c r="M51" s="4">
        <f t="shared" si="8"/>
        <v>1060695.767751494</v>
      </c>
    </row>
    <row r="52" spans="1:13" x14ac:dyDescent="0.25">
      <c r="A52">
        <v>1566</v>
      </c>
      <c r="B52" t="s">
        <v>72</v>
      </c>
      <c r="C52" s="4">
        <v>21525898</v>
      </c>
      <c r="D52" s="4">
        <v>5950</v>
      </c>
      <c r="E52" s="4">
        <f t="shared" si="0"/>
        <v>3617.7979831932771</v>
      </c>
      <c r="F52" s="6">
        <f t="shared" si="1"/>
        <v>0.76504567073728247</v>
      </c>
      <c r="G52" s="4">
        <f t="shared" si="2"/>
        <v>688.86178336596709</v>
      </c>
      <c r="H52" s="5">
        <f t="shared" si="3"/>
        <v>223.3632992338475</v>
      </c>
      <c r="I52" s="4">
        <f t="shared" si="4"/>
        <v>912.22508259981464</v>
      </c>
      <c r="J52" s="4">
        <f t="shared" si="5"/>
        <v>-44.742487658506477</v>
      </c>
      <c r="K52" s="4">
        <f t="shared" si="6"/>
        <v>867.48259494130821</v>
      </c>
      <c r="L52" s="4">
        <f t="shared" si="7"/>
        <v>5427739.2414688971</v>
      </c>
      <c r="M52" s="4">
        <f t="shared" si="8"/>
        <v>5161521.4399007838</v>
      </c>
    </row>
    <row r="53" spans="1:13" x14ac:dyDescent="0.25">
      <c r="A53">
        <v>1573</v>
      </c>
      <c r="B53" t="s">
        <v>73</v>
      </c>
      <c r="C53" s="4">
        <v>10422961</v>
      </c>
      <c r="D53" s="4">
        <v>2168</v>
      </c>
      <c r="E53" s="4">
        <f t="shared" si="0"/>
        <v>4807.6388376383766</v>
      </c>
      <c r="F53" s="6">
        <f t="shared" si="1"/>
        <v>1.0166580047560285</v>
      </c>
      <c r="G53" s="4">
        <f t="shared" si="2"/>
        <v>-48.839546389994595</v>
      </c>
      <c r="H53" s="5">
        <f t="shared" si="3"/>
        <v>0</v>
      </c>
      <c r="I53" s="4">
        <f t="shared" si="4"/>
        <v>-48.839546389994595</v>
      </c>
      <c r="J53" s="4">
        <f t="shared" si="5"/>
        <v>-44.742487658506477</v>
      </c>
      <c r="K53" s="4">
        <f t="shared" si="6"/>
        <v>-93.582034048501072</v>
      </c>
      <c r="L53" s="4">
        <f t="shared" si="7"/>
        <v>-105884.13657350828</v>
      </c>
      <c r="M53" s="4">
        <f t="shared" si="8"/>
        <v>-202885.84981715033</v>
      </c>
    </row>
    <row r="54" spans="1:13" x14ac:dyDescent="0.25">
      <c r="A54">
        <v>1576</v>
      </c>
      <c r="B54" t="s">
        <v>74</v>
      </c>
      <c r="C54" s="4">
        <v>15237874</v>
      </c>
      <c r="D54" s="4">
        <v>3394</v>
      </c>
      <c r="E54" s="4">
        <f t="shared" si="0"/>
        <v>4489.6505598114318</v>
      </c>
      <c r="F54" s="6">
        <f t="shared" si="1"/>
        <v>0.94941390864373554</v>
      </c>
      <c r="G54" s="4">
        <f t="shared" si="2"/>
        <v>148.31318586271118</v>
      </c>
      <c r="H54" s="5">
        <f t="shared" si="3"/>
        <v>0</v>
      </c>
      <c r="I54" s="4">
        <f t="shared" si="4"/>
        <v>148.31318586271118</v>
      </c>
      <c r="J54" s="4">
        <f t="shared" si="5"/>
        <v>-44.742487658506477</v>
      </c>
      <c r="K54" s="4">
        <f t="shared" si="6"/>
        <v>103.5706982042047</v>
      </c>
      <c r="L54" s="4">
        <f t="shared" si="7"/>
        <v>503374.95281804173</v>
      </c>
      <c r="M54" s="4">
        <f t="shared" si="8"/>
        <v>351518.94970507076</v>
      </c>
    </row>
    <row r="55" spans="1:13" x14ac:dyDescent="0.25">
      <c r="A55">
        <v>1577</v>
      </c>
      <c r="B55" t="s">
        <v>75</v>
      </c>
      <c r="C55" s="4">
        <v>41849007</v>
      </c>
      <c r="D55" s="4">
        <v>11131</v>
      </c>
      <c r="E55" s="4">
        <f t="shared" si="0"/>
        <v>3759.6808013655555</v>
      </c>
      <c r="F55" s="6">
        <f t="shared" si="1"/>
        <v>0.79504923541916028</v>
      </c>
      <c r="G55" s="4">
        <f t="shared" si="2"/>
        <v>600.89443609915452</v>
      </c>
      <c r="H55" s="5">
        <f t="shared" si="3"/>
        <v>173.70431287355007</v>
      </c>
      <c r="I55" s="4">
        <f t="shared" si="4"/>
        <v>774.59874897270458</v>
      </c>
      <c r="J55" s="4">
        <f t="shared" si="5"/>
        <v>-44.742487658506477</v>
      </c>
      <c r="K55" s="4">
        <f t="shared" si="6"/>
        <v>729.85626131419815</v>
      </c>
      <c r="L55" s="4">
        <f t="shared" si="7"/>
        <v>8622058.6748151742</v>
      </c>
      <c r="M55" s="4">
        <f t="shared" si="8"/>
        <v>8124030.0446883393</v>
      </c>
    </row>
    <row r="56" spans="1:13" x14ac:dyDescent="0.25">
      <c r="A56">
        <v>1578</v>
      </c>
      <c r="B56" t="s">
        <v>76</v>
      </c>
      <c r="C56" s="4">
        <v>9430921</v>
      </c>
      <c r="D56" s="4">
        <v>2506</v>
      </c>
      <c r="E56" s="4">
        <f t="shared" si="0"/>
        <v>3763.3363926576217</v>
      </c>
      <c r="F56" s="6">
        <f t="shared" si="1"/>
        <v>0.79582227313574161</v>
      </c>
      <c r="G56" s="4">
        <f t="shared" si="2"/>
        <v>598.62796949807341</v>
      </c>
      <c r="H56" s="5">
        <f t="shared" si="3"/>
        <v>172.42485592132689</v>
      </c>
      <c r="I56" s="4">
        <f t="shared" si="4"/>
        <v>771.05282541940028</v>
      </c>
      <c r="J56" s="4">
        <f t="shared" si="5"/>
        <v>-44.742487658506477</v>
      </c>
      <c r="K56" s="4">
        <f t="shared" si="6"/>
        <v>726.31033776089384</v>
      </c>
      <c r="L56" s="4">
        <f t="shared" si="7"/>
        <v>1932258.3805010172</v>
      </c>
      <c r="M56" s="4">
        <f t="shared" si="8"/>
        <v>1820133.7064288</v>
      </c>
    </row>
    <row r="57" spans="1:13" x14ac:dyDescent="0.25">
      <c r="A57">
        <v>1579</v>
      </c>
      <c r="B57" t="s">
        <v>77</v>
      </c>
      <c r="C57" s="4">
        <v>54661600</v>
      </c>
      <c r="D57" s="4">
        <v>13460</v>
      </c>
      <c r="E57" s="4">
        <f t="shared" si="0"/>
        <v>4061.0401188707283</v>
      </c>
      <c r="F57" s="6">
        <f t="shared" si="1"/>
        <v>0.85877685157261252</v>
      </c>
      <c r="G57" s="4">
        <f t="shared" si="2"/>
        <v>414.05165924594735</v>
      </c>
      <c r="H57" s="5">
        <f t="shared" si="3"/>
        <v>68.228551746739583</v>
      </c>
      <c r="I57" s="4">
        <f t="shared" si="4"/>
        <v>482.28021099268693</v>
      </c>
      <c r="J57" s="4">
        <f t="shared" si="5"/>
        <v>-44.742487658506477</v>
      </c>
      <c r="K57" s="4">
        <f t="shared" si="6"/>
        <v>437.53772333418044</v>
      </c>
      <c r="L57" s="4">
        <f t="shared" si="7"/>
        <v>6491491.6399615658</v>
      </c>
      <c r="M57" s="4">
        <f t="shared" si="8"/>
        <v>5889257.7560780691</v>
      </c>
    </row>
    <row r="58" spans="1:13" x14ac:dyDescent="0.25">
      <c r="A58">
        <v>1580</v>
      </c>
      <c r="B58" t="s">
        <v>78</v>
      </c>
      <c r="C58" s="4">
        <v>40729795</v>
      </c>
      <c r="D58" s="4">
        <v>9409</v>
      </c>
      <c r="E58" s="4">
        <f t="shared" si="0"/>
        <v>4328.8123073652887</v>
      </c>
      <c r="F58" s="6">
        <f t="shared" si="1"/>
        <v>0.91540189103122582</v>
      </c>
      <c r="G58" s="4">
        <f t="shared" si="2"/>
        <v>248.03290237931989</v>
      </c>
      <c r="H58" s="5">
        <f t="shared" si="3"/>
        <v>0</v>
      </c>
      <c r="I58" s="4">
        <f t="shared" si="4"/>
        <v>248.03290237931989</v>
      </c>
      <c r="J58" s="4">
        <f t="shared" si="5"/>
        <v>-44.742487658506477</v>
      </c>
      <c r="K58" s="4">
        <f t="shared" si="6"/>
        <v>203.29041472081343</v>
      </c>
      <c r="L58" s="4">
        <f t="shared" si="7"/>
        <v>2333741.5784870209</v>
      </c>
      <c r="M58" s="4">
        <f t="shared" si="8"/>
        <v>1912759.5121081336</v>
      </c>
    </row>
    <row r="59" spans="1:13" x14ac:dyDescent="0.25">
      <c r="A59">
        <v>1804</v>
      </c>
      <c r="B59" t="s">
        <v>79</v>
      </c>
      <c r="C59" s="4">
        <v>260793738</v>
      </c>
      <c r="D59" s="4">
        <v>53725</v>
      </c>
      <c r="E59" s="4">
        <f t="shared" si="0"/>
        <v>4854.2343043275941</v>
      </c>
      <c r="F59" s="6">
        <f t="shared" si="1"/>
        <v>1.0265114184159876</v>
      </c>
      <c r="G59" s="4">
        <f t="shared" si="2"/>
        <v>-77.728735737309492</v>
      </c>
      <c r="H59" s="5">
        <f t="shared" si="3"/>
        <v>0</v>
      </c>
      <c r="I59" s="4">
        <f t="shared" si="4"/>
        <v>-77.728735737309492</v>
      </c>
      <c r="J59" s="4">
        <f t="shared" si="5"/>
        <v>-44.742487658506477</v>
      </c>
      <c r="K59" s="4">
        <f t="shared" si="6"/>
        <v>-122.47122339581597</v>
      </c>
      <c r="L59" s="4">
        <f t="shared" si="7"/>
        <v>-4175976.3274869523</v>
      </c>
      <c r="M59" s="4">
        <f t="shared" si="8"/>
        <v>-6579766.4769402128</v>
      </c>
    </row>
    <row r="60" spans="1:13" x14ac:dyDescent="0.25">
      <c r="A60">
        <v>1806</v>
      </c>
      <c r="B60" t="s">
        <v>80</v>
      </c>
      <c r="C60" s="4">
        <v>93432590</v>
      </c>
      <c r="D60" s="4">
        <v>21591</v>
      </c>
      <c r="E60" s="4">
        <f t="shared" si="0"/>
        <v>4327.3859478486411</v>
      </c>
      <c r="F60" s="6">
        <f t="shared" si="1"/>
        <v>0.91510026275397116</v>
      </c>
      <c r="G60" s="4">
        <f t="shared" si="2"/>
        <v>248.91724527964141</v>
      </c>
      <c r="H60" s="5">
        <f t="shared" si="3"/>
        <v>0</v>
      </c>
      <c r="I60" s="4">
        <f t="shared" si="4"/>
        <v>248.91724527964141</v>
      </c>
      <c r="J60" s="4">
        <f t="shared" si="5"/>
        <v>-44.742487658506477</v>
      </c>
      <c r="K60" s="4">
        <f t="shared" si="6"/>
        <v>204.17475762113492</v>
      </c>
      <c r="L60" s="4">
        <f t="shared" si="7"/>
        <v>5374372.242832738</v>
      </c>
      <c r="M60" s="4">
        <f t="shared" si="8"/>
        <v>4408337.1917979242</v>
      </c>
    </row>
    <row r="61" spans="1:13" x14ac:dyDescent="0.25">
      <c r="A61">
        <v>1811</v>
      </c>
      <c r="B61" t="s">
        <v>81</v>
      </c>
      <c r="C61" s="4">
        <v>5157451</v>
      </c>
      <c r="D61" s="4">
        <v>1374</v>
      </c>
      <c r="E61" s="4">
        <f t="shared" si="0"/>
        <v>3753.6033478893742</v>
      </c>
      <c r="F61" s="6">
        <f t="shared" si="1"/>
        <v>0.79376405324683907</v>
      </c>
      <c r="G61" s="4">
        <f t="shared" si="2"/>
        <v>604.66245725438694</v>
      </c>
      <c r="H61" s="5">
        <f t="shared" si="3"/>
        <v>175.83142159021352</v>
      </c>
      <c r="I61" s="4">
        <f t="shared" si="4"/>
        <v>780.49387884460043</v>
      </c>
      <c r="J61" s="4">
        <f t="shared" si="5"/>
        <v>-44.742487658506477</v>
      </c>
      <c r="K61" s="4">
        <f t="shared" si="6"/>
        <v>735.751391186094</v>
      </c>
      <c r="L61" s="4">
        <f t="shared" si="7"/>
        <v>1072398.589532481</v>
      </c>
      <c r="M61" s="4">
        <f t="shared" si="8"/>
        <v>1010922.4114896931</v>
      </c>
    </row>
    <row r="62" spans="1:13" x14ac:dyDescent="0.25">
      <c r="A62">
        <v>1812</v>
      </c>
      <c r="B62" t="s">
        <v>82</v>
      </c>
      <c r="C62" s="4">
        <v>7175298</v>
      </c>
      <c r="D62" s="4">
        <v>1979</v>
      </c>
      <c r="E62" s="4">
        <f t="shared" si="0"/>
        <v>3625.7190500252655</v>
      </c>
      <c r="F62" s="6">
        <f t="shared" si="1"/>
        <v>0.76672071669495767</v>
      </c>
      <c r="G62" s="4">
        <f t="shared" si="2"/>
        <v>683.95072193013425</v>
      </c>
      <c r="H62" s="5">
        <f t="shared" si="3"/>
        <v>220.59092584265159</v>
      </c>
      <c r="I62" s="4">
        <f t="shared" si="4"/>
        <v>904.54164777278584</v>
      </c>
      <c r="J62" s="4">
        <f t="shared" si="5"/>
        <v>-44.742487658506477</v>
      </c>
      <c r="K62" s="4">
        <f t="shared" si="6"/>
        <v>859.7991601142794</v>
      </c>
      <c r="L62" s="4">
        <f t="shared" si="7"/>
        <v>1790087.9209423431</v>
      </c>
      <c r="M62" s="4">
        <f t="shared" si="8"/>
        <v>1701542.5378661589</v>
      </c>
    </row>
    <row r="63" spans="1:13" x14ac:dyDescent="0.25">
      <c r="A63">
        <v>1813</v>
      </c>
      <c r="B63" t="s">
        <v>83</v>
      </c>
      <c r="C63" s="4">
        <v>31816576</v>
      </c>
      <c r="D63" s="4">
        <v>7838</v>
      </c>
      <c r="E63" s="4">
        <f t="shared" si="0"/>
        <v>4059.2722633324829</v>
      </c>
      <c r="F63" s="6">
        <f t="shared" si="1"/>
        <v>0.85840300808209513</v>
      </c>
      <c r="G63" s="4">
        <f t="shared" si="2"/>
        <v>415.14772967965945</v>
      </c>
      <c r="H63" s="5">
        <f t="shared" si="3"/>
        <v>68.847301185125474</v>
      </c>
      <c r="I63" s="4">
        <f t="shared" si="4"/>
        <v>483.99503086478489</v>
      </c>
      <c r="J63" s="4">
        <f t="shared" si="5"/>
        <v>-44.742487658506477</v>
      </c>
      <c r="K63" s="4">
        <f t="shared" si="6"/>
        <v>439.2525432062784</v>
      </c>
      <c r="L63" s="4">
        <f t="shared" si="7"/>
        <v>3793553.0519181839</v>
      </c>
      <c r="M63" s="4">
        <f t="shared" si="8"/>
        <v>3442861.4336508103</v>
      </c>
    </row>
    <row r="64" spans="1:13" x14ac:dyDescent="0.25">
      <c r="A64">
        <v>1815</v>
      </c>
      <c r="B64" t="s">
        <v>84</v>
      </c>
      <c r="C64" s="4">
        <v>4280344</v>
      </c>
      <c r="D64" s="4">
        <v>1207</v>
      </c>
      <c r="E64" s="4">
        <f t="shared" si="0"/>
        <v>3546.2667771333886</v>
      </c>
      <c r="F64" s="6">
        <f t="shared" si="1"/>
        <v>0.74991916567178096</v>
      </c>
      <c r="G64" s="4">
        <f t="shared" si="2"/>
        <v>733.21113112309797</v>
      </c>
      <c r="H64" s="5">
        <f t="shared" si="3"/>
        <v>248.39922135480847</v>
      </c>
      <c r="I64" s="4">
        <f t="shared" si="4"/>
        <v>981.61035247790642</v>
      </c>
      <c r="J64" s="4">
        <f t="shared" si="5"/>
        <v>-44.742487658506477</v>
      </c>
      <c r="K64" s="4">
        <f t="shared" si="6"/>
        <v>936.86786481939998</v>
      </c>
      <c r="L64" s="4">
        <f t="shared" si="7"/>
        <v>1184803.695440833</v>
      </c>
      <c r="M64" s="4">
        <f t="shared" si="8"/>
        <v>1130799.5128370158</v>
      </c>
    </row>
    <row r="65" spans="1:13" x14ac:dyDescent="0.25">
      <c r="A65">
        <v>1816</v>
      </c>
      <c r="B65" t="s">
        <v>85</v>
      </c>
      <c r="C65" s="4">
        <v>1595297</v>
      </c>
      <c r="D65" s="4">
        <v>470</v>
      </c>
      <c r="E65" s="4">
        <f t="shared" si="0"/>
        <v>3394.2489361702128</v>
      </c>
      <c r="F65" s="6">
        <f t="shared" si="1"/>
        <v>0.71777237592730425</v>
      </c>
      <c r="G65" s="4">
        <f t="shared" si="2"/>
        <v>827.46219252026697</v>
      </c>
      <c r="H65" s="5">
        <f t="shared" si="3"/>
        <v>301.60546569192002</v>
      </c>
      <c r="I65" s="4">
        <f t="shared" si="4"/>
        <v>1129.0676582121869</v>
      </c>
      <c r="J65" s="4">
        <f t="shared" si="5"/>
        <v>-44.742487658506477</v>
      </c>
      <c r="K65" s="4">
        <f t="shared" si="6"/>
        <v>1084.3251705536804</v>
      </c>
      <c r="L65" s="4">
        <f t="shared" si="7"/>
        <v>530661.79935972788</v>
      </c>
      <c r="M65" s="4">
        <f t="shared" si="8"/>
        <v>509632.83016022982</v>
      </c>
    </row>
    <row r="66" spans="1:13" x14ac:dyDescent="0.25">
      <c r="A66">
        <v>1818</v>
      </c>
      <c r="B66" t="s">
        <v>86</v>
      </c>
      <c r="C66" s="4">
        <v>8606069</v>
      </c>
      <c r="D66" s="4">
        <v>1888</v>
      </c>
      <c r="E66" s="4">
        <f t="shared" si="0"/>
        <v>4558.2992584745762</v>
      </c>
      <c r="F66" s="6">
        <f t="shared" si="1"/>
        <v>0.96393085789241373</v>
      </c>
      <c r="G66" s="4">
        <f t="shared" si="2"/>
        <v>105.75099269156166</v>
      </c>
      <c r="H66" s="5">
        <f t="shared" si="3"/>
        <v>0</v>
      </c>
      <c r="I66" s="4">
        <f t="shared" si="4"/>
        <v>105.75099269156166</v>
      </c>
      <c r="J66" s="4">
        <f t="shared" si="5"/>
        <v>-44.742487658506477</v>
      </c>
      <c r="K66" s="4">
        <f t="shared" si="6"/>
        <v>61.008505033055187</v>
      </c>
      <c r="L66" s="4">
        <f t="shared" si="7"/>
        <v>199657.87420166843</v>
      </c>
      <c r="M66" s="4">
        <f t="shared" si="8"/>
        <v>115184.05750240819</v>
      </c>
    </row>
    <row r="67" spans="1:13" x14ac:dyDescent="0.25">
      <c r="A67">
        <v>1820</v>
      </c>
      <c r="B67" t="s">
        <v>87</v>
      </c>
      <c r="C67" s="4">
        <v>31744695</v>
      </c>
      <c r="D67" s="4">
        <v>7465</v>
      </c>
      <c r="E67" s="4">
        <f t="shared" si="0"/>
        <v>4252.4708640321496</v>
      </c>
      <c r="F67" s="6">
        <f t="shared" si="1"/>
        <v>0.89925817847702116</v>
      </c>
      <c r="G67" s="4">
        <f t="shared" si="2"/>
        <v>295.36459724586609</v>
      </c>
      <c r="H67" s="5">
        <f t="shared" si="3"/>
        <v>1.2277909402421301</v>
      </c>
      <c r="I67" s="4">
        <f t="shared" si="4"/>
        <v>296.59238818610822</v>
      </c>
      <c r="J67" s="4">
        <f t="shared" si="5"/>
        <v>-44.742487658506477</v>
      </c>
      <c r="K67" s="4">
        <f t="shared" si="6"/>
        <v>251.84990052760173</v>
      </c>
      <c r="L67" s="4">
        <f t="shared" si="7"/>
        <v>2214062.177809298</v>
      </c>
      <c r="M67" s="4">
        <f t="shared" si="8"/>
        <v>1880059.507438547</v>
      </c>
    </row>
    <row r="68" spans="1:13" x14ac:dyDescent="0.25">
      <c r="A68">
        <v>1822</v>
      </c>
      <c r="B68" t="s">
        <v>88</v>
      </c>
      <c r="C68" s="4">
        <v>8173398</v>
      </c>
      <c r="D68" s="4">
        <v>2354</v>
      </c>
      <c r="E68" s="4">
        <f t="shared" si="0"/>
        <v>3472.1316907391674</v>
      </c>
      <c r="F68" s="6">
        <f t="shared" si="1"/>
        <v>0.7342420252788916</v>
      </c>
      <c r="G68" s="4">
        <f t="shared" si="2"/>
        <v>779.17488468751503</v>
      </c>
      <c r="H68" s="5">
        <f t="shared" si="3"/>
        <v>274.3465015927859</v>
      </c>
      <c r="I68" s="4">
        <f t="shared" si="4"/>
        <v>1053.5213862803009</v>
      </c>
      <c r="J68" s="4">
        <f t="shared" si="5"/>
        <v>-44.742487658506477</v>
      </c>
      <c r="K68" s="4">
        <f t="shared" si="6"/>
        <v>1008.7788986217945</v>
      </c>
      <c r="L68" s="4">
        <f t="shared" si="7"/>
        <v>2479989.3433038285</v>
      </c>
      <c r="M68" s="4">
        <f t="shared" si="8"/>
        <v>2374665.5273557045</v>
      </c>
    </row>
    <row r="69" spans="1:13" x14ac:dyDescent="0.25">
      <c r="A69">
        <v>1824</v>
      </c>
      <c r="B69" t="s">
        <v>89</v>
      </c>
      <c r="C69" s="4">
        <v>55302191</v>
      </c>
      <c r="D69" s="4">
        <v>13475</v>
      </c>
      <c r="E69" s="4">
        <f t="shared" si="0"/>
        <v>4104.0587012987016</v>
      </c>
      <c r="F69" s="6">
        <f t="shared" si="1"/>
        <v>0.86787387147274708</v>
      </c>
      <c r="G69" s="4">
        <f t="shared" si="2"/>
        <v>387.38013814060389</v>
      </c>
      <c r="H69" s="5">
        <f t="shared" si="3"/>
        <v>53.172047896948925</v>
      </c>
      <c r="I69" s="4">
        <f t="shared" si="4"/>
        <v>440.55218603755281</v>
      </c>
      <c r="J69" s="4">
        <f t="shared" si="5"/>
        <v>-44.742487658506477</v>
      </c>
      <c r="K69" s="4">
        <f t="shared" si="6"/>
        <v>395.80969837904632</v>
      </c>
      <c r="L69" s="4">
        <f t="shared" si="7"/>
        <v>5936440.7068560245</v>
      </c>
      <c r="M69" s="4">
        <f t="shared" si="8"/>
        <v>5333535.6856576493</v>
      </c>
    </row>
    <row r="70" spans="1:13" x14ac:dyDescent="0.25">
      <c r="A70">
        <v>1825</v>
      </c>
      <c r="B70" t="s">
        <v>90</v>
      </c>
      <c r="C70" s="4">
        <v>5137968</v>
      </c>
      <c r="D70" s="4">
        <v>1430</v>
      </c>
      <c r="E70" s="4">
        <f t="shared" si="0"/>
        <v>3592.9846153846156</v>
      </c>
      <c r="F70" s="6">
        <f t="shared" si="1"/>
        <v>0.75979845690538339</v>
      </c>
      <c r="G70" s="4">
        <f t="shared" si="2"/>
        <v>704.24607140733724</v>
      </c>
      <c r="H70" s="5">
        <f t="shared" si="3"/>
        <v>232.04797796687902</v>
      </c>
      <c r="I70" s="4">
        <f t="shared" si="4"/>
        <v>936.29404937421623</v>
      </c>
      <c r="J70" s="4">
        <f t="shared" si="5"/>
        <v>-44.742487658506477</v>
      </c>
      <c r="K70" s="4">
        <f t="shared" si="6"/>
        <v>891.55156171570979</v>
      </c>
      <c r="L70" s="4">
        <f t="shared" si="7"/>
        <v>1338900.4906051292</v>
      </c>
      <c r="M70" s="4">
        <f t="shared" si="8"/>
        <v>1274918.733253465</v>
      </c>
    </row>
    <row r="71" spans="1:13" x14ac:dyDescent="0.25">
      <c r="A71">
        <v>1826</v>
      </c>
      <c r="B71" t="s">
        <v>91</v>
      </c>
      <c r="C71" s="4">
        <v>4083519</v>
      </c>
      <c r="D71" s="4">
        <v>1274</v>
      </c>
      <c r="E71" s="4">
        <f t="shared" si="0"/>
        <v>3205.2739403453688</v>
      </c>
      <c r="F71" s="6">
        <f t="shared" si="1"/>
        <v>0.67781035950045465</v>
      </c>
      <c r="G71" s="4">
        <f t="shared" si="2"/>
        <v>944.62668993167017</v>
      </c>
      <c r="H71" s="5">
        <f t="shared" si="3"/>
        <v>367.7467142306154</v>
      </c>
      <c r="I71" s="4">
        <f t="shared" si="4"/>
        <v>1312.3734041622856</v>
      </c>
      <c r="J71" s="4">
        <f t="shared" si="5"/>
        <v>-44.742487658506477</v>
      </c>
      <c r="K71" s="4">
        <f t="shared" si="6"/>
        <v>1267.6309165037792</v>
      </c>
      <c r="L71" s="4">
        <f t="shared" si="7"/>
        <v>1671963.7169027519</v>
      </c>
      <c r="M71" s="4">
        <f t="shared" si="8"/>
        <v>1614961.7876258148</v>
      </c>
    </row>
    <row r="72" spans="1:13" x14ac:dyDescent="0.25">
      <c r="A72">
        <v>1827</v>
      </c>
      <c r="B72" t="s">
        <v>92</v>
      </c>
      <c r="C72" s="4">
        <v>6268970</v>
      </c>
      <c r="D72" s="4">
        <v>1447</v>
      </c>
      <c r="E72" s="4">
        <f t="shared" si="0"/>
        <v>4332.391154111956</v>
      </c>
      <c r="F72" s="6">
        <f t="shared" si="1"/>
        <v>0.91615869979238096</v>
      </c>
      <c r="G72" s="4">
        <f t="shared" si="2"/>
        <v>245.81401739638616</v>
      </c>
      <c r="H72" s="5">
        <f t="shared" si="3"/>
        <v>0</v>
      </c>
      <c r="I72" s="4">
        <f t="shared" si="4"/>
        <v>245.81401739638616</v>
      </c>
      <c r="J72" s="4">
        <f t="shared" si="5"/>
        <v>-44.742487658506477</v>
      </c>
      <c r="K72" s="4">
        <f t="shared" si="6"/>
        <v>201.0715297378797</v>
      </c>
      <c r="L72" s="4">
        <f t="shared" si="7"/>
        <v>355692.88317257079</v>
      </c>
      <c r="M72" s="4">
        <f t="shared" si="8"/>
        <v>290950.50353071193</v>
      </c>
    </row>
    <row r="73" spans="1:13" x14ac:dyDescent="0.25">
      <c r="A73">
        <v>1828</v>
      </c>
      <c r="B73" t="s">
        <v>93</v>
      </c>
      <c r="C73" s="4">
        <v>6875429</v>
      </c>
      <c r="D73" s="4">
        <v>1770</v>
      </c>
      <c r="E73" s="4">
        <f t="shared" ref="E73:E136" si="9">IF(ISNUMBER(C73),(C73)/D73,"")</f>
        <v>3884.4231638418078</v>
      </c>
      <c r="F73" s="6">
        <f t="shared" ref="F73:F136" si="10">IF(ISNUMBER(C73),E73/$E$366,"")</f>
        <v>0.82142815563895721</v>
      </c>
      <c r="G73" s="4">
        <f t="shared" ref="G73:G136" si="11">IF(ISNUMBER(D73),(E$366-E73)*0.62,"")</f>
        <v>523.55417136387803</v>
      </c>
      <c r="H73" s="5">
        <f t="shared" ref="H73:H136" si="12">IF(ISNUMBER(D73),(IF(E73&gt;=E$366*0.9,0,IF(E73&lt;0.9*E$366,(E$366*0.9-E73)*0.35))),"")</f>
        <v>130.04448600686177</v>
      </c>
      <c r="I73" s="4">
        <f t="shared" ref="I73:I136" si="13">IF(ISNUMBER(C73),G73+H73,"")</f>
        <v>653.59865737073983</v>
      </c>
      <c r="J73" s="4">
        <f t="shared" ref="J73:J136" si="14">IF(ISNUMBER(D73),I$368,"")</f>
        <v>-44.742487658506477</v>
      </c>
      <c r="K73" s="4">
        <f t="shared" ref="K73:K136" si="15">I73+J73</f>
        <v>608.8561697122334</v>
      </c>
      <c r="L73" s="4">
        <f t="shared" ref="L73:L136" si="16">I73*D73</f>
        <v>1156869.6235462094</v>
      </c>
      <c r="M73" s="4">
        <f t="shared" ref="M73:M136" si="17">D73*K73</f>
        <v>1077675.4203906532</v>
      </c>
    </row>
    <row r="74" spans="1:13" x14ac:dyDescent="0.25">
      <c r="A74">
        <v>1832</v>
      </c>
      <c r="B74" t="s">
        <v>94</v>
      </c>
      <c r="C74" s="4">
        <v>15901356</v>
      </c>
      <c r="D74" s="4">
        <v>4485</v>
      </c>
      <c r="E74" s="4">
        <f t="shared" si="9"/>
        <v>3545.4528428093645</v>
      </c>
      <c r="F74" s="6">
        <f t="shared" si="10"/>
        <v>0.74974704524555713</v>
      </c>
      <c r="G74" s="4">
        <f t="shared" si="11"/>
        <v>733.71577040399291</v>
      </c>
      <c r="H74" s="5">
        <f t="shared" si="12"/>
        <v>248.68409836821692</v>
      </c>
      <c r="I74" s="4">
        <f t="shared" si="13"/>
        <v>982.39986877220986</v>
      </c>
      <c r="J74" s="4">
        <f t="shared" si="14"/>
        <v>-44.742487658506477</v>
      </c>
      <c r="K74" s="4">
        <f t="shared" si="15"/>
        <v>937.65738111370342</v>
      </c>
      <c r="L74" s="4">
        <f t="shared" si="16"/>
        <v>4406063.4114433611</v>
      </c>
      <c r="M74" s="4">
        <f t="shared" si="17"/>
        <v>4205393.3542949595</v>
      </c>
    </row>
    <row r="75" spans="1:13" x14ac:dyDescent="0.25">
      <c r="A75">
        <v>1833</v>
      </c>
      <c r="B75" t="s">
        <v>95</v>
      </c>
      <c r="C75" s="4">
        <v>111915961</v>
      </c>
      <c r="D75" s="4">
        <v>25927</v>
      </c>
      <c r="E75" s="4">
        <f t="shared" si="9"/>
        <v>4316.5796659852667</v>
      </c>
      <c r="F75" s="6">
        <f t="shared" si="10"/>
        <v>0.91281508840351056</v>
      </c>
      <c r="G75" s="4">
        <f t="shared" si="11"/>
        <v>255.6171400349335</v>
      </c>
      <c r="H75" s="5">
        <f t="shared" si="12"/>
        <v>0</v>
      </c>
      <c r="I75" s="4">
        <f t="shared" si="13"/>
        <v>255.6171400349335</v>
      </c>
      <c r="J75" s="4">
        <f t="shared" si="14"/>
        <v>-44.742487658506477</v>
      </c>
      <c r="K75" s="4">
        <f t="shared" si="15"/>
        <v>210.87465237642704</v>
      </c>
      <c r="L75" s="4">
        <f t="shared" si="16"/>
        <v>6627385.5896857204</v>
      </c>
      <c r="M75" s="4">
        <f t="shared" si="17"/>
        <v>5467347.1121636238</v>
      </c>
    </row>
    <row r="76" spans="1:13" x14ac:dyDescent="0.25">
      <c r="A76">
        <v>1834</v>
      </c>
      <c r="B76" t="s">
        <v>96</v>
      </c>
      <c r="C76" s="4">
        <v>11010386</v>
      </c>
      <c r="D76" s="4">
        <v>1948</v>
      </c>
      <c r="E76" s="4">
        <f t="shared" si="9"/>
        <v>5652.1488706365499</v>
      </c>
      <c r="F76" s="6">
        <f t="shared" si="10"/>
        <v>1.1952441910607643</v>
      </c>
      <c r="G76" s="4">
        <f t="shared" si="11"/>
        <v>-572.43576684886204</v>
      </c>
      <c r="H76" s="5">
        <f t="shared" si="12"/>
        <v>0</v>
      </c>
      <c r="I76" s="4">
        <f t="shared" si="13"/>
        <v>-572.43576684886204</v>
      </c>
      <c r="J76" s="4">
        <f t="shared" si="14"/>
        <v>-44.742487658506477</v>
      </c>
      <c r="K76" s="4">
        <f t="shared" si="15"/>
        <v>-617.17825450736848</v>
      </c>
      <c r="L76" s="4">
        <f t="shared" si="16"/>
        <v>-1115104.8738215833</v>
      </c>
      <c r="M76" s="4">
        <f t="shared" si="17"/>
        <v>-1202263.2397803538</v>
      </c>
    </row>
    <row r="77" spans="1:13" x14ac:dyDescent="0.25">
      <c r="A77">
        <v>1835</v>
      </c>
      <c r="B77" t="s">
        <v>97</v>
      </c>
      <c r="C77" s="4">
        <v>2243521</v>
      </c>
      <c r="D77" s="4">
        <v>463</v>
      </c>
      <c r="E77" s="4">
        <f t="shared" si="9"/>
        <v>4845.617710583153</v>
      </c>
      <c r="F77" s="6">
        <f t="shared" si="10"/>
        <v>1.0246892913178713</v>
      </c>
      <c r="G77" s="4">
        <f t="shared" si="11"/>
        <v>-72.386447615755969</v>
      </c>
      <c r="H77" s="5">
        <f t="shared" si="12"/>
        <v>0</v>
      </c>
      <c r="I77" s="4">
        <f t="shared" si="13"/>
        <v>-72.386447615755969</v>
      </c>
      <c r="J77" s="4">
        <f t="shared" si="14"/>
        <v>-44.742487658506477</v>
      </c>
      <c r="K77" s="4">
        <f t="shared" si="15"/>
        <v>-117.12893527426245</v>
      </c>
      <c r="L77" s="4">
        <f t="shared" si="16"/>
        <v>-33514.925246095016</v>
      </c>
      <c r="M77" s="4">
        <f t="shared" si="17"/>
        <v>-54230.697031983509</v>
      </c>
    </row>
    <row r="78" spans="1:13" x14ac:dyDescent="0.25">
      <c r="A78">
        <v>1836</v>
      </c>
      <c r="B78" t="s">
        <v>98</v>
      </c>
      <c r="C78" s="4">
        <v>4639254</v>
      </c>
      <c r="D78" s="4">
        <v>1160</v>
      </c>
      <c r="E78" s="4">
        <f t="shared" si="9"/>
        <v>3999.3568965517243</v>
      </c>
      <c r="F78" s="6">
        <f t="shared" si="10"/>
        <v>0.84573287222066806</v>
      </c>
      <c r="G78" s="4">
        <f t="shared" si="11"/>
        <v>452.29525708372984</v>
      </c>
      <c r="H78" s="5">
        <f t="shared" si="12"/>
        <v>89.817679558390992</v>
      </c>
      <c r="I78" s="4">
        <f t="shared" si="13"/>
        <v>542.11293664212087</v>
      </c>
      <c r="J78" s="4">
        <f t="shared" si="14"/>
        <v>-44.742487658506477</v>
      </c>
      <c r="K78" s="4">
        <f t="shared" si="15"/>
        <v>497.37044898361438</v>
      </c>
      <c r="L78" s="4">
        <f t="shared" si="16"/>
        <v>628851.00650486024</v>
      </c>
      <c r="M78" s="4">
        <f t="shared" si="17"/>
        <v>576949.72082099272</v>
      </c>
    </row>
    <row r="79" spans="1:13" x14ac:dyDescent="0.25">
      <c r="A79">
        <v>1837</v>
      </c>
      <c r="B79" t="s">
        <v>99</v>
      </c>
      <c r="C79" s="4">
        <v>27923345</v>
      </c>
      <c r="D79" s="4">
        <v>6104</v>
      </c>
      <c r="E79" s="4">
        <f t="shared" si="9"/>
        <v>4574.597804718218</v>
      </c>
      <c r="F79" s="6">
        <f t="shared" si="10"/>
        <v>0.9673774661057345</v>
      </c>
      <c r="G79" s="4">
        <f t="shared" si="11"/>
        <v>95.645894020503746</v>
      </c>
      <c r="H79" s="5">
        <f t="shared" si="12"/>
        <v>0</v>
      </c>
      <c r="I79" s="4">
        <f t="shared" si="13"/>
        <v>95.645894020503746</v>
      </c>
      <c r="J79" s="4">
        <f t="shared" si="14"/>
        <v>-44.742487658506477</v>
      </c>
      <c r="K79" s="4">
        <f t="shared" si="15"/>
        <v>50.90340636199727</v>
      </c>
      <c r="L79" s="4">
        <f t="shared" si="16"/>
        <v>583822.53710115491</v>
      </c>
      <c r="M79" s="4">
        <f t="shared" si="17"/>
        <v>310714.39243363135</v>
      </c>
    </row>
    <row r="80" spans="1:13" x14ac:dyDescent="0.25">
      <c r="A80">
        <v>1838</v>
      </c>
      <c r="B80" t="s">
        <v>100</v>
      </c>
      <c r="C80" s="4">
        <v>8187011</v>
      </c>
      <c r="D80" s="4">
        <v>2003</v>
      </c>
      <c r="E80" s="4">
        <f t="shared" si="9"/>
        <v>4087.3744383424864</v>
      </c>
      <c r="F80" s="6">
        <f t="shared" si="10"/>
        <v>0.86434569681971452</v>
      </c>
      <c r="G80" s="4">
        <f t="shared" si="11"/>
        <v>397.72438117345729</v>
      </c>
      <c r="H80" s="5">
        <f t="shared" si="12"/>
        <v>59.011539931624242</v>
      </c>
      <c r="I80" s="4">
        <f t="shared" si="13"/>
        <v>456.7359211050815</v>
      </c>
      <c r="J80" s="4">
        <f t="shared" si="14"/>
        <v>-44.742487658506477</v>
      </c>
      <c r="K80" s="4">
        <f t="shared" si="15"/>
        <v>411.99343344657501</v>
      </c>
      <c r="L80" s="4">
        <f t="shared" si="16"/>
        <v>914842.04997347819</v>
      </c>
      <c r="M80" s="4">
        <f t="shared" si="17"/>
        <v>825222.84719348978</v>
      </c>
    </row>
    <row r="81" spans="1:13" x14ac:dyDescent="0.25">
      <c r="A81">
        <v>1839</v>
      </c>
      <c r="B81" t="s">
        <v>101</v>
      </c>
      <c r="C81" s="4">
        <v>3114159</v>
      </c>
      <c r="D81" s="4">
        <v>1059</v>
      </c>
      <c r="E81" s="4">
        <f t="shared" si="9"/>
        <v>2940.6600566572238</v>
      </c>
      <c r="F81" s="6">
        <f t="shared" si="10"/>
        <v>0.62185319796931038</v>
      </c>
      <c r="G81" s="4">
        <f t="shared" si="11"/>
        <v>1108.6872978183201</v>
      </c>
      <c r="H81" s="5">
        <f t="shared" si="12"/>
        <v>460.36157352146614</v>
      </c>
      <c r="I81" s="4">
        <f t="shared" si="13"/>
        <v>1569.0488713397863</v>
      </c>
      <c r="J81" s="4">
        <f t="shared" si="14"/>
        <v>-44.742487658506477</v>
      </c>
      <c r="K81" s="4">
        <f t="shared" si="15"/>
        <v>1524.3063836812798</v>
      </c>
      <c r="L81" s="4">
        <f t="shared" si="16"/>
        <v>1661622.7547488336</v>
      </c>
      <c r="M81" s="4">
        <f t="shared" si="17"/>
        <v>1614240.4603184753</v>
      </c>
    </row>
    <row r="82" spans="1:13" x14ac:dyDescent="0.25">
      <c r="A82">
        <v>1840</v>
      </c>
      <c r="B82" t="s">
        <v>102</v>
      </c>
      <c r="C82" s="4">
        <v>18510320</v>
      </c>
      <c r="D82" s="4">
        <v>4822</v>
      </c>
      <c r="E82" s="4">
        <f t="shared" si="9"/>
        <v>3838.722521775197</v>
      </c>
      <c r="F82" s="6">
        <f t="shared" si="10"/>
        <v>0.81176396805153583</v>
      </c>
      <c r="G82" s="4">
        <f t="shared" si="11"/>
        <v>551.8885694451767</v>
      </c>
      <c r="H82" s="5">
        <f t="shared" si="12"/>
        <v>146.03971073017553</v>
      </c>
      <c r="I82" s="4">
        <f t="shared" si="13"/>
        <v>697.92828017535226</v>
      </c>
      <c r="J82" s="4">
        <f t="shared" si="14"/>
        <v>-44.742487658506477</v>
      </c>
      <c r="K82" s="4">
        <f t="shared" si="15"/>
        <v>653.18579251684582</v>
      </c>
      <c r="L82" s="4">
        <f t="shared" si="16"/>
        <v>3365410.1670055487</v>
      </c>
      <c r="M82" s="4">
        <f t="shared" si="17"/>
        <v>3149661.8915162305</v>
      </c>
    </row>
    <row r="83" spans="1:13" x14ac:dyDescent="0.25">
      <c r="A83">
        <v>1841</v>
      </c>
      <c r="B83" t="s">
        <v>103</v>
      </c>
      <c r="C83" s="4">
        <v>40631345</v>
      </c>
      <c r="D83" s="4">
        <v>9805</v>
      </c>
      <c r="E83" s="4">
        <f t="shared" si="9"/>
        <v>4143.9413564507904</v>
      </c>
      <c r="F83" s="6">
        <f t="shared" si="10"/>
        <v>0.87630774555951452</v>
      </c>
      <c r="G83" s="4">
        <f t="shared" si="11"/>
        <v>362.65289194630884</v>
      </c>
      <c r="H83" s="5">
        <f t="shared" si="12"/>
        <v>39.213118593717851</v>
      </c>
      <c r="I83" s="4">
        <f t="shared" si="13"/>
        <v>401.86601054002671</v>
      </c>
      <c r="J83" s="4">
        <f t="shared" si="14"/>
        <v>-44.742487658506477</v>
      </c>
      <c r="K83" s="4">
        <f t="shared" si="15"/>
        <v>357.12352288152022</v>
      </c>
      <c r="L83" s="4">
        <f t="shared" si="16"/>
        <v>3940296.2333449619</v>
      </c>
      <c r="M83" s="4">
        <f t="shared" si="17"/>
        <v>3501596.1418533055</v>
      </c>
    </row>
    <row r="84" spans="1:13" x14ac:dyDescent="0.25">
      <c r="A84">
        <v>1845</v>
      </c>
      <c r="B84" t="s">
        <v>104</v>
      </c>
      <c r="C84" s="4">
        <v>7524667</v>
      </c>
      <c r="D84" s="4">
        <v>1851</v>
      </c>
      <c r="E84" s="4">
        <f t="shared" si="9"/>
        <v>4065.1901674770393</v>
      </c>
      <c r="F84" s="6">
        <f t="shared" si="10"/>
        <v>0.85965445080130276</v>
      </c>
      <c r="G84" s="4">
        <f t="shared" si="11"/>
        <v>411.47862911003455</v>
      </c>
      <c r="H84" s="5">
        <f t="shared" si="12"/>
        <v>66.776034734530754</v>
      </c>
      <c r="I84" s="4">
        <f t="shared" si="13"/>
        <v>478.2546638445653</v>
      </c>
      <c r="J84" s="4">
        <f t="shared" si="14"/>
        <v>-44.742487658506477</v>
      </c>
      <c r="K84" s="4">
        <f t="shared" si="15"/>
        <v>433.51217618605881</v>
      </c>
      <c r="L84" s="4">
        <f t="shared" si="16"/>
        <v>885249.38277629041</v>
      </c>
      <c r="M84" s="4">
        <f t="shared" si="17"/>
        <v>802431.03812039481</v>
      </c>
    </row>
    <row r="85" spans="1:13" x14ac:dyDescent="0.25">
      <c r="A85">
        <v>1848</v>
      </c>
      <c r="B85" t="s">
        <v>105</v>
      </c>
      <c r="C85" s="4">
        <v>11064330</v>
      </c>
      <c r="D85" s="4">
        <v>2662</v>
      </c>
      <c r="E85" s="4">
        <f t="shared" si="9"/>
        <v>4156.3974455296766</v>
      </c>
      <c r="F85" s="6">
        <f t="shared" si="10"/>
        <v>0.87894180005022682</v>
      </c>
      <c r="G85" s="4">
        <f t="shared" si="11"/>
        <v>354.93011671739941</v>
      </c>
      <c r="H85" s="5">
        <f t="shared" si="12"/>
        <v>34.85348741610769</v>
      </c>
      <c r="I85" s="4">
        <f t="shared" si="13"/>
        <v>389.78360413350708</v>
      </c>
      <c r="J85" s="4">
        <f t="shared" si="14"/>
        <v>-44.742487658506477</v>
      </c>
      <c r="K85" s="4">
        <f t="shared" si="15"/>
        <v>345.04111647500059</v>
      </c>
      <c r="L85" s="4">
        <f t="shared" si="16"/>
        <v>1037603.9542033959</v>
      </c>
      <c r="M85" s="4">
        <f t="shared" si="17"/>
        <v>918499.45205645158</v>
      </c>
    </row>
    <row r="86" spans="1:13" x14ac:dyDescent="0.25">
      <c r="A86">
        <v>1851</v>
      </c>
      <c r="B86" t="s">
        <v>106</v>
      </c>
      <c r="C86" s="4">
        <v>8488087</v>
      </c>
      <c r="D86" s="4">
        <v>2067</v>
      </c>
      <c r="E86" s="4">
        <f t="shared" si="9"/>
        <v>4106.4765360425736</v>
      </c>
      <c r="F86" s="6">
        <f t="shared" si="10"/>
        <v>0.8683851642569077</v>
      </c>
      <c r="G86" s="4">
        <f t="shared" si="11"/>
        <v>385.88108059940328</v>
      </c>
      <c r="H86" s="5">
        <f t="shared" si="12"/>
        <v>52.325805736593743</v>
      </c>
      <c r="I86" s="4">
        <f t="shared" si="13"/>
        <v>438.20688633599701</v>
      </c>
      <c r="J86" s="4">
        <f t="shared" si="14"/>
        <v>-44.742487658506477</v>
      </c>
      <c r="K86" s="4">
        <f t="shared" si="15"/>
        <v>393.46439867749052</v>
      </c>
      <c r="L86" s="4">
        <f t="shared" si="16"/>
        <v>905773.63405650586</v>
      </c>
      <c r="M86" s="4">
        <f t="shared" si="17"/>
        <v>813290.91206637293</v>
      </c>
    </row>
    <row r="87" spans="1:13" x14ac:dyDescent="0.25">
      <c r="A87">
        <v>1853</v>
      </c>
      <c r="B87" t="s">
        <v>107</v>
      </c>
      <c r="C87" s="4">
        <v>5774889</v>
      </c>
      <c r="D87" s="4">
        <v>1362</v>
      </c>
      <c r="E87" s="4">
        <f t="shared" si="9"/>
        <v>4240.0066079295157</v>
      </c>
      <c r="F87" s="6">
        <f t="shared" si="10"/>
        <v>0.89662239692852685</v>
      </c>
      <c r="G87" s="4">
        <f t="shared" si="11"/>
        <v>303.09243602949914</v>
      </c>
      <c r="H87" s="5">
        <f t="shared" si="12"/>
        <v>5.5902805761640133</v>
      </c>
      <c r="I87" s="4">
        <f t="shared" si="13"/>
        <v>308.68271660566313</v>
      </c>
      <c r="J87" s="4">
        <f t="shared" si="14"/>
        <v>-44.742487658506477</v>
      </c>
      <c r="K87" s="4">
        <f t="shared" si="15"/>
        <v>263.94022894715664</v>
      </c>
      <c r="L87" s="4">
        <f t="shared" si="16"/>
        <v>420425.86001691321</v>
      </c>
      <c r="M87" s="4">
        <f t="shared" si="17"/>
        <v>359486.59182602732</v>
      </c>
    </row>
    <row r="88" spans="1:13" x14ac:dyDescent="0.25">
      <c r="A88">
        <v>1856</v>
      </c>
      <c r="B88" t="s">
        <v>108</v>
      </c>
      <c r="C88" s="4">
        <v>1887000</v>
      </c>
      <c r="D88" s="4">
        <v>458</v>
      </c>
      <c r="E88" s="4">
        <f t="shared" si="9"/>
        <v>4120.0873362445418</v>
      </c>
      <c r="F88" s="6">
        <f t="shared" si="10"/>
        <v>0.87126340229511756</v>
      </c>
      <c r="G88" s="4">
        <f t="shared" si="11"/>
        <v>377.44238447418297</v>
      </c>
      <c r="H88" s="5">
        <f t="shared" si="12"/>
        <v>47.562025665904862</v>
      </c>
      <c r="I88" s="4">
        <f t="shared" si="13"/>
        <v>425.00441014008783</v>
      </c>
      <c r="J88" s="4">
        <f t="shared" si="14"/>
        <v>-44.742487658506477</v>
      </c>
      <c r="K88" s="4">
        <f t="shared" si="15"/>
        <v>380.26192248158134</v>
      </c>
      <c r="L88" s="4">
        <f t="shared" si="16"/>
        <v>194652.01984416021</v>
      </c>
      <c r="M88" s="4">
        <f t="shared" si="17"/>
        <v>174159.96049656425</v>
      </c>
    </row>
    <row r="89" spans="1:13" x14ac:dyDescent="0.25">
      <c r="A89">
        <v>1857</v>
      </c>
      <c r="B89" t="s">
        <v>109</v>
      </c>
      <c r="C89" s="4">
        <v>3399979</v>
      </c>
      <c r="D89" s="4">
        <v>677</v>
      </c>
      <c r="E89" s="4">
        <f t="shared" si="9"/>
        <v>5022.1255539143276</v>
      </c>
      <c r="F89" s="6">
        <f t="shared" si="10"/>
        <v>1.0620149137044754</v>
      </c>
      <c r="G89" s="4">
        <f t="shared" si="11"/>
        <v>-181.82131048108423</v>
      </c>
      <c r="H89" s="5">
        <f t="shared" si="12"/>
        <v>0</v>
      </c>
      <c r="I89" s="4">
        <f t="shared" si="13"/>
        <v>-181.82131048108423</v>
      </c>
      <c r="J89" s="4">
        <f t="shared" si="14"/>
        <v>-44.742487658506477</v>
      </c>
      <c r="K89" s="4">
        <f t="shared" si="15"/>
        <v>-226.56379813959069</v>
      </c>
      <c r="L89" s="4">
        <f t="shared" si="16"/>
        <v>-123093.02719569403</v>
      </c>
      <c r="M89" s="4">
        <f t="shared" si="17"/>
        <v>-153383.6913405029</v>
      </c>
    </row>
    <row r="90" spans="1:13" x14ac:dyDescent="0.25">
      <c r="A90">
        <v>1859</v>
      </c>
      <c r="B90" t="s">
        <v>110</v>
      </c>
      <c r="C90" s="4">
        <v>5781708</v>
      </c>
      <c r="D90" s="4">
        <v>1266</v>
      </c>
      <c r="E90" s="4">
        <f t="shared" si="9"/>
        <v>4566.9099526066348</v>
      </c>
      <c r="F90" s="6">
        <f t="shared" si="10"/>
        <v>0.96575173741591869</v>
      </c>
      <c r="G90" s="4">
        <f t="shared" si="11"/>
        <v>100.41236232968532</v>
      </c>
      <c r="H90" s="5">
        <f t="shared" si="12"/>
        <v>0</v>
      </c>
      <c r="I90" s="4">
        <f t="shared" si="13"/>
        <v>100.41236232968532</v>
      </c>
      <c r="J90" s="4">
        <f t="shared" si="14"/>
        <v>-44.742487658506477</v>
      </c>
      <c r="K90" s="4">
        <f t="shared" si="15"/>
        <v>55.669874671178846</v>
      </c>
      <c r="L90" s="4">
        <f t="shared" si="16"/>
        <v>127122.05070938161</v>
      </c>
      <c r="M90" s="4">
        <f t="shared" si="17"/>
        <v>70478.061333712423</v>
      </c>
    </row>
    <row r="91" spans="1:13" x14ac:dyDescent="0.25">
      <c r="A91">
        <v>1860</v>
      </c>
      <c r="B91" t="s">
        <v>111</v>
      </c>
      <c r="C91" s="4">
        <v>52179387</v>
      </c>
      <c r="D91" s="4">
        <v>11582</v>
      </c>
      <c r="E91" s="4">
        <f t="shared" si="9"/>
        <v>4505.2138663443275</v>
      </c>
      <c r="F91" s="6">
        <f t="shared" si="10"/>
        <v>0.9527050377616858</v>
      </c>
      <c r="G91" s="4">
        <f t="shared" si="11"/>
        <v>138.66393581231586</v>
      </c>
      <c r="H91" s="5">
        <f t="shared" si="12"/>
        <v>0</v>
      </c>
      <c r="I91" s="4">
        <f t="shared" si="13"/>
        <v>138.66393581231586</v>
      </c>
      <c r="J91" s="4">
        <f t="shared" si="14"/>
        <v>-44.742487658506477</v>
      </c>
      <c r="K91" s="4">
        <f t="shared" si="15"/>
        <v>93.921448153809379</v>
      </c>
      <c r="L91" s="4">
        <f t="shared" si="16"/>
        <v>1606005.7045782423</v>
      </c>
      <c r="M91" s="4">
        <f t="shared" si="17"/>
        <v>1087798.2125174203</v>
      </c>
    </row>
    <row r="92" spans="1:13" x14ac:dyDescent="0.25">
      <c r="A92">
        <v>1865</v>
      </c>
      <c r="B92" t="s">
        <v>112</v>
      </c>
      <c r="C92" s="4">
        <v>45348138</v>
      </c>
      <c r="D92" s="4">
        <v>9871</v>
      </c>
      <c r="E92" s="4">
        <f t="shared" si="9"/>
        <v>4594.0773984398747</v>
      </c>
      <c r="F92" s="6">
        <f t="shared" si="10"/>
        <v>0.97149676157599196</v>
      </c>
      <c r="G92" s="4">
        <f t="shared" si="11"/>
        <v>83.568545913076534</v>
      </c>
      <c r="H92" s="5">
        <f t="shared" si="12"/>
        <v>0</v>
      </c>
      <c r="I92" s="4">
        <f t="shared" si="13"/>
        <v>83.568545913076534</v>
      </c>
      <c r="J92" s="4">
        <f t="shared" si="14"/>
        <v>-44.742487658506477</v>
      </c>
      <c r="K92" s="4">
        <f t="shared" si="15"/>
        <v>38.826058254570057</v>
      </c>
      <c r="L92" s="4">
        <f t="shared" si="16"/>
        <v>824905.11670797842</v>
      </c>
      <c r="M92" s="4">
        <f t="shared" si="17"/>
        <v>383252.02103086101</v>
      </c>
    </row>
    <row r="93" spans="1:13" x14ac:dyDescent="0.25">
      <c r="A93">
        <v>1866</v>
      </c>
      <c r="B93" t="s">
        <v>113</v>
      </c>
      <c r="C93" s="4">
        <v>39132234</v>
      </c>
      <c r="D93" s="4">
        <v>8400</v>
      </c>
      <c r="E93" s="4">
        <f t="shared" si="9"/>
        <v>4658.5992857142855</v>
      </c>
      <c r="F93" s="6">
        <f t="shared" si="10"/>
        <v>0.98514102550570903</v>
      </c>
      <c r="G93" s="4">
        <f t="shared" si="11"/>
        <v>43.564975802941845</v>
      </c>
      <c r="H93" s="5">
        <f t="shared" si="12"/>
        <v>0</v>
      </c>
      <c r="I93" s="4">
        <f t="shared" si="13"/>
        <v>43.564975802941845</v>
      </c>
      <c r="J93" s="4">
        <f t="shared" si="14"/>
        <v>-44.742487658506477</v>
      </c>
      <c r="K93" s="4">
        <f t="shared" si="15"/>
        <v>-1.1775118555646316</v>
      </c>
      <c r="L93" s="4">
        <f t="shared" si="16"/>
        <v>365945.79674471152</v>
      </c>
      <c r="M93" s="4">
        <f t="shared" si="17"/>
        <v>-9891.0995867429046</v>
      </c>
    </row>
    <row r="94" spans="1:13" x14ac:dyDescent="0.25">
      <c r="A94">
        <v>1867</v>
      </c>
      <c r="B94" t="s">
        <v>114</v>
      </c>
      <c r="C94" s="4">
        <v>12843084</v>
      </c>
      <c r="D94" s="4">
        <v>2617</v>
      </c>
      <c r="E94" s="4">
        <f t="shared" si="9"/>
        <v>4907.5598012991977</v>
      </c>
      <c r="F94" s="6">
        <f t="shared" si="10"/>
        <v>1.037788012849276</v>
      </c>
      <c r="G94" s="4">
        <f t="shared" si="11"/>
        <v>-110.7905438597037</v>
      </c>
      <c r="H94" s="5">
        <f t="shared" si="12"/>
        <v>0</v>
      </c>
      <c r="I94" s="4">
        <f t="shared" si="13"/>
        <v>-110.7905438597037</v>
      </c>
      <c r="J94" s="4">
        <f t="shared" si="14"/>
        <v>-44.742487658506477</v>
      </c>
      <c r="K94" s="4">
        <f t="shared" si="15"/>
        <v>-155.53303151821018</v>
      </c>
      <c r="L94" s="4">
        <f t="shared" si="16"/>
        <v>-289938.85328084457</v>
      </c>
      <c r="M94" s="4">
        <f t="shared" si="17"/>
        <v>-407029.94348315604</v>
      </c>
    </row>
    <row r="95" spans="1:13" x14ac:dyDescent="0.25">
      <c r="A95">
        <v>1868</v>
      </c>
      <c r="B95" t="s">
        <v>115</v>
      </c>
      <c r="C95" s="4">
        <v>21390894</v>
      </c>
      <c r="D95" s="4">
        <v>4628</v>
      </c>
      <c r="E95" s="4">
        <f t="shared" si="9"/>
        <v>4622.0600691443387</v>
      </c>
      <c r="F95" s="6">
        <f t="shared" si="10"/>
        <v>0.97741417907071382</v>
      </c>
      <c r="G95" s="4">
        <f t="shared" si="11"/>
        <v>66.219290076308866</v>
      </c>
      <c r="H95" s="5">
        <f t="shared" si="12"/>
        <v>0</v>
      </c>
      <c r="I95" s="4">
        <f t="shared" si="13"/>
        <v>66.219290076308866</v>
      </c>
      <c r="J95" s="4">
        <f t="shared" si="14"/>
        <v>-44.742487658506477</v>
      </c>
      <c r="K95" s="4">
        <f t="shared" si="15"/>
        <v>21.476802417802389</v>
      </c>
      <c r="L95" s="4">
        <f t="shared" si="16"/>
        <v>306462.87447315746</v>
      </c>
      <c r="M95" s="4">
        <f t="shared" si="17"/>
        <v>99394.641589589461</v>
      </c>
    </row>
    <row r="96" spans="1:13" x14ac:dyDescent="0.25">
      <c r="A96">
        <v>1870</v>
      </c>
      <c r="B96" t="s">
        <v>116</v>
      </c>
      <c r="C96" s="4">
        <v>47813132</v>
      </c>
      <c r="D96" s="4">
        <v>10781</v>
      </c>
      <c r="E96" s="4">
        <f t="shared" si="9"/>
        <v>4434.9440682682498</v>
      </c>
      <c r="F96" s="6">
        <f t="shared" si="10"/>
        <v>0.9378452791318701</v>
      </c>
      <c r="G96" s="4">
        <f t="shared" si="11"/>
        <v>182.23121061948402</v>
      </c>
      <c r="H96" s="5">
        <f t="shared" si="12"/>
        <v>0</v>
      </c>
      <c r="I96" s="4">
        <f t="shared" si="13"/>
        <v>182.23121061948402</v>
      </c>
      <c r="J96" s="4">
        <f t="shared" si="14"/>
        <v>-44.742487658506477</v>
      </c>
      <c r="K96" s="4">
        <f t="shared" si="15"/>
        <v>137.48872296097755</v>
      </c>
      <c r="L96" s="4">
        <f t="shared" si="16"/>
        <v>1964634.6816886573</v>
      </c>
      <c r="M96" s="4">
        <f t="shared" si="17"/>
        <v>1482265.922242299</v>
      </c>
    </row>
    <row r="97" spans="1:13" x14ac:dyDescent="0.25">
      <c r="A97">
        <v>1871</v>
      </c>
      <c r="B97" t="s">
        <v>117</v>
      </c>
      <c r="C97" s="4">
        <v>19675147</v>
      </c>
      <c r="D97" s="4">
        <v>4542</v>
      </c>
      <c r="E97" s="4">
        <f t="shared" si="9"/>
        <v>4331.8245266402464</v>
      </c>
      <c r="F97" s="6">
        <f t="shared" si="10"/>
        <v>0.91603887665793116</v>
      </c>
      <c r="G97" s="4">
        <f t="shared" si="11"/>
        <v>246.1653264288461</v>
      </c>
      <c r="H97" s="5">
        <f t="shared" si="12"/>
        <v>0</v>
      </c>
      <c r="I97" s="4">
        <f t="shared" si="13"/>
        <v>246.1653264288461</v>
      </c>
      <c r="J97" s="4">
        <f t="shared" si="14"/>
        <v>-44.742487658506477</v>
      </c>
      <c r="K97" s="4">
        <f t="shared" si="15"/>
        <v>201.42283877033964</v>
      </c>
      <c r="L97" s="4">
        <f t="shared" si="16"/>
        <v>1118082.9126398191</v>
      </c>
      <c r="M97" s="4">
        <f t="shared" si="17"/>
        <v>914862.53369488264</v>
      </c>
    </row>
    <row r="98" spans="1:13" x14ac:dyDescent="0.25">
      <c r="A98">
        <v>1874</v>
      </c>
      <c r="B98" t="s">
        <v>118</v>
      </c>
      <c r="C98" s="4">
        <v>4890937</v>
      </c>
      <c r="D98" s="4">
        <v>969</v>
      </c>
      <c r="E98" s="4">
        <f t="shared" si="9"/>
        <v>5047.4066047471624</v>
      </c>
      <c r="F98" s="6">
        <f t="shared" si="10"/>
        <v>1.067361027163878</v>
      </c>
      <c r="G98" s="4">
        <f t="shared" si="11"/>
        <v>-197.49556199744183</v>
      </c>
      <c r="H98" s="5">
        <f t="shared" si="12"/>
        <v>0</v>
      </c>
      <c r="I98" s="4">
        <f t="shared" si="13"/>
        <v>-197.49556199744183</v>
      </c>
      <c r="J98" s="4">
        <f t="shared" si="14"/>
        <v>-44.742487658506477</v>
      </c>
      <c r="K98" s="4">
        <f t="shared" si="15"/>
        <v>-242.23804965594832</v>
      </c>
      <c r="L98" s="4">
        <f t="shared" si="16"/>
        <v>-191373.19957552114</v>
      </c>
      <c r="M98" s="4">
        <f t="shared" si="17"/>
        <v>-234728.67011661391</v>
      </c>
    </row>
    <row r="99" spans="1:13" x14ac:dyDescent="0.25">
      <c r="A99">
        <v>1875</v>
      </c>
      <c r="B99" t="s">
        <v>119</v>
      </c>
      <c r="C99" s="4">
        <v>11043033</v>
      </c>
      <c r="D99" s="4">
        <v>2786</v>
      </c>
      <c r="E99" s="4">
        <f t="shared" si="9"/>
        <v>3963.7591529073943</v>
      </c>
      <c r="F99" s="6">
        <f t="shared" si="10"/>
        <v>0.83820511644502027</v>
      </c>
      <c r="G99" s="4">
        <f t="shared" si="11"/>
        <v>474.36585814321438</v>
      </c>
      <c r="H99" s="5">
        <f t="shared" si="12"/>
        <v>102.27688983390648</v>
      </c>
      <c r="I99" s="4">
        <f t="shared" si="13"/>
        <v>576.64274797712085</v>
      </c>
      <c r="J99" s="4">
        <f t="shared" si="14"/>
        <v>-44.742487658506477</v>
      </c>
      <c r="K99" s="4">
        <f t="shared" si="15"/>
        <v>531.90026031861441</v>
      </c>
      <c r="L99" s="4">
        <f t="shared" si="16"/>
        <v>1606526.6958642586</v>
      </c>
      <c r="M99" s="4">
        <f t="shared" si="17"/>
        <v>1481874.1252476599</v>
      </c>
    </row>
    <row r="100" spans="1:13" x14ac:dyDescent="0.25">
      <c r="A100">
        <v>3101</v>
      </c>
      <c r="B100" t="s">
        <v>120</v>
      </c>
      <c r="C100" s="4">
        <v>118484596</v>
      </c>
      <c r="D100" s="4">
        <v>32038</v>
      </c>
      <c r="E100" s="4">
        <f t="shared" si="9"/>
        <v>3698.2519508084151</v>
      </c>
      <c r="F100" s="6">
        <f t="shared" si="10"/>
        <v>0.78205904735574983</v>
      </c>
      <c r="G100" s="4">
        <f t="shared" si="11"/>
        <v>638.98032344458147</v>
      </c>
      <c r="H100" s="5">
        <f t="shared" si="12"/>
        <v>195.20441056854918</v>
      </c>
      <c r="I100" s="4">
        <f t="shared" si="13"/>
        <v>834.18473401313065</v>
      </c>
      <c r="J100" s="4">
        <f t="shared" si="14"/>
        <v>-44.742487658506477</v>
      </c>
      <c r="K100" s="4">
        <f t="shared" si="15"/>
        <v>789.44224635462422</v>
      </c>
      <c r="L100" s="4">
        <f t="shared" si="16"/>
        <v>26725610.50831268</v>
      </c>
      <c r="M100" s="4">
        <f t="shared" si="17"/>
        <v>25292150.688709449</v>
      </c>
    </row>
    <row r="101" spans="1:13" x14ac:dyDescent="0.25">
      <c r="A101">
        <v>3103</v>
      </c>
      <c r="B101" t="s">
        <v>121</v>
      </c>
      <c r="C101" s="4">
        <v>218788774</v>
      </c>
      <c r="D101" s="4">
        <v>52646</v>
      </c>
      <c r="E101" s="4">
        <f t="shared" si="9"/>
        <v>4155.848003647001</v>
      </c>
      <c r="F101" s="6">
        <f t="shared" si="10"/>
        <v>0.87882561110446045</v>
      </c>
      <c r="G101" s="4">
        <f t="shared" si="11"/>
        <v>355.27077068465832</v>
      </c>
      <c r="H101" s="5">
        <f t="shared" si="12"/>
        <v>35.045792075044162</v>
      </c>
      <c r="I101" s="4">
        <f t="shared" si="13"/>
        <v>390.31656275970249</v>
      </c>
      <c r="J101" s="4">
        <f t="shared" si="14"/>
        <v>-44.742487658506477</v>
      </c>
      <c r="K101" s="4">
        <f t="shared" si="15"/>
        <v>345.574075101196</v>
      </c>
      <c r="L101" s="4">
        <f t="shared" si="16"/>
        <v>20548605.763047297</v>
      </c>
      <c r="M101" s="4">
        <f t="shared" si="17"/>
        <v>18193092.757777564</v>
      </c>
    </row>
    <row r="102" spans="1:13" x14ac:dyDescent="0.25">
      <c r="A102">
        <v>3105</v>
      </c>
      <c r="B102" t="s">
        <v>122</v>
      </c>
      <c r="C102" s="4">
        <v>223937939</v>
      </c>
      <c r="D102" s="4">
        <v>60139</v>
      </c>
      <c r="E102" s="4">
        <f t="shared" si="9"/>
        <v>3723.6724754319162</v>
      </c>
      <c r="F102" s="6">
        <f t="shared" si="10"/>
        <v>0.78743465494949239</v>
      </c>
      <c r="G102" s="4">
        <f t="shared" si="11"/>
        <v>623.21959817801087</v>
      </c>
      <c r="H102" s="5">
        <f t="shared" si="12"/>
        <v>186.30722695032384</v>
      </c>
      <c r="I102" s="4">
        <f t="shared" si="13"/>
        <v>809.52682512833474</v>
      </c>
      <c r="J102" s="4">
        <f t="shared" si="14"/>
        <v>-44.742487658506477</v>
      </c>
      <c r="K102" s="4">
        <f t="shared" si="15"/>
        <v>764.7843374698283</v>
      </c>
      <c r="L102" s="4">
        <f t="shared" si="16"/>
        <v>48684133.736392923</v>
      </c>
      <c r="M102" s="4">
        <f t="shared" si="17"/>
        <v>45993365.271098003</v>
      </c>
    </row>
    <row r="103" spans="1:13" x14ac:dyDescent="0.25">
      <c r="A103">
        <v>3107</v>
      </c>
      <c r="B103" t="s">
        <v>123</v>
      </c>
      <c r="C103" s="4">
        <v>336390320</v>
      </c>
      <c r="D103" s="4">
        <v>85862</v>
      </c>
      <c r="E103" s="4">
        <f t="shared" si="9"/>
        <v>3917.8020544594815</v>
      </c>
      <c r="F103" s="6">
        <f t="shared" si="10"/>
        <v>0.82848669674039399</v>
      </c>
      <c r="G103" s="4">
        <f t="shared" si="11"/>
        <v>502.85925918092033</v>
      </c>
      <c r="H103" s="5">
        <f t="shared" si="12"/>
        <v>118.36187429067597</v>
      </c>
      <c r="I103" s="4">
        <f t="shared" si="13"/>
        <v>621.22113347159632</v>
      </c>
      <c r="J103" s="4">
        <f t="shared" si="14"/>
        <v>-44.742487658506477</v>
      </c>
      <c r="K103" s="4">
        <f t="shared" si="15"/>
        <v>576.47864581308988</v>
      </c>
      <c r="L103" s="4">
        <f t="shared" si="16"/>
        <v>53339288.962138206</v>
      </c>
      <c r="M103" s="4">
        <f t="shared" si="17"/>
        <v>49497609.486803524</v>
      </c>
    </row>
    <row r="104" spans="1:13" x14ac:dyDescent="0.25">
      <c r="A104">
        <v>3110</v>
      </c>
      <c r="B104" t="s">
        <v>124</v>
      </c>
      <c r="C104" s="4">
        <v>21631535</v>
      </c>
      <c r="D104" s="4">
        <v>4777</v>
      </c>
      <c r="E104" s="4">
        <f t="shared" si="9"/>
        <v>4528.2677412602052</v>
      </c>
      <c r="F104" s="6">
        <f t="shared" si="10"/>
        <v>0.95758017652842908</v>
      </c>
      <c r="G104" s="4">
        <f t="shared" si="11"/>
        <v>124.37053336447167</v>
      </c>
      <c r="H104" s="5">
        <f t="shared" si="12"/>
        <v>0</v>
      </c>
      <c r="I104" s="4">
        <f t="shared" si="13"/>
        <v>124.37053336447167</v>
      </c>
      <c r="J104" s="4">
        <f t="shared" si="14"/>
        <v>-44.742487658506477</v>
      </c>
      <c r="K104" s="4">
        <f t="shared" si="15"/>
        <v>79.628045705965192</v>
      </c>
      <c r="L104" s="4">
        <f t="shared" si="16"/>
        <v>594118.03788208112</v>
      </c>
      <c r="M104" s="4">
        <f t="shared" si="17"/>
        <v>380383.1743373957</v>
      </c>
    </row>
    <row r="105" spans="1:13" x14ac:dyDescent="0.25">
      <c r="A105">
        <v>3112</v>
      </c>
      <c r="B105" t="s">
        <v>125</v>
      </c>
      <c r="C105" s="4">
        <v>32351850</v>
      </c>
      <c r="D105" s="4">
        <v>7850</v>
      </c>
      <c r="E105" s="4">
        <f t="shared" si="9"/>
        <v>4121.2547770700639</v>
      </c>
      <c r="F105" s="6">
        <f t="shared" si="10"/>
        <v>0.8715102777573619</v>
      </c>
      <c r="G105" s="4">
        <f t="shared" si="11"/>
        <v>376.71857116235924</v>
      </c>
      <c r="H105" s="5">
        <f t="shared" si="12"/>
        <v>47.153421376972119</v>
      </c>
      <c r="I105" s="4">
        <f t="shared" si="13"/>
        <v>423.87199253933136</v>
      </c>
      <c r="J105" s="4">
        <f t="shared" si="14"/>
        <v>-44.742487658506477</v>
      </c>
      <c r="K105" s="4">
        <f t="shared" si="15"/>
        <v>379.12950488082487</v>
      </c>
      <c r="L105" s="4">
        <f t="shared" si="16"/>
        <v>3327395.1414337512</v>
      </c>
      <c r="M105" s="4">
        <f t="shared" si="17"/>
        <v>2976166.6133144754</v>
      </c>
    </row>
    <row r="106" spans="1:13" x14ac:dyDescent="0.25">
      <c r="A106">
        <v>3114</v>
      </c>
      <c r="B106" t="s">
        <v>126</v>
      </c>
      <c r="C106" s="4">
        <v>23373389</v>
      </c>
      <c r="D106" s="4">
        <v>6162</v>
      </c>
      <c r="E106" s="4">
        <f t="shared" si="9"/>
        <v>3793.1497890295359</v>
      </c>
      <c r="F106" s="6">
        <f t="shared" si="10"/>
        <v>0.80212682909222854</v>
      </c>
      <c r="G106" s="4">
        <f t="shared" si="11"/>
        <v>580.14366374748658</v>
      </c>
      <c r="H106" s="5">
        <f t="shared" si="12"/>
        <v>161.99016719115693</v>
      </c>
      <c r="I106" s="4">
        <f t="shared" si="13"/>
        <v>742.13383093864354</v>
      </c>
      <c r="J106" s="4">
        <f t="shared" si="14"/>
        <v>-44.742487658506477</v>
      </c>
      <c r="K106" s="4">
        <f t="shared" si="15"/>
        <v>697.39134328013711</v>
      </c>
      <c r="L106" s="4">
        <f t="shared" si="16"/>
        <v>4573028.666243922</v>
      </c>
      <c r="M106" s="4">
        <f t="shared" si="17"/>
        <v>4297325.4572922047</v>
      </c>
    </row>
    <row r="107" spans="1:13" x14ac:dyDescent="0.25">
      <c r="A107">
        <v>3116</v>
      </c>
      <c r="B107" t="s">
        <v>127</v>
      </c>
      <c r="C107" s="4">
        <v>17232243</v>
      </c>
      <c r="D107" s="4">
        <v>3956</v>
      </c>
      <c r="E107" s="4">
        <f t="shared" si="9"/>
        <v>4355.9764914054604</v>
      </c>
      <c r="F107" s="6">
        <f t="shared" si="10"/>
        <v>0.92114622542899693</v>
      </c>
      <c r="G107" s="4">
        <f t="shared" si="11"/>
        <v>231.19110827441347</v>
      </c>
      <c r="H107" s="5">
        <f t="shared" si="12"/>
        <v>0</v>
      </c>
      <c r="I107" s="4">
        <f t="shared" si="13"/>
        <v>231.19110827441347</v>
      </c>
      <c r="J107" s="4">
        <f t="shared" si="14"/>
        <v>-44.742487658506477</v>
      </c>
      <c r="K107" s="4">
        <f t="shared" si="15"/>
        <v>186.44862061590698</v>
      </c>
      <c r="L107" s="4">
        <f t="shared" si="16"/>
        <v>914592.0243335797</v>
      </c>
      <c r="M107" s="4">
        <f t="shared" si="17"/>
        <v>737590.74315652798</v>
      </c>
    </row>
    <row r="108" spans="1:13" x14ac:dyDescent="0.25">
      <c r="A108">
        <v>3118</v>
      </c>
      <c r="B108" t="s">
        <v>128</v>
      </c>
      <c r="C108" s="4">
        <v>170672936</v>
      </c>
      <c r="D108" s="4">
        <v>47449</v>
      </c>
      <c r="E108" s="4">
        <f t="shared" si="9"/>
        <v>3596.9764589348565</v>
      </c>
      <c r="F108" s="6">
        <f t="shared" si="10"/>
        <v>0.76064260095117031</v>
      </c>
      <c r="G108" s="4">
        <f t="shared" si="11"/>
        <v>701.77112840618781</v>
      </c>
      <c r="H108" s="5">
        <f t="shared" si="12"/>
        <v>230.6508327242947</v>
      </c>
      <c r="I108" s="4">
        <f t="shared" si="13"/>
        <v>932.42196113048249</v>
      </c>
      <c r="J108" s="4">
        <f t="shared" si="14"/>
        <v>-44.742487658506477</v>
      </c>
      <c r="K108" s="4">
        <f t="shared" si="15"/>
        <v>887.67947347197605</v>
      </c>
      <c r="L108" s="4">
        <f t="shared" si="16"/>
        <v>44242489.633680262</v>
      </c>
      <c r="M108" s="4">
        <f t="shared" si="17"/>
        <v>42119503.336771794</v>
      </c>
    </row>
    <row r="109" spans="1:13" x14ac:dyDescent="0.25">
      <c r="A109">
        <v>3120</v>
      </c>
      <c r="B109" t="s">
        <v>129</v>
      </c>
      <c r="C109" s="4">
        <v>32076512</v>
      </c>
      <c r="D109" s="4">
        <v>8527</v>
      </c>
      <c r="E109" s="4">
        <f t="shared" si="9"/>
        <v>3761.7581798991437</v>
      </c>
      <c r="F109" s="6">
        <f t="shared" si="10"/>
        <v>0.79548853287606291</v>
      </c>
      <c r="G109" s="4">
        <f t="shared" si="11"/>
        <v>599.60646140832978</v>
      </c>
      <c r="H109" s="5">
        <f t="shared" si="12"/>
        <v>172.97723038679419</v>
      </c>
      <c r="I109" s="4">
        <f t="shared" si="13"/>
        <v>772.58369179512397</v>
      </c>
      <c r="J109" s="4">
        <f t="shared" si="14"/>
        <v>-44.742487658506477</v>
      </c>
      <c r="K109" s="4">
        <f t="shared" si="15"/>
        <v>727.84120413661753</v>
      </c>
      <c r="L109" s="4">
        <f t="shared" si="16"/>
        <v>6587821.1399370218</v>
      </c>
      <c r="M109" s="4">
        <f t="shared" si="17"/>
        <v>6206301.947672938</v>
      </c>
    </row>
    <row r="110" spans="1:13" x14ac:dyDescent="0.25">
      <c r="A110">
        <v>3122</v>
      </c>
      <c r="B110" t="s">
        <v>130</v>
      </c>
      <c r="C110" s="4">
        <v>13169116</v>
      </c>
      <c r="D110" s="4">
        <v>3655</v>
      </c>
      <c r="E110" s="4">
        <f t="shared" si="9"/>
        <v>3603.0413132694939</v>
      </c>
      <c r="F110" s="6">
        <f t="shared" si="10"/>
        <v>0.76192511881809422</v>
      </c>
      <c r="G110" s="4">
        <f t="shared" si="11"/>
        <v>698.01091871871267</v>
      </c>
      <c r="H110" s="5">
        <f t="shared" si="12"/>
        <v>228.52813370717161</v>
      </c>
      <c r="I110" s="4">
        <f t="shared" si="13"/>
        <v>926.53905242588428</v>
      </c>
      <c r="J110" s="4">
        <f t="shared" si="14"/>
        <v>-44.742487658506477</v>
      </c>
      <c r="K110" s="4">
        <f t="shared" si="15"/>
        <v>881.79656476737784</v>
      </c>
      <c r="L110" s="4">
        <f t="shared" si="16"/>
        <v>3386500.2366166068</v>
      </c>
      <c r="M110" s="4">
        <f t="shared" si="17"/>
        <v>3222966.444224766</v>
      </c>
    </row>
    <row r="111" spans="1:13" x14ac:dyDescent="0.25">
      <c r="A111">
        <v>3124</v>
      </c>
      <c r="B111" t="s">
        <v>131</v>
      </c>
      <c r="C111" s="4">
        <v>4802452</v>
      </c>
      <c r="D111" s="4">
        <v>1346</v>
      </c>
      <c r="E111" s="4">
        <f t="shared" si="9"/>
        <v>3567.9435364041606</v>
      </c>
      <c r="F111" s="6">
        <f t="shared" si="10"/>
        <v>0.75450308962573287</v>
      </c>
      <c r="G111" s="4">
        <f t="shared" si="11"/>
        <v>719.77154037521927</v>
      </c>
      <c r="H111" s="5">
        <f t="shared" si="12"/>
        <v>240.81235561003828</v>
      </c>
      <c r="I111" s="4">
        <f t="shared" si="13"/>
        <v>960.58389598525753</v>
      </c>
      <c r="J111" s="4">
        <f t="shared" si="14"/>
        <v>-44.742487658506477</v>
      </c>
      <c r="K111" s="4">
        <f t="shared" si="15"/>
        <v>915.84140832675109</v>
      </c>
      <c r="L111" s="4">
        <f t="shared" si="16"/>
        <v>1292945.9239961565</v>
      </c>
      <c r="M111" s="4">
        <f t="shared" si="17"/>
        <v>1232722.5356078069</v>
      </c>
    </row>
    <row r="112" spans="1:13" x14ac:dyDescent="0.25">
      <c r="A112">
        <v>3201</v>
      </c>
      <c r="B112" t="s">
        <v>132</v>
      </c>
      <c r="C112" s="4">
        <v>923903287</v>
      </c>
      <c r="D112" s="4">
        <v>132358</v>
      </c>
      <c r="E112" s="4">
        <f t="shared" si="9"/>
        <v>6980.3358089424137</v>
      </c>
      <c r="F112" s="6">
        <f t="shared" si="10"/>
        <v>1.4761121863996909</v>
      </c>
      <c r="G112" s="4">
        <f t="shared" si="11"/>
        <v>-1395.9116685984975</v>
      </c>
      <c r="H112" s="5">
        <f t="shared" si="12"/>
        <v>0</v>
      </c>
      <c r="I112" s="4">
        <f t="shared" si="13"/>
        <v>-1395.9116685984975</v>
      </c>
      <c r="J112" s="4">
        <f t="shared" si="14"/>
        <v>-44.742487658506477</v>
      </c>
      <c r="K112" s="4">
        <f t="shared" si="15"/>
        <v>-1440.6541562570039</v>
      </c>
      <c r="L112" s="4">
        <f t="shared" si="16"/>
        <v>-184760076.63235992</v>
      </c>
      <c r="M112" s="4">
        <f t="shared" si="17"/>
        <v>-190682102.81386453</v>
      </c>
    </row>
    <row r="113" spans="1:13" x14ac:dyDescent="0.25">
      <c r="A113">
        <v>3203</v>
      </c>
      <c r="B113" t="s">
        <v>133</v>
      </c>
      <c r="C113" s="4">
        <v>598215478</v>
      </c>
      <c r="D113" s="4">
        <v>100492</v>
      </c>
      <c r="E113" s="4">
        <f t="shared" si="9"/>
        <v>5952.8666759543048</v>
      </c>
      <c r="F113" s="6">
        <f t="shared" si="10"/>
        <v>1.2588361484173491</v>
      </c>
      <c r="G113" s="4">
        <f t="shared" si="11"/>
        <v>-758.88080614587011</v>
      </c>
      <c r="H113" s="5">
        <f t="shared" si="12"/>
        <v>0</v>
      </c>
      <c r="I113" s="4">
        <f t="shared" si="13"/>
        <v>-758.88080614587011</v>
      </c>
      <c r="J113" s="4">
        <f t="shared" si="14"/>
        <v>-44.742487658506477</v>
      </c>
      <c r="K113" s="4">
        <f t="shared" si="15"/>
        <v>-803.62329380437654</v>
      </c>
      <c r="L113" s="4">
        <f t="shared" si="16"/>
        <v>-76261449.971210778</v>
      </c>
      <c r="M113" s="4">
        <f t="shared" si="17"/>
        <v>-80757712.040989414</v>
      </c>
    </row>
    <row r="114" spans="1:13" x14ac:dyDescent="0.25">
      <c r="A114">
        <v>3205</v>
      </c>
      <c r="B114" t="s">
        <v>134</v>
      </c>
      <c r="C114" s="4">
        <v>444632830</v>
      </c>
      <c r="D114" s="4">
        <v>95762</v>
      </c>
      <c r="E114" s="4">
        <f t="shared" si="9"/>
        <v>4643.1030053674731</v>
      </c>
      <c r="F114" s="6">
        <f t="shared" si="10"/>
        <v>0.98186407022878774</v>
      </c>
      <c r="G114" s="4">
        <f t="shared" si="11"/>
        <v>53.172669617965568</v>
      </c>
      <c r="H114" s="5">
        <f t="shared" si="12"/>
        <v>0</v>
      </c>
      <c r="I114" s="4">
        <f t="shared" si="13"/>
        <v>53.172669617965568</v>
      </c>
      <c r="J114" s="4">
        <f t="shared" si="14"/>
        <v>-44.742487658506477</v>
      </c>
      <c r="K114" s="4">
        <f t="shared" si="15"/>
        <v>8.430181959459091</v>
      </c>
      <c r="L114" s="4">
        <f t="shared" si="16"/>
        <v>5091921.1879556188</v>
      </c>
      <c r="M114" s="4">
        <f t="shared" si="17"/>
        <v>807291.0848017215</v>
      </c>
    </row>
    <row r="115" spans="1:13" x14ac:dyDescent="0.25">
      <c r="A115">
        <v>3207</v>
      </c>
      <c r="B115" t="s">
        <v>135</v>
      </c>
      <c r="C115" s="4">
        <v>327860334</v>
      </c>
      <c r="D115" s="4">
        <v>64668</v>
      </c>
      <c r="E115" s="4">
        <f t="shared" si="9"/>
        <v>5069.9006309148263</v>
      </c>
      <c r="F115" s="6">
        <f t="shared" si="10"/>
        <v>1.0721177762739631</v>
      </c>
      <c r="G115" s="4">
        <f t="shared" si="11"/>
        <v>-211.4418582213934</v>
      </c>
      <c r="H115" s="5">
        <f t="shared" si="12"/>
        <v>0</v>
      </c>
      <c r="I115" s="4">
        <f t="shared" si="13"/>
        <v>-211.4418582213934</v>
      </c>
      <c r="J115" s="4">
        <f t="shared" si="14"/>
        <v>-44.742487658506477</v>
      </c>
      <c r="K115" s="4">
        <f t="shared" si="15"/>
        <v>-256.18434587989987</v>
      </c>
      <c r="L115" s="4">
        <f t="shared" si="16"/>
        <v>-13673522.087461069</v>
      </c>
      <c r="M115" s="4">
        <f t="shared" si="17"/>
        <v>-16566929.279361365</v>
      </c>
    </row>
    <row r="116" spans="1:13" x14ac:dyDescent="0.25">
      <c r="A116">
        <v>3209</v>
      </c>
      <c r="B116" t="s">
        <v>136</v>
      </c>
      <c r="C116" s="4">
        <v>186832564</v>
      </c>
      <c r="D116" s="4">
        <v>45066</v>
      </c>
      <c r="E116" s="4">
        <f t="shared" si="9"/>
        <v>4145.7543158922472</v>
      </c>
      <c r="F116" s="6">
        <f t="shared" si="10"/>
        <v>0.87669112704691443</v>
      </c>
      <c r="G116" s="4">
        <f t="shared" si="11"/>
        <v>361.52885709260562</v>
      </c>
      <c r="H116" s="5">
        <f t="shared" si="12"/>
        <v>38.578582789207985</v>
      </c>
      <c r="I116" s="4">
        <f t="shared" si="13"/>
        <v>400.1074398818136</v>
      </c>
      <c r="J116" s="4">
        <f t="shared" si="14"/>
        <v>-44.742487658506477</v>
      </c>
      <c r="K116" s="4">
        <f t="shared" si="15"/>
        <v>355.36495222330711</v>
      </c>
      <c r="L116" s="4">
        <f t="shared" si="16"/>
        <v>18031241.885713812</v>
      </c>
      <c r="M116" s="4">
        <f t="shared" si="17"/>
        <v>16014876.936895559</v>
      </c>
    </row>
    <row r="117" spans="1:13" x14ac:dyDescent="0.25">
      <c r="A117">
        <v>3212</v>
      </c>
      <c r="B117" t="s">
        <v>137</v>
      </c>
      <c r="C117" s="4">
        <v>97358609</v>
      </c>
      <c r="D117" s="4">
        <v>20698</v>
      </c>
      <c r="E117" s="4">
        <f t="shared" si="9"/>
        <v>4703.7689148710024</v>
      </c>
      <c r="F117" s="6">
        <f t="shared" si="10"/>
        <v>0.99469292127094822</v>
      </c>
      <c r="G117" s="4">
        <f t="shared" si="11"/>
        <v>15.559805725777405</v>
      </c>
      <c r="H117" s="5">
        <f t="shared" si="12"/>
        <v>0</v>
      </c>
      <c r="I117" s="4">
        <f t="shared" si="13"/>
        <v>15.559805725777405</v>
      </c>
      <c r="J117" s="4">
        <f t="shared" si="14"/>
        <v>-44.742487658506477</v>
      </c>
      <c r="K117" s="4">
        <f t="shared" si="15"/>
        <v>-29.182681932729071</v>
      </c>
      <c r="L117" s="4">
        <f t="shared" si="16"/>
        <v>322056.85891214071</v>
      </c>
      <c r="M117" s="4">
        <f t="shared" si="17"/>
        <v>-604023.15064362634</v>
      </c>
    </row>
    <row r="118" spans="1:13" x14ac:dyDescent="0.25">
      <c r="A118">
        <v>3214</v>
      </c>
      <c r="B118" t="s">
        <v>138</v>
      </c>
      <c r="C118" s="4">
        <v>87084868</v>
      </c>
      <c r="D118" s="4">
        <v>16337</v>
      </c>
      <c r="E118" s="4">
        <f t="shared" si="9"/>
        <v>5330.5299626614433</v>
      </c>
      <c r="F118" s="6">
        <f t="shared" si="10"/>
        <v>1.1272323356955216</v>
      </c>
      <c r="G118" s="4">
        <f t="shared" si="11"/>
        <v>-373.03204390429596</v>
      </c>
      <c r="H118" s="5">
        <f t="shared" si="12"/>
        <v>0</v>
      </c>
      <c r="I118" s="4">
        <f t="shared" si="13"/>
        <v>-373.03204390429596</v>
      </c>
      <c r="J118" s="4">
        <f t="shared" si="14"/>
        <v>-44.742487658506477</v>
      </c>
      <c r="K118" s="4">
        <f t="shared" si="15"/>
        <v>-417.77453156280245</v>
      </c>
      <c r="L118" s="4">
        <f t="shared" si="16"/>
        <v>-6094224.5012644827</v>
      </c>
      <c r="M118" s="4">
        <f t="shared" si="17"/>
        <v>-6825182.5221415041</v>
      </c>
    </row>
    <row r="119" spans="1:13" x14ac:dyDescent="0.25">
      <c r="A119">
        <v>3216</v>
      </c>
      <c r="B119" t="s">
        <v>139</v>
      </c>
      <c r="C119" s="4">
        <v>85810131</v>
      </c>
      <c r="D119" s="4">
        <v>19855</v>
      </c>
      <c r="E119" s="4">
        <f t="shared" si="9"/>
        <v>4321.8398891966763</v>
      </c>
      <c r="F119" s="6">
        <f t="shared" si="10"/>
        <v>0.91392745316619095</v>
      </c>
      <c r="G119" s="4">
        <f t="shared" si="11"/>
        <v>252.35580164385959</v>
      </c>
      <c r="H119" s="5">
        <f t="shared" si="12"/>
        <v>0</v>
      </c>
      <c r="I119" s="4">
        <f t="shared" si="13"/>
        <v>252.35580164385959</v>
      </c>
      <c r="J119" s="4">
        <f t="shared" si="14"/>
        <v>-44.742487658506477</v>
      </c>
      <c r="K119" s="4">
        <f t="shared" si="15"/>
        <v>207.6133139853531</v>
      </c>
      <c r="L119" s="4">
        <f t="shared" si="16"/>
        <v>5010524.441638832</v>
      </c>
      <c r="M119" s="4">
        <f t="shared" si="17"/>
        <v>4122162.3491791859</v>
      </c>
    </row>
    <row r="120" spans="1:13" x14ac:dyDescent="0.25">
      <c r="A120">
        <v>3218</v>
      </c>
      <c r="B120" t="s">
        <v>140</v>
      </c>
      <c r="C120" s="4">
        <v>96847441</v>
      </c>
      <c r="D120" s="4">
        <v>22344</v>
      </c>
      <c r="E120" s="4">
        <f t="shared" si="9"/>
        <v>4334.3824292875042</v>
      </c>
      <c r="F120" s="6">
        <f t="shared" si="10"/>
        <v>0.91657978921179495</v>
      </c>
      <c r="G120" s="4">
        <f t="shared" si="11"/>
        <v>244.57942678754625</v>
      </c>
      <c r="H120" s="5">
        <f t="shared" si="12"/>
        <v>0</v>
      </c>
      <c r="I120" s="4">
        <f t="shared" si="13"/>
        <v>244.57942678754625</v>
      </c>
      <c r="J120" s="4">
        <f t="shared" si="14"/>
        <v>-44.742487658506477</v>
      </c>
      <c r="K120" s="4">
        <f t="shared" si="15"/>
        <v>199.83693912903976</v>
      </c>
      <c r="L120" s="4">
        <f t="shared" si="16"/>
        <v>5464882.7121409336</v>
      </c>
      <c r="M120" s="4">
        <f t="shared" si="17"/>
        <v>4465156.5678992644</v>
      </c>
    </row>
    <row r="121" spans="1:13" x14ac:dyDescent="0.25">
      <c r="A121">
        <v>3220</v>
      </c>
      <c r="B121" t="s">
        <v>141</v>
      </c>
      <c r="C121" s="4">
        <v>46532877</v>
      </c>
      <c r="D121" s="4">
        <v>11549</v>
      </c>
      <c r="E121" s="4">
        <f t="shared" si="9"/>
        <v>4029.1693653130142</v>
      </c>
      <c r="F121" s="6">
        <f t="shared" si="10"/>
        <v>0.85203723201791792</v>
      </c>
      <c r="G121" s="4">
        <f t="shared" si="11"/>
        <v>433.81152645173012</v>
      </c>
      <c r="H121" s="5">
        <f t="shared" si="12"/>
        <v>79.383315491939527</v>
      </c>
      <c r="I121" s="4">
        <f t="shared" si="13"/>
        <v>513.19484194366964</v>
      </c>
      <c r="J121" s="4">
        <f t="shared" si="14"/>
        <v>-44.742487658506477</v>
      </c>
      <c r="K121" s="4">
        <f t="shared" si="15"/>
        <v>468.45235428516315</v>
      </c>
      <c r="L121" s="4">
        <f t="shared" si="16"/>
        <v>5926887.2296074405</v>
      </c>
      <c r="M121" s="4">
        <f t="shared" si="17"/>
        <v>5410156.2396393493</v>
      </c>
    </row>
    <row r="122" spans="1:13" x14ac:dyDescent="0.25">
      <c r="A122">
        <v>3222</v>
      </c>
      <c r="B122" t="s">
        <v>142</v>
      </c>
      <c r="C122" s="4">
        <v>224924225</v>
      </c>
      <c r="D122" s="4">
        <v>50013</v>
      </c>
      <c r="E122" s="4">
        <f t="shared" si="9"/>
        <v>4497.3151980485072</v>
      </c>
      <c r="F122" s="6">
        <f t="shared" si="10"/>
        <v>0.95103472836011627</v>
      </c>
      <c r="G122" s="4">
        <f t="shared" si="11"/>
        <v>143.56111015572441</v>
      </c>
      <c r="H122" s="5">
        <f t="shared" si="12"/>
        <v>0</v>
      </c>
      <c r="I122" s="4">
        <f t="shared" si="13"/>
        <v>143.56111015572441</v>
      </c>
      <c r="J122" s="4">
        <f t="shared" si="14"/>
        <v>-44.742487658506477</v>
      </c>
      <c r="K122" s="4">
        <f t="shared" si="15"/>
        <v>98.81862249721793</v>
      </c>
      <c r="L122" s="4">
        <f t="shared" si="16"/>
        <v>7179921.8022182444</v>
      </c>
      <c r="M122" s="4">
        <f t="shared" si="17"/>
        <v>4942215.7669533603</v>
      </c>
    </row>
    <row r="123" spans="1:13" x14ac:dyDescent="0.25">
      <c r="A123">
        <v>3224</v>
      </c>
      <c r="B123" t="s">
        <v>143</v>
      </c>
      <c r="C123" s="4">
        <v>93022139</v>
      </c>
      <c r="D123" s="4">
        <v>20509</v>
      </c>
      <c r="E123" s="4">
        <f t="shared" si="9"/>
        <v>4535.6740455409818</v>
      </c>
      <c r="F123" s="6">
        <f t="shared" si="10"/>
        <v>0.95914636708204581</v>
      </c>
      <c r="G123" s="4">
        <f t="shared" si="11"/>
        <v>119.77862471039019</v>
      </c>
      <c r="H123" s="5">
        <f t="shared" si="12"/>
        <v>0</v>
      </c>
      <c r="I123" s="4">
        <f t="shared" si="13"/>
        <v>119.77862471039019</v>
      </c>
      <c r="J123" s="4">
        <f t="shared" si="14"/>
        <v>-44.742487658506477</v>
      </c>
      <c r="K123" s="4">
        <f t="shared" si="15"/>
        <v>75.036137051883713</v>
      </c>
      <c r="L123" s="4">
        <f t="shared" si="16"/>
        <v>2456539.8141853926</v>
      </c>
      <c r="M123" s="4">
        <f t="shared" si="17"/>
        <v>1538916.134797083</v>
      </c>
    </row>
    <row r="124" spans="1:13" x14ac:dyDescent="0.25">
      <c r="A124">
        <v>3226</v>
      </c>
      <c r="B124" t="s">
        <v>144</v>
      </c>
      <c r="C124" s="4">
        <v>67913602</v>
      </c>
      <c r="D124" s="4">
        <v>18314</v>
      </c>
      <c r="E124" s="4">
        <f t="shared" si="9"/>
        <v>3708.2888500600634</v>
      </c>
      <c r="F124" s="6">
        <f t="shared" si="10"/>
        <v>0.78418152250659345</v>
      </c>
      <c r="G124" s="4">
        <f t="shared" si="11"/>
        <v>632.75744590855959</v>
      </c>
      <c r="H124" s="5">
        <f t="shared" si="12"/>
        <v>191.69149583047229</v>
      </c>
      <c r="I124" s="4">
        <f t="shared" si="13"/>
        <v>824.44894173903185</v>
      </c>
      <c r="J124" s="4">
        <f t="shared" si="14"/>
        <v>-44.742487658506477</v>
      </c>
      <c r="K124" s="4">
        <f t="shared" si="15"/>
        <v>779.70645408052542</v>
      </c>
      <c r="L124" s="4">
        <f t="shared" si="16"/>
        <v>15098957.919008629</v>
      </c>
      <c r="M124" s="4">
        <f t="shared" si="17"/>
        <v>14279544.000030743</v>
      </c>
    </row>
    <row r="125" spans="1:13" x14ac:dyDescent="0.25">
      <c r="A125">
        <v>3228</v>
      </c>
      <c r="B125" t="s">
        <v>145</v>
      </c>
      <c r="C125" s="4">
        <v>96886304</v>
      </c>
      <c r="D125" s="4">
        <v>24897</v>
      </c>
      <c r="E125" s="4">
        <f t="shared" si="9"/>
        <v>3891.4850785235167</v>
      </c>
      <c r="F125" s="6">
        <f t="shared" si="10"/>
        <v>0.82292151908253697</v>
      </c>
      <c r="G125" s="4">
        <f t="shared" si="11"/>
        <v>519.1757842612185</v>
      </c>
      <c r="H125" s="5">
        <f t="shared" si="12"/>
        <v>127.57281586826365</v>
      </c>
      <c r="I125" s="4">
        <f t="shared" si="13"/>
        <v>646.74860012948216</v>
      </c>
      <c r="J125" s="4">
        <f t="shared" si="14"/>
        <v>-44.742487658506477</v>
      </c>
      <c r="K125" s="4">
        <f t="shared" si="15"/>
        <v>602.00611247097572</v>
      </c>
      <c r="L125" s="4">
        <f t="shared" si="16"/>
        <v>16102099.897423718</v>
      </c>
      <c r="M125" s="4">
        <f t="shared" si="17"/>
        <v>14988146.182189882</v>
      </c>
    </row>
    <row r="126" spans="1:13" x14ac:dyDescent="0.25">
      <c r="A126">
        <v>3230</v>
      </c>
      <c r="B126" t="s">
        <v>146</v>
      </c>
      <c r="C126" s="4">
        <v>36594259</v>
      </c>
      <c r="D126" s="4">
        <v>7453</v>
      </c>
      <c r="E126" s="4">
        <f t="shared" si="9"/>
        <v>4910.0038910505837</v>
      </c>
      <c r="F126" s="6">
        <f t="shared" si="10"/>
        <v>1.0383048577068048</v>
      </c>
      <c r="G126" s="4">
        <f t="shared" si="11"/>
        <v>-112.30587950556298</v>
      </c>
      <c r="H126" s="5">
        <f t="shared" si="12"/>
        <v>0</v>
      </c>
      <c r="I126" s="4">
        <f t="shared" si="13"/>
        <v>-112.30587950556298</v>
      </c>
      <c r="J126" s="4">
        <f t="shared" si="14"/>
        <v>-44.742487658506477</v>
      </c>
      <c r="K126" s="4">
        <f t="shared" si="15"/>
        <v>-157.04836716406948</v>
      </c>
      <c r="L126" s="4">
        <f t="shared" si="16"/>
        <v>-837015.71995496098</v>
      </c>
      <c r="M126" s="4">
        <f t="shared" si="17"/>
        <v>-1170481.4804738099</v>
      </c>
    </row>
    <row r="127" spans="1:13" x14ac:dyDescent="0.25">
      <c r="A127">
        <v>3232</v>
      </c>
      <c r="B127" t="s">
        <v>147</v>
      </c>
      <c r="C127" s="4">
        <v>129400101</v>
      </c>
      <c r="D127" s="4">
        <v>26023</v>
      </c>
      <c r="E127" s="4">
        <f t="shared" si="9"/>
        <v>4972.5281866041578</v>
      </c>
      <c r="F127" s="6">
        <f t="shared" si="10"/>
        <v>1.0515266964748553</v>
      </c>
      <c r="G127" s="4">
        <f t="shared" si="11"/>
        <v>-151.07094274877895</v>
      </c>
      <c r="H127" s="5">
        <f t="shared" si="12"/>
        <v>0</v>
      </c>
      <c r="I127" s="4">
        <f t="shared" si="13"/>
        <v>-151.07094274877895</v>
      </c>
      <c r="J127" s="4">
        <f t="shared" si="14"/>
        <v>-44.742487658506477</v>
      </c>
      <c r="K127" s="4">
        <f t="shared" si="15"/>
        <v>-195.81343040728541</v>
      </c>
      <c r="L127" s="4">
        <f t="shared" si="16"/>
        <v>-3931319.1431514747</v>
      </c>
      <c r="M127" s="4">
        <f t="shared" si="17"/>
        <v>-5095652.8994887881</v>
      </c>
    </row>
    <row r="128" spans="1:13" x14ac:dyDescent="0.25">
      <c r="A128">
        <v>3234</v>
      </c>
      <c r="B128" t="s">
        <v>148</v>
      </c>
      <c r="C128" s="4">
        <v>38480054</v>
      </c>
      <c r="D128" s="4">
        <v>9420</v>
      </c>
      <c r="E128" s="4">
        <f t="shared" si="9"/>
        <v>4084.9314225053076</v>
      </c>
      <c r="F128" s="6">
        <f t="shared" si="10"/>
        <v>0.8638290790598343</v>
      </c>
      <c r="G128" s="4">
        <f t="shared" si="11"/>
        <v>399.23905099250817</v>
      </c>
      <c r="H128" s="5">
        <f t="shared" si="12"/>
        <v>59.866595474636817</v>
      </c>
      <c r="I128" s="4">
        <f t="shared" si="13"/>
        <v>459.10564646714499</v>
      </c>
      <c r="J128" s="4">
        <f t="shared" si="14"/>
        <v>-44.742487658506477</v>
      </c>
      <c r="K128" s="4">
        <f t="shared" si="15"/>
        <v>414.3631588086385</v>
      </c>
      <c r="L128" s="4">
        <f t="shared" si="16"/>
        <v>4324775.1897205058</v>
      </c>
      <c r="M128" s="4">
        <f t="shared" si="17"/>
        <v>3903300.9559773747</v>
      </c>
    </row>
    <row r="129" spans="1:13" x14ac:dyDescent="0.25">
      <c r="A129">
        <v>3236</v>
      </c>
      <c r="B129" t="s">
        <v>149</v>
      </c>
      <c r="C129" s="4">
        <v>27224469</v>
      </c>
      <c r="D129" s="4">
        <v>7043</v>
      </c>
      <c r="E129" s="4">
        <f t="shared" si="9"/>
        <v>3865.4648587249753</v>
      </c>
      <c r="F129" s="6">
        <f t="shared" si="10"/>
        <v>0.81741909561915282</v>
      </c>
      <c r="G129" s="4">
        <f t="shared" si="11"/>
        <v>535.30832053631423</v>
      </c>
      <c r="H129" s="5">
        <f t="shared" si="12"/>
        <v>136.67989279775313</v>
      </c>
      <c r="I129" s="4">
        <f t="shared" si="13"/>
        <v>671.98821333406738</v>
      </c>
      <c r="J129" s="4">
        <f t="shared" si="14"/>
        <v>-44.742487658506477</v>
      </c>
      <c r="K129" s="4">
        <f t="shared" si="15"/>
        <v>627.24572567556095</v>
      </c>
      <c r="L129" s="4">
        <f t="shared" si="16"/>
        <v>4732812.9865118368</v>
      </c>
      <c r="M129" s="4">
        <f t="shared" si="17"/>
        <v>4417691.6459329762</v>
      </c>
    </row>
    <row r="130" spans="1:13" x14ac:dyDescent="0.25">
      <c r="A130">
        <v>3238</v>
      </c>
      <c r="B130" t="s">
        <v>150</v>
      </c>
      <c r="C130" s="4">
        <v>64253830</v>
      </c>
      <c r="D130" s="4">
        <v>16505</v>
      </c>
      <c r="E130" s="4">
        <f t="shared" si="9"/>
        <v>3892.9918206604061</v>
      </c>
      <c r="F130" s="6">
        <f t="shared" si="10"/>
        <v>0.82324014564877979</v>
      </c>
      <c r="G130" s="4">
        <f t="shared" si="11"/>
        <v>518.24160413634706</v>
      </c>
      <c r="H130" s="5">
        <f t="shared" si="12"/>
        <v>127.04545612035234</v>
      </c>
      <c r="I130" s="4">
        <f t="shared" si="13"/>
        <v>645.28706025669942</v>
      </c>
      <c r="J130" s="4">
        <f t="shared" si="14"/>
        <v>-44.742487658506477</v>
      </c>
      <c r="K130" s="4">
        <f t="shared" si="15"/>
        <v>600.54457259819299</v>
      </c>
      <c r="L130" s="4">
        <f t="shared" si="16"/>
        <v>10650462.929536823</v>
      </c>
      <c r="M130" s="4">
        <f t="shared" si="17"/>
        <v>9911988.1707331743</v>
      </c>
    </row>
    <row r="131" spans="1:13" x14ac:dyDescent="0.25">
      <c r="A131">
        <v>3240</v>
      </c>
      <c r="B131" t="s">
        <v>151</v>
      </c>
      <c r="C131" s="4">
        <v>109643569</v>
      </c>
      <c r="D131" s="4">
        <v>28352</v>
      </c>
      <c r="E131" s="4">
        <f t="shared" si="9"/>
        <v>3867.2252045711061</v>
      </c>
      <c r="F131" s="6">
        <f t="shared" si="10"/>
        <v>0.81779135105597911</v>
      </c>
      <c r="G131" s="4">
        <f t="shared" si="11"/>
        <v>534.21690611171312</v>
      </c>
      <c r="H131" s="5">
        <f t="shared" si="12"/>
        <v>136.06377175160733</v>
      </c>
      <c r="I131" s="4">
        <f t="shared" si="13"/>
        <v>670.28067786332042</v>
      </c>
      <c r="J131" s="4">
        <f t="shared" si="14"/>
        <v>-44.742487658506477</v>
      </c>
      <c r="K131" s="4">
        <f t="shared" si="15"/>
        <v>625.53819020481399</v>
      </c>
      <c r="L131" s="4">
        <f t="shared" si="16"/>
        <v>19003797.778780859</v>
      </c>
      <c r="M131" s="4">
        <f t="shared" si="17"/>
        <v>17735258.768686887</v>
      </c>
    </row>
    <row r="132" spans="1:13" x14ac:dyDescent="0.25">
      <c r="A132">
        <v>3242</v>
      </c>
      <c r="B132" t="s">
        <v>152</v>
      </c>
      <c r="C132" s="4">
        <v>11013948</v>
      </c>
      <c r="D132" s="4">
        <v>3022</v>
      </c>
      <c r="E132" s="4">
        <f t="shared" si="9"/>
        <v>3644.5890138980808</v>
      </c>
      <c r="F132" s="6">
        <f t="shared" si="10"/>
        <v>0.77071109543775418</v>
      </c>
      <c r="G132" s="4">
        <f t="shared" si="11"/>
        <v>672.25134432898881</v>
      </c>
      <c r="H132" s="5">
        <f t="shared" si="12"/>
        <v>213.9864384871662</v>
      </c>
      <c r="I132" s="4">
        <f t="shared" si="13"/>
        <v>886.237782816155</v>
      </c>
      <c r="J132" s="4">
        <f t="shared" si="14"/>
        <v>-44.742487658506477</v>
      </c>
      <c r="K132" s="4">
        <f t="shared" si="15"/>
        <v>841.49529515764857</v>
      </c>
      <c r="L132" s="4">
        <f t="shared" si="16"/>
        <v>2678210.5796704204</v>
      </c>
      <c r="M132" s="4">
        <f t="shared" si="17"/>
        <v>2542998.7819664138</v>
      </c>
    </row>
    <row r="133" spans="1:13" x14ac:dyDescent="0.25">
      <c r="A133">
        <v>3301</v>
      </c>
      <c r="B133" t="s">
        <v>153</v>
      </c>
      <c r="C133" s="4">
        <v>451433119</v>
      </c>
      <c r="D133" s="4">
        <v>105452</v>
      </c>
      <c r="E133" s="4">
        <f t="shared" si="9"/>
        <v>4280.9346337670222</v>
      </c>
      <c r="F133" s="6">
        <f t="shared" si="10"/>
        <v>0.90527733264474675</v>
      </c>
      <c r="G133" s="4">
        <f t="shared" si="11"/>
        <v>277.71706001024512</v>
      </c>
      <c r="H133" s="5">
        <f t="shared" si="12"/>
        <v>0</v>
      </c>
      <c r="I133" s="4">
        <f t="shared" si="13"/>
        <v>277.71706001024512</v>
      </c>
      <c r="J133" s="4">
        <f t="shared" si="14"/>
        <v>-44.742487658506477</v>
      </c>
      <c r="K133" s="4">
        <f t="shared" si="15"/>
        <v>232.97457235173863</v>
      </c>
      <c r="L133" s="4">
        <f t="shared" si="16"/>
        <v>29285819.412200369</v>
      </c>
      <c r="M133" s="4">
        <f t="shared" si="17"/>
        <v>24567634.603635542</v>
      </c>
    </row>
    <row r="134" spans="1:13" x14ac:dyDescent="0.25">
      <c r="A134">
        <v>3303</v>
      </c>
      <c r="B134" t="s">
        <v>154</v>
      </c>
      <c r="C134" s="4">
        <v>139169403</v>
      </c>
      <c r="D134" s="4">
        <v>29011</v>
      </c>
      <c r="E134" s="4">
        <f t="shared" si="9"/>
        <v>4797.1253317707078</v>
      </c>
      <c r="F134" s="6">
        <f t="shared" si="10"/>
        <v>1.0144347429305489</v>
      </c>
      <c r="G134" s="4">
        <f t="shared" si="11"/>
        <v>-42.321172752039963</v>
      </c>
      <c r="H134" s="5">
        <f t="shared" si="12"/>
        <v>0</v>
      </c>
      <c r="I134" s="4">
        <f t="shared" si="13"/>
        <v>-42.321172752039963</v>
      </c>
      <c r="J134" s="4">
        <f t="shared" si="14"/>
        <v>-44.742487658506477</v>
      </c>
      <c r="K134" s="4">
        <f t="shared" si="15"/>
        <v>-87.063660410546447</v>
      </c>
      <c r="L134" s="4">
        <f t="shared" si="16"/>
        <v>-1227779.5427094314</v>
      </c>
      <c r="M134" s="4">
        <f t="shared" si="17"/>
        <v>-2525803.8521703631</v>
      </c>
    </row>
    <row r="135" spans="1:13" x14ac:dyDescent="0.25">
      <c r="A135">
        <v>3305</v>
      </c>
      <c r="B135" t="s">
        <v>155</v>
      </c>
      <c r="C135" s="4">
        <v>124439746</v>
      </c>
      <c r="D135" s="4">
        <v>31793</v>
      </c>
      <c r="E135" s="4">
        <f t="shared" si="9"/>
        <v>3914.0611455351809</v>
      </c>
      <c r="F135" s="6">
        <f t="shared" si="10"/>
        <v>0.82769561714157336</v>
      </c>
      <c r="G135" s="4">
        <f t="shared" si="11"/>
        <v>505.17862271398673</v>
      </c>
      <c r="H135" s="5">
        <f t="shared" si="12"/>
        <v>119.67119241418116</v>
      </c>
      <c r="I135" s="4">
        <f t="shared" si="13"/>
        <v>624.84981512816785</v>
      </c>
      <c r="J135" s="4">
        <f t="shared" si="14"/>
        <v>-44.742487658506477</v>
      </c>
      <c r="K135" s="4">
        <f t="shared" si="15"/>
        <v>580.10732746966141</v>
      </c>
      <c r="L135" s="4">
        <f t="shared" si="16"/>
        <v>19865850.172369841</v>
      </c>
      <c r="M135" s="4">
        <f t="shared" si="17"/>
        <v>18443352.262242947</v>
      </c>
    </row>
    <row r="136" spans="1:13" x14ac:dyDescent="0.25">
      <c r="A136">
        <v>3310</v>
      </c>
      <c r="B136" t="s">
        <v>156</v>
      </c>
      <c r="C136" s="4">
        <v>33382345</v>
      </c>
      <c r="D136" s="4">
        <v>7065</v>
      </c>
      <c r="E136" s="4">
        <f t="shared" si="9"/>
        <v>4725.0311394196742</v>
      </c>
      <c r="F136" s="6">
        <f t="shared" si="10"/>
        <v>0.99918918472091767</v>
      </c>
      <c r="G136" s="4">
        <f t="shared" si="11"/>
        <v>2.3772265056008655</v>
      </c>
      <c r="H136" s="5">
        <f t="shared" si="12"/>
        <v>0</v>
      </c>
      <c r="I136" s="4">
        <f t="shared" si="13"/>
        <v>2.3772265056008655</v>
      </c>
      <c r="J136" s="4">
        <f t="shared" si="14"/>
        <v>-44.742487658506477</v>
      </c>
      <c r="K136" s="4">
        <f t="shared" si="15"/>
        <v>-42.36526115290561</v>
      </c>
      <c r="L136" s="4">
        <f t="shared" si="16"/>
        <v>16795.105262070116</v>
      </c>
      <c r="M136" s="4">
        <f t="shared" si="17"/>
        <v>-299310.57004527812</v>
      </c>
    </row>
    <row r="137" spans="1:13" x14ac:dyDescent="0.25">
      <c r="A137">
        <v>3312</v>
      </c>
      <c r="B137" t="s">
        <v>157</v>
      </c>
      <c r="C137" s="4">
        <v>141433705</v>
      </c>
      <c r="D137" s="4">
        <v>28642</v>
      </c>
      <c r="E137" s="4">
        <f t="shared" ref="E137:E200" si="18">IF(ISNUMBER(C137),(C137)/D137,"")</f>
        <v>4937.9828573423647</v>
      </c>
      <c r="F137" s="6">
        <f t="shared" ref="F137:F200" si="19">IF(ISNUMBER(C137),E137/$E$366,"")</f>
        <v>1.0442214918396864</v>
      </c>
      <c r="G137" s="4">
        <f t="shared" ref="G137:G200" si="20">IF(ISNUMBER(D137),(E$366-E137)*0.62,"")</f>
        <v>-129.65283860646724</v>
      </c>
      <c r="H137" s="5">
        <f t="shared" ref="H137:H200" si="21">IF(ISNUMBER(D137),(IF(E137&gt;=E$366*0.9,0,IF(E137&lt;0.9*E$366,(E$366*0.9-E137)*0.35))),"")</f>
        <v>0</v>
      </c>
      <c r="I137" s="4">
        <f t="shared" ref="I137:I200" si="22">IF(ISNUMBER(C137),G137+H137,"")</f>
        <v>-129.65283860646724</v>
      </c>
      <c r="J137" s="4">
        <f t="shared" ref="J137:J200" si="23">IF(ISNUMBER(D137),I$368,"")</f>
        <v>-44.742487658506477</v>
      </c>
      <c r="K137" s="4">
        <f t="shared" ref="K137:K200" si="24">I137+J137</f>
        <v>-174.39532626497373</v>
      </c>
      <c r="L137" s="4">
        <f t="shared" ref="L137:L200" si="25">I137*D137</f>
        <v>-3713516.6033664346</v>
      </c>
      <c r="M137" s="4">
        <f t="shared" ref="M137:M200" si="26">D137*K137</f>
        <v>-4995030.934881378</v>
      </c>
    </row>
    <row r="138" spans="1:13" x14ac:dyDescent="0.25">
      <c r="A138">
        <v>3314</v>
      </c>
      <c r="B138" t="s">
        <v>158</v>
      </c>
      <c r="C138" s="4">
        <v>89123629</v>
      </c>
      <c r="D138" s="4">
        <v>20861</v>
      </c>
      <c r="E138" s="4">
        <f t="shared" si="18"/>
        <v>4272.2606298835144</v>
      </c>
      <c r="F138" s="6">
        <f t="shared" si="19"/>
        <v>0.90344306518430151</v>
      </c>
      <c r="G138" s="4">
        <f t="shared" si="20"/>
        <v>283.09494241801997</v>
      </c>
      <c r="H138" s="5">
        <f t="shared" si="21"/>
        <v>0</v>
      </c>
      <c r="I138" s="4">
        <f t="shared" si="22"/>
        <v>283.09494241801997</v>
      </c>
      <c r="J138" s="4">
        <f t="shared" si="23"/>
        <v>-44.742487658506477</v>
      </c>
      <c r="K138" s="4">
        <f t="shared" si="24"/>
        <v>238.35245475951348</v>
      </c>
      <c r="L138" s="4">
        <f t="shared" si="25"/>
        <v>5905643.5937823141</v>
      </c>
      <c r="M138" s="4">
        <f t="shared" si="26"/>
        <v>4972270.5587382102</v>
      </c>
    </row>
    <row r="139" spans="1:13" x14ac:dyDescent="0.25">
      <c r="A139">
        <v>3316</v>
      </c>
      <c r="B139" t="s">
        <v>159</v>
      </c>
      <c r="C139" s="4">
        <v>54314712</v>
      </c>
      <c r="D139" s="4">
        <v>14664</v>
      </c>
      <c r="E139" s="4">
        <f t="shared" si="18"/>
        <v>3703.9492635024549</v>
      </c>
      <c r="F139" s="6">
        <f t="shared" si="19"/>
        <v>0.78326384221484935</v>
      </c>
      <c r="G139" s="4">
        <f t="shared" si="20"/>
        <v>635.4479895742769</v>
      </c>
      <c r="H139" s="5">
        <f t="shared" si="21"/>
        <v>193.21035112563527</v>
      </c>
      <c r="I139" s="4">
        <f t="shared" si="22"/>
        <v>828.65834069991217</v>
      </c>
      <c r="J139" s="4">
        <f t="shared" si="23"/>
        <v>-44.742487658506477</v>
      </c>
      <c r="K139" s="4">
        <f t="shared" si="24"/>
        <v>783.91585304140574</v>
      </c>
      <c r="L139" s="4">
        <f t="shared" si="25"/>
        <v>12151445.908023512</v>
      </c>
      <c r="M139" s="4">
        <f t="shared" si="26"/>
        <v>11495342.068999173</v>
      </c>
    </row>
    <row r="140" spans="1:13" x14ac:dyDescent="0.25">
      <c r="A140">
        <v>3318</v>
      </c>
      <c r="B140" t="s">
        <v>160</v>
      </c>
      <c r="C140" s="4">
        <v>10354201</v>
      </c>
      <c r="D140" s="4">
        <v>2235</v>
      </c>
      <c r="E140" s="4">
        <f t="shared" si="18"/>
        <v>4632.7521252796423</v>
      </c>
      <c r="F140" s="6">
        <f t="shared" si="19"/>
        <v>0.97967519842436324</v>
      </c>
      <c r="G140" s="4">
        <f t="shared" si="20"/>
        <v>59.590215272420643</v>
      </c>
      <c r="H140" s="5">
        <f t="shared" si="21"/>
        <v>0</v>
      </c>
      <c r="I140" s="4">
        <f t="shared" si="22"/>
        <v>59.590215272420643</v>
      </c>
      <c r="J140" s="4">
        <f t="shared" si="23"/>
        <v>-44.742487658506477</v>
      </c>
      <c r="K140" s="4">
        <f t="shared" si="24"/>
        <v>14.847727613914167</v>
      </c>
      <c r="L140" s="4">
        <f t="shared" si="25"/>
        <v>133184.13113386015</v>
      </c>
      <c r="M140" s="4">
        <f t="shared" si="26"/>
        <v>33184.671217098163</v>
      </c>
    </row>
    <row r="141" spans="1:13" x14ac:dyDescent="0.25">
      <c r="A141">
        <v>3320</v>
      </c>
      <c r="B141" t="s">
        <v>161</v>
      </c>
      <c r="C141" s="4">
        <v>5453390</v>
      </c>
      <c r="D141" s="4">
        <v>1117</v>
      </c>
      <c r="E141" s="4">
        <f t="shared" si="18"/>
        <v>4882.1754700089523</v>
      </c>
      <c r="F141" s="6">
        <f t="shared" si="19"/>
        <v>1.0324200589589867</v>
      </c>
      <c r="G141" s="4">
        <f t="shared" si="20"/>
        <v>-95.052258459751542</v>
      </c>
      <c r="H141" s="5">
        <f t="shared" si="21"/>
        <v>0</v>
      </c>
      <c r="I141" s="4">
        <f t="shared" si="22"/>
        <v>-95.052258459751542</v>
      </c>
      <c r="J141" s="4">
        <f t="shared" si="23"/>
        <v>-44.742487658506477</v>
      </c>
      <c r="K141" s="4">
        <f t="shared" si="24"/>
        <v>-139.79474611825802</v>
      </c>
      <c r="L141" s="4">
        <f t="shared" si="25"/>
        <v>-106173.37269954247</v>
      </c>
      <c r="M141" s="4">
        <f t="shared" si="26"/>
        <v>-156150.73141409422</v>
      </c>
    </row>
    <row r="142" spans="1:13" x14ac:dyDescent="0.25">
      <c r="A142">
        <v>3322</v>
      </c>
      <c r="B142" t="s">
        <v>162</v>
      </c>
      <c r="C142" s="4">
        <v>14777487</v>
      </c>
      <c r="D142" s="4">
        <v>3266</v>
      </c>
      <c r="E142" s="4">
        <f t="shared" si="18"/>
        <v>4524.6439069197795</v>
      </c>
      <c r="F142" s="6">
        <f t="shared" si="19"/>
        <v>0.95681385436602773</v>
      </c>
      <c r="G142" s="4">
        <f t="shared" si="20"/>
        <v>126.61731065553559</v>
      </c>
      <c r="H142" s="5">
        <f t="shared" si="21"/>
        <v>0</v>
      </c>
      <c r="I142" s="4">
        <f t="shared" si="22"/>
        <v>126.61731065553559</v>
      </c>
      <c r="J142" s="4">
        <f t="shared" si="23"/>
        <v>-44.742487658506477</v>
      </c>
      <c r="K142" s="4">
        <f t="shared" si="24"/>
        <v>81.874822997029113</v>
      </c>
      <c r="L142" s="4">
        <f t="shared" si="25"/>
        <v>413532.13660097925</v>
      </c>
      <c r="M142" s="4">
        <f t="shared" si="26"/>
        <v>267403.17190829711</v>
      </c>
    </row>
    <row r="143" spans="1:13" x14ac:dyDescent="0.25">
      <c r="A143">
        <v>3324</v>
      </c>
      <c r="B143" t="s">
        <v>163</v>
      </c>
      <c r="C143" s="4">
        <v>21813129</v>
      </c>
      <c r="D143" s="4">
        <v>4888</v>
      </c>
      <c r="E143" s="4">
        <f t="shared" si="18"/>
        <v>4462.5877659574471</v>
      </c>
      <c r="F143" s="6">
        <f t="shared" si="19"/>
        <v>0.94369101494645624</v>
      </c>
      <c r="G143" s="4">
        <f t="shared" si="20"/>
        <v>165.09211805218166</v>
      </c>
      <c r="H143" s="5">
        <f t="shared" si="21"/>
        <v>0</v>
      </c>
      <c r="I143" s="4">
        <f t="shared" si="22"/>
        <v>165.09211805218166</v>
      </c>
      <c r="J143" s="4">
        <f t="shared" si="23"/>
        <v>-44.742487658506477</v>
      </c>
      <c r="K143" s="4">
        <f t="shared" si="24"/>
        <v>120.34963039367518</v>
      </c>
      <c r="L143" s="4">
        <f t="shared" si="25"/>
        <v>806970.2730390639</v>
      </c>
      <c r="M143" s="4">
        <f t="shared" si="26"/>
        <v>588268.99336428428</v>
      </c>
    </row>
    <row r="144" spans="1:13" x14ac:dyDescent="0.25">
      <c r="A144">
        <v>3326</v>
      </c>
      <c r="B144" t="s">
        <v>164</v>
      </c>
      <c r="C144" s="4">
        <v>13088146</v>
      </c>
      <c r="D144" s="4">
        <v>2685</v>
      </c>
      <c r="E144" s="4">
        <f t="shared" si="18"/>
        <v>4874.5422718808195</v>
      </c>
      <c r="F144" s="6">
        <f t="shared" si="19"/>
        <v>1.0308058877949424</v>
      </c>
      <c r="G144" s="4">
        <f t="shared" si="20"/>
        <v>-90.319675620309212</v>
      </c>
      <c r="H144" s="5">
        <f t="shared" si="21"/>
        <v>0</v>
      </c>
      <c r="I144" s="4">
        <f t="shared" si="22"/>
        <v>-90.319675620309212</v>
      </c>
      <c r="J144" s="4">
        <f t="shared" si="23"/>
        <v>-44.742487658506477</v>
      </c>
      <c r="K144" s="4">
        <f t="shared" si="24"/>
        <v>-135.06216327881569</v>
      </c>
      <c r="L144" s="4">
        <f t="shared" si="25"/>
        <v>-242508.32904053023</v>
      </c>
      <c r="M144" s="4">
        <f t="shared" si="26"/>
        <v>-362641.90840362012</v>
      </c>
    </row>
    <row r="145" spans="1:13" x14ac:dyDescent="0.25">
      <c r="A145">
        <v>3328</v>
      </c>
      <c r="B145" t="s">
        <v>165</v>
      </c>
      <c r="C145" s="4">
        <v>23553887</v>
      </c>
      <c r="D145" s="4">
        <v>4835</v>
      </c>
      <c r="E145" s="4">
        <f t="shared" si="18"/>
        <v>4871.5381592554295</v>
      </c>
      <c r="F145" s="6">
        <f t="shared" si="19"/>
        <v>1.0301706164588593</v>
      </c>
      <c r="G145" s="4">
        <f t="shared" si="20"/>
        <v>-88.457125792567396</v>
      </c>
      <c r="H145" s="5">
        <f t="shared" si="21"/>
        <v>0</v>
      </c>
      <c r="I145" s="4">
        <f t="shared" si="22"/>
        <v>-88.457125792567396</v>
      </c>
      <c r="J145" s="4">
        <f t="shared" si="23"/>
        <v>-44.742487658506477</v>
      </c>
      <c r="K145" s="4">
        <f t="shared" si="24"/>
        <v>-133.19961345107387</v>
      </c>
      <c r="L145" s="4">
        <f t="shared" si="25"/>
        <v>-427690.20320706337</v>
      </c>
      <c r="M145" s="4">
        <f t="shared" si="26"/>
        <v>-644020.13103594212</v>
      </c>
    </row>
    <row r="146" spans="1:13" x14ac:dyDescent="0.25">
      <c r="A146">
        <v>3330</v>
      </c>
      <c r="B146" t="s">
        <v>166</v>
      </c>
      <c r="C146" s="4">
        <v>26815444</v>
      </c>
      <c r="D146" s="4">
        <v>4527</v>
      </c>
      <c r="E146" s="4">
        <f t="shared" si="18"/>
        <v>5923.4468743096977</v>
      </c>
      <c r="F146" s="6">
        <f t="shared" si="19"/>
        <v>1.2526148248424243</v>
      </c>
      <c r="G146" s="4">
        <f t="shared" si="20"/>
        <v>-740.64052912621366</v>
      </c>
      <c r="H146" s="5">
        <f t="shared" si="21"/>
        <v>0</v>
      </c>
      <c r="I146" s="4">
        <f t="shared" si="22"/>
        <v>-740.64052912621366</v>
      </c>
      <c r="J146" s="4">
        <f t="shared" si="23"/>
        <v>-44.742487658506477</v>
      </c>
      <c r="K146" s="4">
        <f t="shared" si="24"/>
        <v>-785.3830167847201</v>
      </c>
      <c r="L146" s="4">
        <f t="shared" si="25"/>
        <v>-3352879.6753543695</v>
      </c>
      <c r="M146" s="4">
        <f t="shared" si="26"/>
        <v>-3555428.9169844277</v>
      </c>
    </row>
    <row r="147" spans="1:13" x14ac:dyDescent="0.25">
      <c r="A147">
        <v>3332</v>
      </c>
      <c r="B147" t="s">
        <v>167</v>
      </c>
      <c r="C147" s="4">
        <v>15807390</v>
      </c>
      <c r="D147" s="4">
        <v>3530</v>
      </c>
      <c r="E147" s="4">
        <f t="shared" si="18"/>
        <v>4478.0141643059487</v>
      </c>
      <c r="F147" s="6">
        <f t="shared" si="19"/>
        <v>0.94695319247168475</v>
      </c>
      <c r="G147" s="4">
        <f t="shared" si="20"/>
        <v>155.52775107611066</v>
      </c>
      <c r="H147" s="5">
        <f t="shared" si="21"/>
        <v>0</v>
      </c>
      <c r="I147" s="4">
        <f t="shared" si="22"/>
        <v>155.52775107611066</v>
      </c>
      <c r="J147" s="4">
        <f t="shared" si="23"/>
        <v>-44.742487658506477</v>
      </c>
      <c r="K147" s="4">
        <f t="shared" si="24"/>
        <v>110.78526341760418</v>
      </c>
      <c r="L147" s="4">
        <f t="shared" si="25"/>
        <v>549012.96129867062</v>
      </c>
      <c r="M147" s="4">
        <f t="shared" si="26"/>
        <v>391071.97986414278</v>
      </c>
    </row>
    <row r="148" spans="1:13" x14ac:dyDescent="0.25">
      <c r="A148">
        <v>3334</v>
      </c>
      <c r="B148" t="s">
        <v>168</v>
      </c>
      <c r="C148" s="4">
        <v>11535222</v>
      </c>
      <c r="D148" s="4">
        <v>2797</v>
      </c>
      <c r="E148" s="4">
        <f t="shared" si="18"/>
        <v>4124.1408652127275</v>
      </c>
      <c r="F148" s="6">
        <f t="shared" si="19"/>
        <v>0.87212059078455928</v>
      </c>
      <c r="G148" s="4">
        <f t="shared" si="20"/>
        <v>374.92919651390787</v>
      </c>
      <c r="H148" s="5">
        <f t="shared" si="21"/>
        <v>46.143290527039881</v>
      </c>
      <c r="I148" s="4">
        <f t="shared" si="22"/>
        <v>421.07248704094775</v>
      </c>
      <c r="J148" s="4">
        <f t="shared" si="23"/>
        <v>-44.742487658506477</v>
      </c>
      <c r="K148" s="4">
        <f t="shared" si="24"/>
        <v>376.32999938244126</v>
      </c>
      <c r="L148" s="4">
        <f t="shared" si="25"/>
        <v>1177739.746253531</v>
      </c>
      <c r="M148" s="4">
        <f t="shared" si="26"/>
        <v>1052595.0082726881</v>
      </c>
    </row>
    <row r="149" spans="1:13" x14ac:dyDescent="0.25">
      <c r="A149">
        <v>3336</v>
      </c>
      <c r="B149" t="s">
        <v>169</v>
      </c>
      <c r="C149" s="4">
        <v>5332639</v>
      </c>
      <c r="D149" s="4">
        <v>1414</v>
      </c>
      <c r="E149" s="4">
        <f t="shared" si="18"/>
        <v>3771.314710042433</v>
      </c>
      <c r="F149" s="6">
        <f t="shared" si="19"/>
        <v>0.79750942570848704</v>
      </c>
      <c r="G149" s="4">
        <f t="shared" si="20"/>
        <v>593.68141271949037</v>
      </c>
      <c r="H149" s="5">
        <f t="shared" si="21"/>
        <v>169.63244483664292</v>
      </c>
      <c r="I149" s="4">
        <f t="shared" si="22"/>
        <v>763.31385755613326</v>
      </c>
      <c r="J149" s="4">
        <f t="shared" si="23"/>
        <v>-44.742487658506477</v>
      </c>
      <c r="K149" s="4">
        <f t="shared" si="24"/>
        <v>718.57136989762682</v>
      </c>
      <c r="L149" s="4">
        <f t="shared" si="25"/>
        <v>1079325.7945843723</v>
      </c>
      <c r="M149" s="4">
        <f t="shared" si="26"/>
        <v>1016059.9170352443</v>
      </c>
    </row>
    <row r="150" spans="1:13" x14ac:dyDescent="0.25">
      <c r="A150">
        <v>3338</v>
      </c>
      <c r="B150" t="s">
        <v>170</v>
      </c>
      <c r="C150" s="4">
        <v>9779560</v>
      </c>
      <c r="D150" s="4">
        <v>2466</v>
      </c>
      <c r="E150" s="4">
        <f t="shared" si="18"/>
        <v>3965.7583130575831</v>
      </c>
      <c r="F150" s="6">
        <f t="shared" si="19"/>
        <v>0.83862787327807664</v>
      </c>
      <c r="G150" s="4">
        <f t="shared" si="20"/>
        <v>473.12637885009735</v>
      </c>
      <c r="H150" s="5">
        <f t="shared" si="21"/>
        <v>101.57718378134041</v>
      </c>
      <c r="I150" s="4">
        <f t="shared" si="22"/>
        <v>574.70356263143776</v>
      </c>
      <c r="J150" s="4">
        <f t="shared" si="23"/>
        <v>-44.742487658506477</v>
      </c>
      <c r="K150" s="4">
        <f t="shared" si="24"/>
        <v>529.96107497293133</v>
      </c>
      <c r="L150" s="4">
        <f t="shared" si="25"/>
        <v>1417218.9854491255</v>
      </c>
      <c r="M150" s="4">
        <f t="shared" si="26"/>
        <v>1306884.0108832486</v>
      </c>
    </row>
    <row r="151" spans="1:13" x14ac:dyDescent="0.25">
      <c r="A151">
        <v>3401</v>
      </c>
      <c r="B151" t="s">
        <v>171</v>
      </c>
      <c r="C151" s="4">
        <v>67779691</v>
      </c>
      <c r="D151" s="4">
        <v>18109</v>
      </c>
      <c r="E151" s="4">
        <f t="shared" si="18"/>
        <v>3742.8732122149208</v>
      </c>
      <c r="F151" s="6">
        <f t="shared" si="19"/>
        <v>0.79149498131902551</v>
      </c>
      <c r="G151" s="4">
        <f t="shared" si="20"/>
        <v>611.31514137254794</v>
      </c>
      <c r="H151" s="5">
        <f t="shared" si="21"/>
        <v>179.5869690762722</v>
      </c>
      <c r="I151" s="4">
        <f t="shared" si="22"/>
        <v>790.90211044882017</v>
      </c>
      <c r="J151" s="4">
        <f t="shared" si="23"/>
        <v>-44.742487658506477</v>
      </c>
      <c r="K151" s="4">
        <f t="shared" si="24"/>
        <v>746.15962279031373</v>
      </c>
      <c r="L151" s="4">
        <f t="shared" si="25"/>
        <v>14322446.318117684</v>
      </c>
      <c r="M151" s="4">
        <f t="shared" si="26"/>
        <v>13512204.609109791</v>
      </c>
    </row>
    <row r="152" spans="1:13" x14ac:dyDescent="0.25">
      <c r="A152">
        <v>3403</v>
      </c>
      <c r="B152" t="s">
        <v>172</v>
      </c>
      <c r="C152" s="4">
        <v>143523892</v>
      </c>
      <c r="D152" s="4">
        <v>33441</v>
      </c>
      <c r="E152" s="4">
        <f t="shared" si="18"/>
        <v>4291.8540713495413</v>
      </c>
      <c r="F152" s="6">
        <f t="shared" si="19"/>
        <v>0.90758643572020892</v>
      </c>
      <c r="G152" s="4">
        <f t="shared" si="20"/>
        <v>270.94700870908326</v>
      </c>
      <c r="H152" s="5">
        <f t="shared" si="21"/>
        <v>0</v>
      </c>
      <c r="I152" s="4">
        <f t="shared" si="22"/>
        <v>270.94700870908326</v>
      </c>
      <c r="J152" s="4">
        <f t="shared" si="23"/>
        <v>-44.742487658506477</v>
      </c>
      <c r="K152" s="4">
        <f t="shared" si="24"/>
        <v>226.20452105057677</v>
      </c>
      <c r="L152" s="4">
        <f t="shared" si="25"/>
        <v>9060738.918240454</v>
      </c>
      <c r="M152" s="4">
        <f t="shared" si="26"/>
        <v>7564505.3884523381</v>
      </c>
    </row>
    <row r="153" spans="1:13" x14ac:dyDescent="0.25">
      <c r="A153">
        <v>3405</v>
      </c>
      <c r="B153" t="s">
        <v>173</v>
      </c>
      <c r="C153" s="4">
        <v>125542745</v>
      </c>
      <c r="D153" s="4">
        <v>29011</v>
      </c>
      <c r="E153" s="4">
        <f t="shared" si="18"/>
        <v>4327.4187377201752</v>
      </c>
      <c r="F153" s="6">
        <f t="shared" si="19"/>
        <v>0.91510719673684626</v>
      </c>
      <c r="G153" s="4">
        <f t="shared" si="20"/>
        <v>248.89691555929028</v>
      </c>
      <c r="H153" s="5">
        <f t="shared" si="21"/>
        <v>0</v>
      </c>
      <c r="I153" s="4">
        <f t="shared" si="22"/>
        <v>248.89691555929028</v>
      </c>
      <c r="J153" s="4">
        <f t="shared" si="23"/>
        <v>-44.742487658506477</v>
      </c>
      <c r="K153" s="4">
        <f t="shared" si="24"/>
        <v>204.15442790078379</v>
      </c>
      <c r="L153" s="4">
        <f t="shared" si="25"/>
        <v>7220748.4172905702</v>
      </c>
      <c r="M153" s="4">
        <f t="shared" si="26"/>
        <v>5922724.1078296388</v>
      </c>
    </row>
    <row r="154" spans="1:13" x14ac:dyDescent="0.25">
      <c r="A154">
        <v>3407</v>
      </c>
      <c r="B154" t="s">
        <v>174</v>
      </c>
      <c r="C154" s="4">
        <v>122876173</v>
      </c>
      <c r="D154" s="4">
        <v>31175</v>
      </c>
      <c r="E154" s="4">
        <f t="shared" si="18"/>
        <v>3941.4971291098636</v>
      </c>
      <c r="F154" s="6">
        <f t="shared" si="19"/>
        <v>0.83349742823045658</v>
      </c>
      <c r="G154" s="4">
        <f t="shared" si="20"/>
        <v>488.16831289768345</v>
      </c>
      <c r="H154" s="5">
        <f t="shared" si="21"/>
        <v>110.06859816304222</v>
      </c>
      <c r="I154" s="4">
        <f t="shared" si="22"/>
        <v>598.23691106072567</v>
      </c>
      <c r="J154" s="4">
        <f t="shared" si="23"/>
        <v>-44.742487658506477</v>
      </c>
      <c r="K154" s="4">
        <f t="shared" si="24"/>
        <v>553.49442340221924</v>
      </c>
      <c r="L154" s="4">
        <f t="shared" si="25"/>
        <v>18650035.702318124</v>
      </c>
      <c r="M154" s="4">
        <f t="shared" si="26"/>
        <v>17255188.649564184</v>
      </c>
    </row>
    <row r="155" spans="1:13" x14ac:dyDescent="0.25">
      <c r="A155">
        <v>3411</v>
      </c>
      <c r="B155" t="s">
        <v>175</v>
      </c>
      <c r="C155" s="4">
        <v>137382555</v>
      </c>
      <c r="D155" s="4">
        <v>35911</v>
      </c>
      <c r="E155" s="4">
        <f t="shared" si="18"/>
        <v>3825.6399153462726</v>
      </c>
      <c r="F155" s="6">
        <f t="shared" si="19"/>
        <v>0.80899742568048449</v>
      </c>
      <c r="G155" s="4">
        <f t="shared" si="20"/>
        <v>559.9997854311099</v>
      </c>
      <c r="H155" s="5">
        <f t="shared" si="21"/>
        <v>150.61862298029908</v>
      </c>
      <c r="I155" s="4">
        <f t="shared" si="22"/>
        <v>710.61840841140895</v>
      </c>
      <c r="J155" s="4">
        <f t="shared" si="23"/>
        <v>-44.742487658506477</v>
      </c>
      <c r="K155" s="4">
        <f t="shared" si="24"/>
        <v>665.87592075290252</v>
      </c>
      <c r="L155" s="4">
        <f t="shared" si="25"/>
        <v>25519017.664462108</v>
      </c>
      <c r="M155" s="4">
        <f t="shared" si="26"/>
        <v>23912270.190157481</v>
      </c>
    </row>
    <row r="156" spans="1:13" x14ac:dyDescent="0.25">
      <c r="A156">
        <v>3412</v>
      </c>
      <c r="B156" t="s">
        <v>176</v>
      </c>
      <c r="C156" s="4">
        <v>27475597</v>
      </c>
      <c r="D156" s="4">
        <v>7931</v>
      </c>
      <c r="E156" s="4">
        <f t="shared" si="18"/>
        <v>3464.329466649855</v>
      </c>
      <c r="F156" s="6">
        <f t="shared" si="19"/>
        <v>0.73259211066525631</v>
      </c>
      <c r="G156" s="4">
        <f t="shared" si="20"/>
        <v>784.01226362288878</v>
      </c>
      <c r="H156" s="5">
        <f t="shared" si="21"/>
        <v>277.07728002404519</v>
      </c>
      <c r="I156" s="4">
        <f t="shared" si="22"/>
        <v>1061.0895436469341</v>
      </c>
      <c r="J156" s="4">
        <f t="shared" si="23"/>
        <v>-44.742487658506477</v>
      </c>
      <c r="K156" s="4">
        <f t="shared" si="24"/>
        <v>1016.3470559884277</v>
      </c>
      <c r="L156" s="4">
        <f t="shared" si="25"/>
        <v>8415501.1706638336</v>
      </c>
      <c r="M156" s="4">
        <f t="shared" si="26"/>
        <v>8060648.5010442194</v>
      </c>
    </row>
    <row r="157" spans="1:13" x14ac:dyDescent="0.25">
      <c r="A157">
        <v>3413</v>
      </c>
      <c r="B157" t="s">
        <v>177</v>
      </c>
      <c r="C157" s="4">
        <v>81015443</v>
      </c>
      <c r="D157" s="4">
        <v>21691</v>
      </c>
      <c r="E157" s="4">
        <f t="shared" si="18"/>
        <v>3734.9796228850673</v>
      </c>
      <c r="F157" s="6">
        <f t="shared" si="19"/>
        <v>0.78982574595225363</v>
      </c>
      <c r="G157" s="4">
        <f t="shared" si="20"/>
        <v>616.20916675705712</v>
      </c>
      <c r="H157" s="5">
        <f t="shared" si="21"/>
        <v>182.34972534172093</v>
      </c>
      <c r="I157" s="4">
        <f t="shared" si="22"/>
        <v>798.55889209877807</v>
      </c>
      <c r="J157" s="4">
        <f t="shared" si="23"/>
        <v>-44.742487658506477</v>
      </c>
      <c r="K157" s="4">
        <f t="shared" si="24"/>
        <v>753.81640444027164</v>
      </c>
      <c r="L157" s="4">
        <f t="shared" si="25"/>
        <v>17321540.928514596</v>
      </c>
      <c r="M157" s="4">
        <f t="shared" si="26"/>
        <v>16351031.628713932</v>
      </c>
    </row>
    <row r="158" spans="1:13" x14ac:dyDescent="0.25">
      <c r="A158">
        <v>3414</v>
      </c>
      <c r="B158" t="s">
        <v>178</v>
      </c>
      <c r="C158" s="4">
        <v>17168249</v>
      </c>
      <c r="D158" s="4">
        <v>5006</v>
      </c>
      <c r="E158" s="4">
        <f t="shared" si="18"/>
        <v>3429.5343587694765</v>
      </c>
      <c r="F158" s="6">
        <f t="shared" si="19"/>
        <v>0.7252340860407791</v>
      </c>
      <c r="G158" s="4">
        <f t="shared" si="20"/>
        <v>805.58523050872338</v>
      </c>
      <c r="H158" s="5">
        <f t="shared" si="21"/>
        <v>289.25556778217771</v>
      </c>
      <c r="I158" s="4">
        <f t="shared" si="22"/>
        <v>1094.8407982909011</v>
      </c>
      <c r="J158" s="4">
        <f t="shared" si="23"/>
        <v>-44.742487658506477</v>
      </c>
      <c r="K158" s="4">
        <f t="shared" si="24"/>
        <v>1050.0983106323947</v>
      </c>
      <c r="L158" s="4">
        <f t="shared" si="25"/>
        <v>5480773.0362442508</v>
      </c>
      <c r="M158" s="4">
        <f t="shared" si="26"/>
        <v>5256792.143025768</v>
      </c>
    </row>
    <row r="159" spans="1:13" x14ac:dyDescent="0.25">
      <c r="A159">
        <v>3415</v>
      </c>
      <c r="B159" t="s">
        <v>179</v>
      </c>
      <c r="C159" s="4">
        <v>30739593</v>
      </c>
      <c r="D159" s="4">
        <v>8150</v>
      </c>
      <c r="E159" s="4">
        <f t="shared" si="18"/>
        <v>3771.7292024539879</v>
      </c>
      <c r="F159" s="6">
        <f t="shared" si="19"/>
        <v>0.79759707726517615</v>
      </c>
      <c r="G159" s="4">
        <f t="shared" si="20"/>
        <v>593.42442742432638</v>
      </c>
      <c r="H159" s="5">
        <f t="shared" si="21"/>
        <v>169.48737249259872</v>
      </c>
      <c r="I159" s="4">
        <f t="shared" si="22"/>
        <v>762.91179991692513</v>
      </c>
      <c r="J159" s="4">
        <f t="shared" si="23"/>
        <v>-44.742487658506477</v>
      </c>
      <c r="K159" s="4">
        <f t="shared" si="24"/>
        <v>718.1693122584187</v>
      </c>
      <c r="L159" s="4">
        <f t="shared" si="25"/>
        <v>6217731.1693229396</v>
      </c>
      <c r="M159" s="4">
        <f t="shared" si="26"/>
        <v>5853079.894906112</v>
      </c>
    </row>
    <row r="160" spans="1:13" x14ac:dyDescent="0.25">
      <c r="A160">
        <v>3416</v>
      </c>
      <c r="B160" t="s">
        <v>180</v>
      </c>
      <c r="C160" s="4">
        <v>19991622</v>
      </c>
      <c r="D160" s="4">
        <v>6059</v>
      </c>
      <c r="E160" s="4">
        <f t="shared" si="18"/>
        <v>3299.4919953787753</v>
      </c>
      <c r="F160" s="6">
        <f t="shared" si="19"/>
        <v>0.69773438937814614</v>
      </c>
      <c r="G160" s="4">
        <f t="shared" si="20"/>
        <v>886.21149581095824</v>
      </c>
      <c r="H160" s="5">
        <f t="shared" si="21"/>
        <v>334.77039496892314</v>
      </c>
      <c r="I160" s="4">
        <f t="shared" si="22"/>
        <v>1220.9818907798813</v>
      </c>
      <c r="J160" s="4">
        <f t="shared" si="23"/>
        <v>-44.742487658506477</v>
      </c>
      <c r="K160" s="4">
        <f t="shared" si="24"/>
        <v>1176.2394031213748</v>
      </c>
      <c r="L160" s="4">
        <f t="shared" si="25"/>
        <v>7397929.276235301</v>
      </c>
      <c r="M160" s="4">
        <f t="shared" si="26"/>
        <v>7126834.5435124105</v>
      </c>
    </row>
    <row r="161" spans="1:13" x14ac:dyDescent="0.25">
      <c r="A161">
        <v>3417</v>
      </c>
      <c r="B161" t="s">
        <v>181</v>
      </c>
      <c r="C161" s="4">
        <v>15363591</v>
      </c>
      <c r="D161" s="4">
        <v>4513</v>
      </c>
      <c r="E161" s="4">
        <f t="shared" si="18"/>
        <v>3404.2966984267673</v>
      </c>
      <c r="F161" s="6">
        <f t="shared" si="19"/>
        <v>0.71989714824756235</v>
      </c>
      <c r="G161" s="4">
        <f t="shared" si="20"/>
        <v>821.23257992120318</v>
      </c>
      <c r="H161" s="5">
        <f t="shared" si="21"/>
        <v>298.08874890212593</v>
      </c>
      <c r="I161" s="4">
        <f t="shared" si="22"/>
        <v>1119.3213288233292</v>
      </c>
      <c r="J161" s="4">
        <f t="shared" si="23"/>
        <v>-44.742487658506477</v>
      </c>
      <c r="K161" s="4">
        <f t="shared" si="24"/>
        <v>1074.5788411648227</v>
      </c>
      <c r="L161" s="4">
        <f t="shared" si="25"/>
        <v>5051497.1569796847</v>
      </c>
      <c r="M161" s="4">
        <f t="shared" si="26"/>
        <v>4849574.3101768447</v>
      </c>
    </row>
    <row r="162" spans="1:13" x14ac:dyDescent="0.25">
      <c r="A162">
        <v>3418</v>
      </c>
      <c r="B162" t="s">
        <v>182</v>
      </c>
      <c r="C162" s="4">
        <v>23423100</v>
      </c>
      <c r="D162" s="4">
        <v>7247</v>
      </c>
      <c r="E162" s="4">
        <f t="shared" si="18"/>
        <v>3232.1098385538844</v>
      </c>
      <c r="F162" s="6">
        <f t="shared" si="19"/>
        <v>0.68348527220706456</v>
      </c>
      <c r="G162" s="4">
        <f t="shared" si="20"/>
        <v>927.98843304239051</v>
      </c>
      <c r="H162" s="5">
        <f t="shared" si="21"/>
        <v>358.35414985763492</v>
      </c>
      <c r="I162" s="4">
        <f t="shared" si="22"/>
        <v>1286.3425829000255</v>
      </c>
      <c r="J162" s="4">
        <f t="shared" si="23"/>
        <v>-44.742487658506477</v>
      </c>
      <c r="K162" s="4">
        <f t="shared" si="24"/>
        <v>1241.6000952415191</v>
      </c>
      <c r="L162" s="4">
        <f t="shared" si="25"/>
        <v>9322124.6982764844</v>
      </c>
      <c r="M162" s="4">
        <f t="shared" si="26"/>
        <v>8997875.8902152888</v>
      </c>
    </row>
    <row r="163" spans="1:13" x14ac:dyDescent="0.25">
      <c r="A163">
        <v>3419</v>
      </c>
      <c r="B163" t="s">
        <v>183</v>
      </c>
      <c r="C163" s="4">
        <v>10940976</v>
      </c>
      <c r="D163" s="4">
        <v>3559</v>
      </c>
      <c r="E163" s="4">
        <f t="shared" si="18"/>
        <v>3074.1713964596797</v>
      </c>
      <c r="F163" s="6">
        <f t="shared" si="19"/>
        <v>0.65008646941915693</v>
      </c>
      <c r="G163" s="4">
        <f t="shared" si="20"/>
        <v>1025.9102671407975</v>
      </c>
      <c r="H163" s="5">
        <f t="shared" si="21"/>
        <v>413.63260459060655</v>
      </c>
      <c r="I163" s="4">
        <f t="shared" si="22"/>
        <v>1439.5428717314039</v>
      </c>
      <c r="J163" s="4">
        <f t="shared" si="23"/>
        <v>-44.742487658506477</v>
      </c>
      <c r="K163" s="4">
        <f t="shared" si="24"/>
        <v>1394.8003840728975</v>
      </c>
      <c r="L163" s="4">
        <f t="shared" si="25"/>
        <v>5123333.0804920662</v>
      </c>
      <c r="M163" s="4">
        <f t="shared" si="26"/>
        <v>4964094.5669154422</v>
      </c>
    </row>
    <row r="164" spans="1:13" x14ac:dyDescent="0.25">
      <c r="A164">
        <v>3420</v>
      </c>
      <c r="B164" t="s">
        <v>184</v>
      </c>
      <c r="C164" s="4">
        <v>83038508</v>
      </c>
      <c r="D164" s="4">
        <v>21899</v>
      </c>
      <c r="E164" s="4">
        <f t="shared" si="18"/>
        <v>3791.8858395360517</v>
      </c>
      <c r="F164" s="6">
        <f t="shared" si="19"/>
        <v>0.80185954521056546</v>
      </c>
      <c r="G164" s="4">
        <f t="shared" si="20"/>
        <v>580.9273124334469</v>
      </c>
      <c r="H164" s="5">
        <f t="shared" si="21"/>
        <v>162.43254951387641</v>
      </c>
      <c r="I164" s="4">
        <f t="shared" si="22"/>
        <v>743.35986194732334</v>
      </c>
      <c r="J164" s="4">
        <f t="shared" si="23"/>
        <v>-44.742487658506477</v>
      </c>
      <c r="K164" s="4">
        <f t="shared" si="24"/>
        <v>698.6173742888169</v>
      </c>
      <c r="L164" s="4">
        <f t="shared" si="25"/>
        <v>16278837.616784433</v>
      </c>
      <c r="M164" s="4">
        <f t="shared" si="26"/>
        <v>15299021.879550802</v>
      </c>
    </row>
    <row r="165" spans="1:13" x14ac:dyDescent="0.25">
      <c r="A165">
        <v>3421</v>
      </c>
      <c r="B165" t="s">
        <v>185</v>
      </c>
      <c r="C165" s="4">
        <v>24340835</v>
      </c>
      <c r="D165" s="4">
        <v>6542</v>
      </c>
      <c r="E165" s="4">
        <f t="shared" si="18"/>
        <v>3720.7023845918679</v>
      </c>
      <c r="F165" s="6">
        <f t="shared" si="19"/>
        <v>0.78680657810566879</v>
      </c>
      <c r="G165" s="4">
        <f t="shared" si="20"/>
        <v>625.0610544988408</v>
      </c>
      <c r="H165" s="5">
        <f t="shared" si="21"/>
        <v>187.34675874434072</v>
      </c>
      <c r="I165" s="4">
        <f t="shared" si="22"/>
        <v>812.40781324318152</v>
      </c>
      <c r="J165" s="4">
        <f t="shared" si="23"/>
        <v>-44.742487658506477</v>
      </c>
      <c r="K165" s="4">
        <f t="shared" si="24"/>
        <v>767.66532558467509</v>
      </c>
      <c r="L165" s="4">
        <f t="shared" si="25"/>
        <v>5314771.9142368939</v>
      </c>
      <c r="M165" s="4">
        <f t="shared" si="26"/>
        <v>5022066.5599749442</v>
      </c>
    </row>
    <row r="166" spans="1:13" x14ac:dyDescent="0.25">
      <c r="A166">
        <v>3422</v>
      </c>
      <c r="B166" t="s">
        <v>186</v>
      </c>
      <c r="C166" s="4">
        <v>15158124</v>
      </c>
      <c r="D166" s="4">
        <v>4205</v>
      </c>
      <c r="E166" s="4">
        <f t="shared" si="18"/>
        <v>3604.7857312722949</v>
      </c>
      <c r="F166" s="6">
        <f t="shared" si="19"/>
        <v>0.76229400603822062</v>
      </c>
      <c r="G166" s="4">
        <f t="shared" si="20"/>
        <v>696.92937955697607</v>
      </c>
      <c r="H166" s="5">
        <f t="shared" si="21"/>
        <v>227.91758740619125</v>
      </c>
      <c r="I166" s="4">
        <f t="shared" si="22"/>
        <v>924.84696696316735</v>
      </c>
      <c r="J166" s="4">
        <f t="shared" si="23"/>
        <v>-44.742487658506477</v>
      </c>
      <c r="K166" s="4">
        <f t="shared" si="24"/>
        <v>880.10447930466091</v>
      </c>
      <c r="L166" s="4">
        <f t="shared" si="25"/>
        <v>3888981.4960801187</v>
      </c>
      <c r="M166" s="4">
        <f t="shared" si="26"/>
        <v>3700839.335476099</v>
      </c>
    </row>
    <row r="167" spans="1:13" x14ac:dyDescent="0.25">
      <c r="A167">
        <v>3423</v>
      </c>
      <c r="B167" t="s">
        <v>187</v>
      </c>
      <c r="C167" s="4">
        <v>7731969</v>
      </c>
      <c r="D167" s="4">
        <v>2250</v>
      </c>
      <c r="E167" s="4">
        <f t="shared" si="18"/>
        <v>3436.4306666666666</v>
      </c>
      <c r="F167" s="6">
        <f t="shared" si="19"/>
        <v>0.72669242907854037</v>
      </c>
      <c r="G167" s="4">
        <f t="shared" si="20"/>
        <v>801.30951961246558</v>
      </c>
      <c r="H167" s="5">
        <f t="shared" si="21"/>
        <v>286.84186001816113</v>
      </c>
      <c r="I167" s="4">
        <f t="shared" si="22"/>
        <v>1088.1513796306267</v>
      </c>
      <c r="J167" s="4">
        <f t="shared" si="23"/>
        <v>-44.742487658506477</v>
      </c>
      <c r="K167" s="4">
        <f t="shared" si="24"/>
        <v>1043.4088919721203</v>
      </c>
      <c r="L167" s="4">
        <f t="shared" si="25"/>
        <v>2448340.6041689101</v>
      </c>
      <c r="M167" s="4">
        <f t="shared" si="26"/>
        <v>2347670.0069372705</v>
      </c>
    </row>
    <row r="168" spans="1:13" x14ac:dyDescent="0.25">
      <c r="A168">
        <v>3424</v>
      </c>
      <c r="B168" t="s">
        <v>188</v>
      </c>
      <c r="C168" s="4">
        <v>5730448</v>
      </c>
      <c r="D168" s="4">
        <v>1846</v>
      </c>
      <c r="E168" s="4">
        <f t="shared" si="18"/>
        <v>3104.2513542795232</v>
      </c>
      <c r="F168" s="6">
        <f t="shared" si="19"/>
        <v>0.6564473943831648</v>
      </c>
      <c r="G168" s="4">
        <f t="shared" si="20"/>
        <v>1007.2606932924945</v>
      </c>
      <c r="H168" s="5">
        <f t="shared" si="21"/>
        <v>403.10461935366135</v>
      </c>
      <c r="I168" s="4">
        <f t="shared" si="22"/>
        <v>1410.3653126461559</v>
      </c>
      <c r="J168" s="4">
        <f t="shared" si="23"/>
        <v>-44.742487658506477</v>
      </c>
      <c r="K168" s="4">
        <f t="shared" si="24"/>
        <v>1365.6228249876494</v>
      </c>
      <c r="L168" s="4">
        <f t="shared" si="25"/>
        <v>2603534.3671448035</v>
      </c>
      <c r="M168" s="4">
        <f t="shared" si="26"/>
        <v>2520939.7349272007</v>
      </c>
    </row>
    <row r="169" spans="1:13" x14ac:dyDescent="0.25">
      <c r="A169">
        <v>3425</v>
      </c>
      <c r="B169" t="s">
        <v>189</v>
      </c>
      <c r="C169" s="4">
        <v>4356598</v>
      </c>
      <c r="D169" s="4">
        <v>1326</v>
      </c>
      <c r="E169" s="4">
        <f t="shared" si="18"/>
        <v>3285.5188536953242</v>
      </c>
      <c r="F169" s="6">
        <f t="shared" si="19"/>
        <v>0.69477952799528719</v>
      </c>
      <c r="G169" s="4">
        <f t="shared" si="20"/>
        <v>894.87484365469788</v>
      </c>
      <c r="H169" s="5">
        <f t="shared" si="21"/>
        <v>339.66099455813099</v>
      </c>
      <c r="I169" s="4">
        <f t="shared" si="22"/>
        <v>1234.5358382128288</v>
      </c>
      <c r="J169" s="4">
        <f t="shared" si="23"/>
        <v>-44.742487658506477</v>
      </c>
      <c r="K169" s="4">
        <f t="shared" si="24"/>
        <v>1189.7933505543224</v>
      </c>
      <c r="L169" s="4">
        <f t="shared" si="25"/>
        <v>1636994.521470211</v>
      </c>
      <c r="M169" s="4">
        <f t="shared" si="26"/>
        <v>1577665.9828350316</v>
      </c>
    </row>
    <row r="170" spans="1:13" x14ac:dyDescent="0.25">
      <c r="A170">
        <v>3426</v>
      </c>
      <c r="B170" t="s">
        <v>190</v>
      </c>
      <c r="C170" s="4">
        <v>5187095</v>
      </c>
      <c r="D170" s="4">
        <v>1606</v>
      </c>
      <c r="E170" s="4">
        <f t="shared" si="18"/>
        <v>3229.8225404732252</v>
      </c>
      <c r="F170" s="6">
        <f t="shared" si="19"/>
        <v>0.6830015836477743</v>
      </c>
      <c r="G170" s="4">
        <f t="shared" si="20"/>
        <v>929.40655785239926</v>
      </c>
      <c r="H170" s="5">
        <f t="shared" si="21"/>
        <v>359.15470418586563</v>
      </c>
      <c r="I170" s="4">
        <f t="shared" si="22"/>
        <v>1288.5612620382649</v>
      </c>
      <c r="J170" s="4">
        <f t="shared" si="23"/>
        <v>-44.742487658506477</v>
      </c>
      <c r="K170" s="4">
        <f t="shared" si="24"/>
        <v>1243.8187743797585</v>
      </c>
      <c r="L170" s="4">
        <f t="shared" si="25"/>
        <v>2069429.3868334533</v>
      </c>
      <c r="M170" s="4">
        <f t="shared" si="26"/>
        <v>1997572.9516538922</v>
      </c>
    </row>
    <row r="171" spans="1:13" x14ac:dyDescent="0.25">
      <c r="A171">
        <v>3427</v>
      </c>
      <c r="B171" t="s">
        <v>191</v>
      </c>
      <c r="C171" s="4">
        <v>21234542</v>
      </c>
      <c r="D171" s="4">
        <v>5722</v>
      </c>
      <c r="E171" s="4">
        <f t="shared" si="18"/>
        <v>3711.0349528137017</v>
      </c>
      <c r="F171" s="6">
        <f t="shared" si="19"/>
        <v>0.78476223321316985</v>
      </c>
      <c r="G171" s="4">
        <f t="shared" si="20"/>
        <v>631.05486220130388</v>
      </c>
      <c r="H171" s="5">
        <f t="shared" si="21"/>
        <v>190.7303598666989</v>
      </c>
      <c r="I171" s="4">
        <f t="shared" si="22"/>
        <v>821.78522206800278</v>
      </c>
      <c r="J171" s="4">
        <f t="shared" si="23"/>
        <v>-44.742487658506477</v>
      </c>
      <c r="K171" s="4">
        <f t="shared" si="24"/>
        <v>777.04273440949635</v>
      </c>
      <c r="L171" s="4">
        <f t="shared" si="25"/>
        <v>4702255.0406731116</v>
      </c>
      <c r="M171" s="4">
        <f t="shared" si="26"/>
        <v>4446238.5262911385</v>
      </c>
    </row>
    <row r="172" spans="1:13" x14ac:dyDescent="0.25">
      <c r="A172">
        <v>3428</v>
      </c>
      <c r="B172" t="s">
        <v>192</v>
      </c>
      <c r="C172" s="4">
        <v>10560947</v>
      </c>
      <c r="D172" s="4">
        <v>2509</v>
      </c>
      <c r="E172" s="4">
        <f t="shared" si="18"/>
        <v>4209.2255878836186</v>
      </c>
      <c r="F172" s="6">
        <f t="shared" si="19"/>
        <v>0.89011322028671624</v>
      </c>
      <c r="G172" s="4">
        <f t="shared" si="20"/>
        <v>322.17666845795537</v>
      </c>
      <c r="H172" s="5">
        <f t="shared" si="21"/>
        <v>16.363637592227995</v>
      </c>
      <c r="I172" s="4">
        <f t="shared" si="22"/>
        <v>338.54030605018335</v>
      </c>
      <c r="J172" s="4">
        <f t="shared" si="23"/>
        <v>-44.742487658506477</v>
      </c>
      <c r="K172" s="4">
        <f t="shared" si="24"/>
        <v>293.79781839167686</v>
      </c>
      <c r="L172" s="4">
        <f t="shared" si="25"/>
        <v>849397.62787991005</v>
      </c>
      <c r="M172" s="4">
        <f t="shared" si="26"/>
        <v>737138.7263447172</v>
      </c>
    </row>
    <row r="173" spans="1:13" x14ac:dyDescent="0.25">
      <c r="A173">
        <v>3429</v>
      </c>
      <c r="B173" t="s">
        <v>193</v>
      </c>
      <c r="C173" s="4">
        <v>5306467</v>
      </c>
      <c r="D173" s="4">
        <v>1540</v>
      </c>
      <c r="E173" s="4">
        <f t="shared" si="18"/>
        <v>3445.7577922077921</v>
      </c>
      <c r="F173" s="6">
        <f t="shared" si="19"/>
        <v>0.72866481035820563</v>
      </c>
      <c r="G173" s="4">
        <f t="shared" si="20"/>
        <v>795.5267017769678</v>
      </c>
      <c r="H173" s="5">
        <f t="shared" si="21"/>
        <v>283.57736607876723</v>
      </c>
      <c r="I173" s="4">
        <f t="shared" si="22"/>
        <v>1079.1040678557351</v>
      </c>
      <c r="J173" s="4">
        <f t="shared" si="23"/>
        <v>-44.742487658506477</v>
      </c>
      <c r="K173" s="4">
        <f t="shared" si="24"/>
        <v>1034.3615801972287</v>
      </c>
      <c r="L173" s="4">
        <f t="shared" si="25"/>
        <v>1661820.2644978322</v>
      </c>
      <c r="M173" s="4">
        <f t="shared" si="26"/>
        <v>1592916.8335037322</v>
      </c>
    </row>
    <row r="174" spans="1:13" x14ac:dyDescent="0.25">
      <c r="A174">
        <v>3430</v>
      </c>
      <c r="B174" t="s">
        <v>194</v>
      </c>
      <c r="C174" s="4">
        <v>6983261</v>
      </c>
      <c r="D174" s="4">
        <v>1895</v>
      </c>
      <c r="E174" s="4">
        <f t="shared" si="18"/>
        <v>3685.0981530343006</v>
      </c>
      <c r="F174" s="6">
        <f t="shared" si="19"/>
        <v>0.77927745034906526</v>
      </c>
      <c r="G174" s="4">
        <f t="shared" si="20"/>
        <v>647.1356780645325</v>
      </c>
      <c r="H174" s="5">
        <f t="shared" si="21"/>
        <v>199.80823978948928</v>
      </c>
      <c r="I174" s="4">
        <f t="shared" si="22"/>
        <v>846.94391785402172</v>
      </c>
      <c r="J174" s="4">
        <f t="shared" si="23"/>
        <v>-44.742487658506477</v>
      </c>
      <c r="K174" s="4">
        <f t="shared" si="24"/>
        <v>802.20143019551529</v>
      </c>
      <c r="L174" s="4">
        <f t="shared" si="25"/>
        <v>1604958.7243333713</v>
      </c>
      <c r="M174" s="4">
        <f t="shared" si="26"/>
        <v>1520171.7102205015</v>
      </c>
    </row>
    <row r="175" spans="1:13" x14ac:dyDescent="0.25">
      <c r="A175">
        <v>3431</v>
      </c>
      <c r="B175" t="s">
        <v>195</v>
      </c>
      <c r="C175" s="4">
        <v>8876626</v>
      </c>
      <c r="D175" s="4">
        <v>2516</v>
      </c>
      <c r="E175" s="4">
        <f t="shared" si="18"/>
        <v>3528.070747217806</v>
      </c>
      <c r="F175" s="6">
        <f t="shared" si="19"/>
        <v>0.74607130186728099</v>
      </c>
      <c r="G175" s="4">
        <f t="shared" si="20"/>
        <v>744.49266967075914</v>
      </c>
      <c r="H175" s="5">
        <f t="shared" si="21"/>
        <v>254.76783182526239</v>
      </c>
      <c r="I175" s="4">
        <f t="shared" si="22"/>
        <v>999.26050149602156</v>
      </c>
      <c r="J175" s="4">
        <f t="shared" si="23"/>
        <v>-44.742487658506477</v>
      </c>
      <c r="K175" s="4">
        <f t="shared" si="24"/>
        <v>954.51801383751513</v>
      </c>
      <c r="L175" s="4">
        <f t="shared" si="25"/>
        <v>2514139.4217639901</v>
      </c>
      <c r="M175" s="4">
        <f t="shared" si="26"/>
        <v>2401567.3228151882</v>
      </c>
    </row>
    <row r="176" spans="1:13" x14ac:dyDescent="0.25">
      <c r="A176">
        <v>3432</v>
      </c>
      <c r="B176" t="s">
        <v>196</v>
      </c>
      <c r="C176" s="4">
        <v>7304698</v>
      </c>
      <c r="D176" s="4">
        <v>2006</v>
      </c>
      <c r="E176" s="4">
        <f t="shared" si="18"/>
        <v>3641.4247258225323</v>
      </c>
      <c r="F176" s="6">
        <f t="shared" si="19"/>
        <v>0.77004195224501371</v>
      </c>
      <c r="G176" s="4">
        <f t="shared" si="20"/>
        <v>674.2132029358288</v>
      </c>
      <c r="H176" s="5">
        <f t="shared" si="21"/>
        <v>215.09393931360819</v>
      </c>
      <c r="I176" s="4">
        <f t="shared" si="22"/>
        <v>889.30714224943699</v>
      </c>
      <c r="J176" s="4">
        <f t="shared" si="23"/>
        <v>-44.742487658506477</v>
      </c>
      <c r="K176" s="4">
        <f t="shared" si="24"/>
        <v>844.56465459093056</v>
      </c>
      <c r="L176" s="4">
        <f t="shared" si="25"/>
        <v>1783950.1273523706</v>
      </c>
      <c r="M176" s="4">
        <f t="shared" si="26"/>
        <v>1694196.6971094068</v>
      </c>
    </row>
    <row r="177" spans="1:13" x14ac:dyDescent="0.25">
      <c r="A177">
        <v>3433</v>
      </c>
      <c r="B177" t="s">
        <v>197</v>
      </c>
      <c r="C177" s="4">
        <v>7811328</v>
      </c>
      <c r="D177" s="4">
        <v>2179</v>
      </c>
      <c r="E177" s="4">
        <f t="shared" si="18"/>
        <v>3584.8223955943095</v>
      </c>
      <c r="F177" s="6">
        <f t="shared" si="19"/>
        <v>0.75807241500277056</v>
      </c>
      <c r="G177" s="4">
        <f t="shared" si="20"/>
        <v>709.30664767732696</v>
      </c>
      <c r="H177" s="5">
        <f t="shared" si="21"/>
        <v>234.90475489348617</v>
      </c>
      <c r="I177" s="4">
        <f t="shared" si="22"/>
        <v>944.21140257081311</v>
      </c>
      <c r="J177" s="4">
        <f t="shared" si="23"/>
        <v>-44.742487658506477</v>
      </c>
      <c r="K177" s="4">
        <f t="shared" si="24"/>
        <v>899.46891491230667</v>
      </c>
      <c r="L177" s="4">
        <f t="shared" si="25"/>
        <v>2057436.6462018017</v>
      </c>
      <c r="M177" s="4">
        <f t="shared" si="26"/>
        <v>1959942.7655939162</v>
      </c>
    </row>
    <row r="178" spans="1:13" x14ac:dyDescent="0.25">
      <c r="A178">
        <v>3434</v>
      </c>
      <c r="B178" t="s">
        <v>198</v>
      </c>
      <c r="C178" s="4">
        <v>8723017</v>
      </c>
      <c r="D178" s="4">
        <v>2215</v>
      </c>
      <c r="E178" s="4">
        <f t="shared" si="18"/>
        <v>3938.156659142212</v>
      </c>
      <c r="F178" s="6">
        <f t="shared" si="19"/>
        <v>0.83279102834332852</v>
      </c>
      <c r="G178" s="4">
        <f t="shared" si="20"/>
        <v>490.23940427762744</v>
      </c>
      <c r="H178" s="5">
        <f t="shared" si="21"/>
        <v>111.23776265172029</v>
      </c>
      <c r="I178" s="4">
        <f t="shared" si="22"/>
        <v>601.47716692934773</v>
      </c>
      <c r="J178" s="4">
        <f t="shared" si="23"/>
        <v>-44.742487658506477</v>
      </c>
      <c r="K178" s="4">
        <f t="shared" si="24"/>
        <v>556.7346792708413</v>
      </c>
      <c r="L178" s="4">
        <f t="shared" si="25"/>
        <v>1332271.9247485052</v>
      </c>
      <c r="M178" s="4">
        <f t="shared" si="26"/>
        <v>1233167.3145849134</v>
      </c>
    </row>
    <row r="179" spans="1:13" x14ac:dyDescent="0.25">
      <c r="A179">
        <v>3435</v>
      </c>
      <c r="B179" t="s">
        <v>199</v>
      </c>
      <c r="C179" s="4">
        <v>12425986</v>
      </c>
      <c r="D179" s="4">
        <v>3529</v>
      </c>
      <c r="E179" s="4">
        <f t="shared" si="18"/>
        <v>3521.1068291300653</v>
      </c>
      <c r="F179" s="6">
        <f t="shared" si="19"/>
        <v>0.74459866149069132</v>
      </c>
      <c r="G179" s="4">
        <f t="shared" si="20"/>
        <v>748.81029888515843</v>
      </c>
      <c r="H179" s="5">
        <f t="shared" si="21"/>
        <v>257.20520315597162</v>
      </c>
      <c r="I179" s="4">
        <f t="shared" si="22"/>
        <v>1006.01550204113</v>
      </c>
      <c r="J179" s="4">
        <f t="shared" si="23"/>
        <v>-44.742487658506477</v>
      </c>
      <c r="K179" s="4">
        <f t="shared" si="24"/>
        <v>961.27301438262361</v>
      </c>
      <c r="L179" s="4">
        <f t="shared" si="25"/>
        <v>3550228.7067031479</v>
      </c>
      <c r="M179" s="4">
        <f t="shared" si="26"/>
        <v>3392332.4677562788</v>
      </c>
    </row>
    <row r="180" spans="1:13" x14ac:dyDescent="0.25">
      <c r="A180">
        <v>3436</v>
      </c>
      <c r="B180" t="s">
        <v>200</v>
      </c>
      <c r="C180" s="4">
        <v>21728098</v>
      </c>
      <c r="D180" s="4">
        <v>5553</v>
      </c>
      <c r="E180" s="4">
        <f t="shared" si="18"/>
        <v>3912.8575544750584</v>
      </c>
      <c r="F180" s="6">
        <f t="shared" si="19"/>
        <v>0.82744109708982849</v>
      </c>
      <c r="G180" s="4">
        <f t="shared" si="20"/>
        <v>505.92484917126268</v>
      </c>
      <c r="H180" s="5">
        <f t="shared" si="21"/>
        <v>120.09244928522406</v>
      </c>
      <c r="I180" s="4">
        <f t="shared" si="22"/>
        <v>626.01729845648674</v>
      </c>
      <c r="J180" s="4">
        <f t="shared" si="23"/>
        <v>-44.742487658506477</v>
      </c>
      <c r="K180" s="4">
        <f t="shared" si="24"/>
        <v>581.27481079798031</v>
      </c>
      <c r="L180" s="4">
        <f t="shared" si="25"/>
        <v>3476274.0583288707</v>
      </c>
      <c r="M180" s="4">
        <f t="shared" si="26"/>
        <v>3227819.0243611848</v>
      </c>
    </row>
    <row r="181" spans="1:13" x14ac:dyDescent="0.25">
      <c r="A181">
        <v>3437</v>
      </c>
      <c r="B181" t="s">
        <v>201</v>
      </c>
      <c r="C181" s="4">
        <v>19520906</v>
      </c>
      <c r="D181" s="4">
        <v>5623</v>
      </c>
      <c r="E181" s="4">
        <f t="shared" si="18"/>
        <v>3471.6176418282057</v>
      </c>
      <c r="F181" s="6">
        <f t="shared" si="19"/>
        <v>0.73413332078635063</v>
      </c>
      <c r="G181" s="4">
        <f t="shared" si="20"/>
        <v>779.49359501231129</v>
      </c>
      <c r="H181" s="5">
        <f t="shared" si="21"/>
        <v>274.52641871162245</v>
      </c>
      <c r="I181" s="4">
        <f t="shared" si="22"/>
        <v>1054.0200137239337</v>
      </c>
      <c r="J181" s="4">
        <f t="shared" si="23"/>
        <v>-44.742487658506477</v>
      </c>
      <c r="K181" s="4">
        <f t="shared" si="24"/>
        <v>1009.2775260654273</v>
      </c>
      <c r="L181" s="4">
        <f t="shared" si="25"/>
        <v>5926754.5371696791</v>
      </c>
      <c r="M181" s="4">
        <f t="shared" si="26"/>
        <v>5675167.5290658977</v>
      </c>
    </row>
    <row r="182" spans="1:13" x14ac:dyDescent="0.25">
      <c r="A182">
        <v>3438</v>
      </c>
      <c r="B182" t="s">
        <v>202</v>
      </c>
      <c r="C182" s="4">
        <v>11841860</v>
      </c>
      <c r="D182" s="4">
        <v>3128</v>
      </c>
      <c r="E182" s="4">
        <f t="shared" si="18"/>
        <v>3785.7608695652175</v>
      </c>
      <c r="F182" s="6">
        <f t="shared" si="19"/>
        <v>0.80056431485736412</v>
      </c>
      <c r="G182" s="4">
        <f t="shared" si="20"/>
        <v>584.72479381536402</v>
      </c>
      <c r="H182" s="5">
        <f t="shared" si="21"/>
        <v>164.57628900366836</v>
      </c>
      <c r="I182" s="4">
        <f t="shared" si="22"/>
        <v>749.30108281903244</v>
      </c>
      <c r="J182" s="4">
        <f t="shared" si="23"/>
        <v>-44.742487658506477</v>
      </c>
      <c r="K182" s="4">
        <f t="shared" si="24"/>
        <v>704.55859516052601</v>
      </c>
      <c r="L182" s="4">
        <f t="shared" si="25"/>
        <v>2343813.7870579334</v>
      </c>
      <c r="M182" s="4">
        <f t="shared" si="26"/>
        <v>2203859.2856621253</v>
      </c>
    </row>
    <row r="183" spans="1:13" x14ac:dyDescent="0.25">
      <c r="A183">
        <v>3439</v>
      </c>
      <c r="B183" t="s">
        <v>203</v>
      </c>
      <c r="C183" s="4">
        <v>17063365</v>
      </c>
      <c r="D183" s="4">
        <v>4447</v>
      </c>
      <c r="E183" s="4">
        <f t="shared" si="18"/>
        <v>3837.0508207780526</v>
      </c>
      <c r="F183" s="6">
        <f t="shared" si="19"/>
        <v>0.81141045809421541</v>
      </c>
      <c r="G183" s="4">
        <f t="shared" si="20"/>
        <v>552.92502406340623</v>
      </c>
      <c r="H183" s="5">
        <f t="shared" si="21"/>
        <v>146.62480607917607</v>
      </c>
      <c r="I183" s="4">
        <f t="shared" si="22"/>
        <v>699.54983014258232</v>
      </c>
      <c r="J183" s="4">
        <f t="shared" si="23"/>
        <v>-44.742487658506477</v>
      </c>
      <c r="K183" s="4">
        <f t="shared" si="24"/>
        <v>654.80734248407589</v>
      </c>
      <c r="L183" s="4">
        <f t="shared" si="25"/>
        <v>3110898.0946440636</v>
      </c>
      <c r="M183" s="4">
        <f t="shared" si="26"/>
        <v>2911928.2520266855</v>
      </c>
    </row>
    <row r="184" spans="1:13" x14ac:dyDescent="0.25">
      <c r="A184">
        <v>3440</v>
      </c>
      <c r="B184" t="s">
        <v>204</v>
      </c>
      <c r="C184" s="4">
        <v>22137326</v>
      </c>
      <c r="D184" s="4">
        <v>5134</v>
      </c>
      <c r="E184" s="4">
        <f t="shared" si="18"/>
        <v>4311.9061160888195</v>
      </c>
      <c r="F184" s="6">
        <f t="shared" si="19"/>
        <v>0.91182678581396248</v>
      </c>
      <c r="G184" s="4">
        <f t="shared" si="20"/>
        <v>258.51474097073077</v>
      </c>
      <c r="H184" s="5">
        <f t="shared" si="21"/>
        <v>0</v>
      </c>
      <c r="I184" s="4">
        <f t="shared" si="22"/>
        <v>258.51474097073077</v>
      </c>
      <c r="J184" s="4">
        <f t="shared" si="23"/>
        <v>-44.742487658506477</v>
      </c>
      <c r="K184" s="4">
        <f t="shared" si="24"/>
        <v>213.77225331222428</v>
      </c>
      <c r="L184" s="4">
        <f t="shared" si="25"/>
        <v>1327214.6801437319</v>
      </c>
      <c r="M184" s="4">
        <f t="shared" si="26"/>
        <v>1097506.7485049595</v>
      </c>
    </row>
    <row r="185" spans="1:13" x14ac:dyDescent="0.25">
      <c r="A185">
        <v>3441</v>
      </c>
      <c r="B185" t="s">
        <v>205</v>
      </c>
      <c r="C185" s="4">
        <v>23851224</v>
      </c>
      <c r="D185" s="4">
        <v>6174</v>
      </c>
      <c r="E185" s="4">
        <f t="shared" si="18"/>
        <v>3863.1720116618076</v>
      </c>
      <c r="F185" s="6">
        <f t="shared" si="19"/>
        <v>0.81693423363197493</v>
      </c>
      <c r="G185" s="4">
        <f t="shared" si="20"/>
        <v>536.72988571547819</v>
      </c>
      <c r="H185" s="5">
        <f t="shared" si="21"/>
        <v>137.48238926986184</v>
      </c>
      <c r="I185" s="4">
        <f t="shared" si="22"/>
        <v>674.21227498534006</v>
      </c>
      <c r="J185" s="4">
        <f t="shared" si="23"/>
        <v>-44.742487658506477</v>
      </c>
      <c r="K185" s="4">
        <f t="shared" si="24"/>
        <v>629.46978732683363</v>
      </c>
      <c r="L185" s="4">
        <f t="shared" si="25"/>
        <v>4162586.5857594893</v>
      </c>
      <c r="M185" s="4">
        <f t="shared" si="26"/>
        <v>3886346.4669558709</v>
      </c>
    </row>
    <row r="186" spans="1:13" x14ac:dyDescent="0.25">
      <c r="A186">
        <v>3442</v>
      </c>
      <c r="B186" t="s">
        <v>206</v>
      </c>
      <c r="C186" s="4">
        <v>55092090</v>
      </c>
      <c r="D186" s="4">
        <v>14827</v>
      </c>
      <c r="E186" s="4">
        <f t="shared" si="18"/>
        <v>3715.6599446954879</v>
      </c>
      <c r="F186" s="6">
        <f t="shared" si="19"/>
        <v>0.78574026737450031</v>
      </c>
      <c r="G186" s="4">
        <f t="shared" si="20"/>
        <v>628.18736723459642</v>
      </c>
      <c r="H186" s="5">
        <f t="shared" si="21"/>
        <v>189.11161270807372</v>
      </c>
      <c r="I186" s="4">
        <f t="shared" si="22"/>
        <v>817.29897994267014</v>
      </c>
      <c r="J186" s="4">
        <f t="shared" si="23"/>
        <v>-44.742487658506477</v>
      </c>
      <c r="K186" s="4">
        <f t="shared" si="24"/>
        <v>772.55649228416371</v>
      </c>
      <c r="L186" s="4">
        <f t="shared" si="25"/>
        <v>12118091.975609969</v>
      </c>
      <c r="M186" s="4">
        <f t="shared" si="26"/>
        <v>11454695.111097295</v>
      </c>
    </row>
    <row r="187" spans="1:13" x14ac:dyDescent="0.25">
      <c r="A187">
        <v>3443</v>
      </c>
      <c r="B187" t="s">
        <v>207</v>
      </c>
      <c r="C187" s="4">
        <v>52063277</v>
      </c>
      <c r="D187" s="4">
        <v>13649</v>
      </c>
      <c r="E187" s="4">
        <f t="shared" si="18"/>
        <v>3814.4389332551837</v>
      </c>
      <c r="F187" s="6">
        <f t="shared" si="19"/>
        <v>0.80662878517136749</v>
      </c>
      <c r="G187" s="4">
        <f t="shared" si="20"/>
        <v>566.94439432758497</v>
      </c>
      <c r="H187" s="5">
        <f t="shared" si="21"/>
        <v>154.53896671218021</v>
      </c>
      <c r="I187" s="4">
        <f t="shared" si="22"/>
        <v>721.48336103976521</v>
      </c>
      <c r="J187" s="4">
        <f t="shared" si="23"/>
        <v>-44.742487658506477</v>
      </c>
      <c r="K187" s="4">
        <f t="shared" si="24"/>
        <v>676.74087338125878</v>
      </c>
      <c r="L187" s="4">
        <f t="shared" si="25"/>
        <v>9847526.3948317561</v>
      </c>
      <c r="M187" s="4">
        <f t="shared" si="26"/>
        <v>9236836.1807808019</v>
      </c>
    </row>
    <row r="188" spans="1:13" x14ac:dyDescent="0.25">
      <c r="A188">
        <v>3446</v>
      </c>
      <c r="B188" t="s">
        <v>208</v>
      </c>
      <c r="C188" s="4">
        <v>54429136</v>
      </c>
      <c r="D188" s="4">
        <v>13660</v>
      </c>
      <c r="E188" s="4">
        <f t="shared" si="18"/>
        <v>3984.5633967789167</v>
      </c>
      <c r="F188" s="6">
        <f t="shared" si="19"/>
        <v>0.84260453199580854</v>
      </c>
      <c r="G188" s="4">
        <f t="shared" si="20"/>
        <v>461.46722694287052</v>
      </c>
      <c r="H188" s="5">
        <f t="shared" si="21"/>
        <v>94.995404478873638</v>
      </c>
      <c r="I188" s="4">
        <f t="shared" si="22"/>
        <v>556.46263142174416</v>
      </c>
      <c r="J188" s="4">
        <f t="shared" si="23"/>
        <v>-44.742487658506477</v>
      </c>
      <c r="K188" s="4">
        <f t="shared" si="24"/>
        <v>511.72014376323767</v>
      </c>
      <c r="L188" s="4">
        <f t="shared" si="25"/>
        <v>7601279.5452210251</v>
      </c>
      <c r="M188" s="4">
        <f t="shared" si="26"/>
        <v>6990097.1638058266</v>
      </c>
    </row>
    <row r="189" spans="1:13" x14ac:dyDescent="0.25">
      <c r="A189">
        <v>3447</v>
      </c>
      <c r="B189" t="s">
        <v>209</v>
      </c>
      <c r="C189" s="4">
        <v>19183238</v>
      </c>
      <c r="D189" s="4">
        <v>5597</v>
      </c>
      <c r="E189" s="4">
        <f t="shared" si="18"/>
        <v>3427.4143291048777</v>
      </c>
      <c r="F189" s="6">
        <f t="shared" si="19"/>
        <v>0.72478576926790494</v>
      </c>
      <c r="G189" s="4">
        <f t="shared" si="20"/>
        <v>806.89964890077476</v>
      </c>
      <c r="H189" s="5">
        <f t="shared" si="21"/>
        <v>289.99757816478729</v>
      </c>
      <c r="I189" s="4">
        <f t="shared" si="22"/>
        <v>1096.897227065562</v>
      </c>
      <c r="J189" s="4">
        <f t="shared" si="23"/>
        <v>-44.742487658506477</v>
      </c>
      <c r="K189" s="4">
        <f t="shared" si="24"/>
        <v>1052.1547394070556</v>
      </c>
      <c r="L189" s="4">
        <f t="shared" si="25"/>
        <v>6139333.7798859505</v>
      </c>
      <c r="M189" s="4">
        <f t="shared" si="26"/>
        <v>5888910.07646129</v>
      </c>
    </row>
    <row r="190" spans="1:13" x14ac:dyDescent="0.25">
      <c r="A190">
        <v>3448</v>
      </c>
      <c r="B190" t="s">
        <v>210</v>
      </c>
      <c r="C190" s="4">
        <v>22164718</v>
      </c>
      <c r="D190" s="4">
        <v>6544</v>
      </c>
      <c r="E190" s="4">
        <f t="shared" si="18"/>
        <v>3387.029034229829</v>
      </c>
      <c r="F190" s="6">
        <f t="shared" si="19"/>
        <v>0.71624560335783016</v>
      </c>
      <c r="G190" s="4">
        <f t="shared" si="20"/>
        <v>831.93853172330489</v>
      </c>
      <c r="H190" s="5">
        <f t="shared" si="21"/>
        <v>304.13243137105434</v>
      </c>
      <c r="I190" s="4">
        <f t="shared" si="22"/>
        <v>1136.0709630943593</v>
      </c>
      <c r="J190" s="4">
        <f t="shared" si="23"/>
        <v>-44.742487658506477</v>
      </c>
      <c r="K190" s="4">
        <f t="shared" si="24"/>
        <v>1091.3284754358529</v>
      </c>
      <c r="L190" s="4">
        <f t="shared" si="25"/>
        <v>7434448.3824894875</v>
      </c>
      <c r="M190" s="4">
        <f t="shared" si="26"/>
        <v>7141653.5432522213</v>
      </c>
    </row>
    <row r="191" spans="1:13" x14ac:dyDescent="0.25">
      <c r="A191">
        <v>3449</v>
      </c>
      <c r="B191" t="s">
        <v>211</v>
      </c>
      <c r="C191" s="4">
        <v>10087401</v>
      </c>
      <c r="D191" s="4">
        <v>2822</v>
      </c>
      <c r="E191" s="4">
        <f t="shared" si="18"/>
        <v>3574.557406094968</v>
      </c>
      <c r="F191" s="6">
        <f t="shared" si="19"/>
        <v>0.75590170624205</v>
      </c>
      <c r="G191" s="4">
        <f t="shared" si="20"/>
        <v>715.67094116691874</v>
      </c>
      <c r="H191" s="5">
        <f t="shared" si="21"/>
        <v>238.49750121825568</v>
      </c>
      <c r="I191" s="4">
        <f t="shared" si="22"/>
        <v>954.16844238517444</v>
      </c>
      <c r="J191" s="4">
        <f t="shared" si="23"/>
        <v>-44.742487658506477</v>
      </c>
      <c r="K191" s="4">
        <f t="shared" si="24"/>
        <v>909.42595472666801</v>
      </c>
      <c r="L191" s="4">
        <f t="shared" si="25"/>
        <v>2692663.3444109624</v>
      </c>
      <c r="M191" s="4">
        <f t="shared" si="26"/>
        <v>2566400.0442386572</v>
      </c>
    </row>
    <row r="192" spans="1:13" x14ac:dyDescent="0.25">
      <c r="A192">
        <v>3450</v>
      </c>
      <c r="B192" t="s">
        <v>212</v>
      </c>
      <c r="C192" s="4">
        <v>4494049</v>
      </c>
      <c r="D192" s="4">
        <v>1254</v>
      </c>
      <c r="E192" s="4">
        <f t="shared" si="18"/>
        <v>3583.7711323763956</v>
      </c>
      <c r="F192" s="6">
        <f t="shared" si="19"/>
        <v>0.75785010729587077</v>
      </c>
      <c r="G192" s="4">
        <f t="shared" si="20"/>
        <v>709.95843087243361</v>
      </c>
      <c r="H192" s="5">
        <f t="shared" si="21"/>
        <v>235.27269701975601</v>
      </c>
      <c r="I192" s="4">
        <f t="shared" si="22"/>
        <v>945.23112789218965</v>
      </c>
      <c r="J192" s="4">
        <f t="shared" si="23"/>
        <v>-44.742487658506477</v>
      </c>
      <c r="K192" s="4">
        <f t="shared" si="24"/>
        <v>900.48864023368321</v>
      </c>
      <c r="L192" s="4">
        <f t="shared" si="25"/>
        <v>1185319.8343768059</v>
      </c>
      <c r="M192" s="4">
        <f t="shared" si="26"/>
        <v>1129212.7548530388</v>
      </c>
    </row>
    <row r="193" spans="1:13" x14ac:dyDescent="0.25">
      <c r="A193">
        <v>3451</v>
      </c>
      <c r="B193" t="s">
        <v>213</v>
      </c>
      <c r="C193" s="4">
        <v>25318597</v>
      </c>
      <c r="D193" s="4">
        <v>6455</v>
      </c>
      <c r="E193" s="4">
        <f t="shared" si="18"/>
        <v>3922.3233152594889</v>
      </c>
      <c r="F193" s="6">
        <f t="shared" si="19"/>
        <v>0.82944279517855679</v>
      </c>
      <c r="G193" s="4">
        <f t="shared" si="20"/>
        <v>500.05607748491576</v>
      </c>
      <c r="H193" s="5">
        <f t="shared" si="21"/>
        <v>116.77943301067336</v>
      </c>
      <c r="I193" s="4">
        <f t="shared" si="22"/>
        <v>616.83551049558912</v>
      </c>
      <c r="J193" s="4">
        <f t="shared" si="23"/>
        <v>-44.742487658506477</v>
      </c>
      <c r="K193" s="4">
        <f t="shared" si="24"/>
        <v>572.09302283708269</v>
      </c>
      <c r="L193" s="4">
        <f t="shared" si="25"/>
        <v>3981673.2202490279</v>
      </c>
      <c r="M193" s="4">
        <f t="shared" si="26"/>
        <v>3692860.4624133687</v>
      </c>
    </row>
    <row r="194" spans="1:13" x14ac:dyDescent="0.25">
      <c r="A194">
        <v>3452</v>
      </c>
      <c r="B194" t="s">
        <v>214</v>
      </c>
      <c r="C194" s="4">
        <v>8727081</v>
      </c>
      <c r="D194" s="4">
        <v>2142</v>
      </c>
      <c r="E194" s="4">
        <f t="shared" si="18"/>
        <v>4074.2675070028013</v>
      </c>
      <c r="F194" s="6">
        <f t="shared" si="19"/>
        <v>0.86157401052748372</v>
      </c>
      <c r="G194" s="4">
        <f t="shared" si="20"/>
        <v>405.85067860406207</v>
      </c>
      <c r="H194" s="5">
        <f t="shared" si="21"/>
        <v>63.598965900514052</v>
      </c>
      <c r="I194" s="4">
        <f t="shared" si="22"/>
        <v>469.4496445045761</v>
      </c>
      <c r="J194" s="4">
        <f t="shared" si="23"/>
        <v>-44.742487658506477</v>
      </c>
      <c r="K194" s="4">
        <f t="shared" si="24"/>
        <v>424.70715684606961</v>
      </c>
      <c r="L194" s="4">
        <f t="shared" si="25"/>
        <v>1005561.138528802</v>
      </c>
      <c r="M194" s="4">
        <f t="shared" si="26"/>
        <v>909722.72996428108</v>
      </c>
    </row>
    <row r="195" spans="1:13" x14ac:dyDescent="0.25">
      <c r="A195">
        <v>3453</v>
      </c>
      <c r="B195" t="s">
        <v>215</v>
      </c>
      <c r="C195" s="4">
        <v>14600390</v>
      </c>
      <c r="D195" s="4">
        <v>3311</v>
      </c>
      <c r="E195" s="4">
        <f t="shared" si="18"/>
        <v>4409.6617336152221</v>
      </c>
      <c r="F195" s="6">
        <f t="shared" si="19"/>
        <v>0.93249889418658427</v>
      </c>
      <c r="G195" s="4">
        <f t="shared" si="20"/>
        <v>197.90625810436114</v>
      </c>
      <c r="H195" s="5">
        <f t="shared" si="21"/>
        <v>0</v>
      </c>
      <c r="I195" s="4">
        <f t="shared" si="22"/>
        <v>197.90625810436114</v>
      </c>
      <c r="J195" s="4">
        <f t="shared" si="23"/>
        <v>-44.742487658506477</v>
      </c>
      <c r="K195" s="4">
        <f t="shared" si="24"/>
        <v>153.16377044585465</v>
      </c>
      <c r="L195" s="4">
        <f t="shared" si="25"/>
        <v>655267.62058353971</v>
      </c>
      <c r="M195" s="4">
        <f t="shared" si="26"/>
        <v>507125.24394622474</v>
      </c>
    </row>
    <row r="196" spans="1:13" x14ac:dyDescent="0.25">
      <c r="A196">
        <v>3454</v>
      </c>
      <c r="B196" t="s">
        <v>216</v>
      </c>
      <c r="C196" s="4">
        <v>6273185</v>
      </c>
      <c r="D196" s="4">
        <v>1648</v>
      </c>
      <c r="E196" s="4">
        <f t="shared" si="18"/>
        <v>3806.5442961165049</v>
      </c>
      <c r="F196" s="6">
        <f t="shared" si="19"/>
        <v>0.80495932822737937</v>
      </c>
      <c r="G196" s="4">
        <f t="shared" si="20"/>
        <v>571.83906935356583</v>
      </c>
      <c r="H196" s="5">
        <f t="shared" si="21"/>
        <v>157.30208971071775</v>
      </c>
      <c r="I196" s="4">
        <f t="shared" si="22"/>
        <v>729.14115906428356</v>
      </c>
      <c r="J196" s="4">
        <f t="shared" si="23"/>
        <v>-44.742487658506477</v>
      </c>
      <c r="K196" s="4">
        <f t="shared" si="24"/>
        <v>684.39867140577712</v>
      </c>
      <c r="L196" s="4">
        <f t="shared" si="25"/>
        <v>1201624.6301379392</v>
      </c>
      <c r="M196" s="4">
        <f t="shared" si="26"/>
        <v>1127889.0104767208</v>
      </c>
    </row>
    <row r="197" spans="1:13" x14ac:dyDescent="0.25">
      <c r="A197">
        <v>3901</v>
      </c>
      <c r="B197" t="s">
        <v>217</v>
      </c>
      <c r="C197" s="4">
        <v>112739158</v>
      </c>
      <c r="D197" s="4">
        <v>28039</v>
      </c>
      <c r="E197" s="4">
        <f t="shared" si="18"/>
        <v>4020.7981026427474</v>
      </c>
      <c r="F197" s="6">
        <f t="shared" si="19"/>
        <v>0.8502669843992714</v>
      </c>
      <c r="G197" s="4">
        <f t="shared" si="20"/>
        <v>439.00170930729553</v>
      </c>
      <c r="H197" s="5">
        <f t="shared" si="21"/>
        <v>82.313257426532914</v>
      </c>
      <c r="I197" s="4">
        <f t="shared" si="22"/>
        <v>521.31496673382844</v>
      </c>
      <c r="J197" s="4">
        <f t="shared" si="23"/>
        <v>-44.742487658506477</v>
      </c>
      <c r="K197" s="4">
        <f t="shared" si="24"/>
        <v>476.57247907532195</v>
      </c>
      <c r="L197" s="4">
        <f t="shared" si="25"/>
        <v>14617150.352249816</v>
      </c>
      <c r="M197" s="4">
        <f t="shared" si="26"/>
        <v>13362615.740792952</v>
      </c>
    </row>
    <row r="198" spans="1:13" x14ac:dyDescent="0.25">
      <c r="A198">
        <v>3903</v>
      </c>
      <c r="B198" t="s">
        <v>218</v>
      </c>
      <c r="C198" s="4">
        <v>115965565</v>
      </c>
      <c r="D198" s="4">
        <v>27005</v>
      </c>
      <c r="E198" s="4">
        <f t="shared" si="18"/>
        <v>4294.2256989446396</v>
      </c>
      <c r="F198" s="6">
        <f t="shared" si="19"/>
        <v>0.90808795720721835</v>
      </c>
      <c r="G198" s="4">
        <f t="shared" si="20"/>
        <v>269.47659960012231</v>
      </c>
      <c r="H198" s="5">
        <f t="shared" si="21"/>
        <v>0</v>
      </c>
      <c r="I198" s="4">
        <f t="shared" si="22"/>
        <v>269.47659960012231</v>
      </c>
      <c r="J198" s="4">
        <f t="shared" si="23"/>
        <v>-44.742487658506477</v>
      </c>
      <c r="K198" s="4">
        <f t="shared" si="24"/>
        <v>224.73411194161582</v>
      </c>
      <c r="L198" s="4">
        <f t="shared" si="25"/>
        <v>7277215.5722013032</v>
      </c>
      <c r="M198" s="4">
        <f t="shared" si="26"/>
        <v>6068944.6929833349</v>
      </c>
    </row>
    <row r="199" spans="1:13" x14ac:dyDescent="0.25">
      <c r="A199">
        <v>3905</v>
      </c>
      <c r="B199" t="s">
        <v>219</v>
      </c>
      <c r="C199" s="4">
        <v>265135775</v>
      </c>
      <c r="D199" s="4">
        <v>59830</v>
      </c>
      <c r="E199" s="4">
        <f t="shared" si="18"/>
        <v>4431.4854587999334</v>
      </c>
      <c r="F199" s="6">
        <f t="shared" si="19"/>
        <v>0.937113896613333</v>
      </c>
      <c r="G199" s="4">
        <f t="shared" si="20"/>
        <v>184.37554848984016</v>
      </c>
      <c r="H199" s="5">
        <f t="shared" si="21"/>
        <v>0</v>
      </c>
      <c r="I199" s="4">
        <f t="shared" si="22"/>
        <v>184.37554848984016</v>
      </c>
      <c r="J199" s="4">
        <f t="shared" si="23"/>
        <v>-44.742487658506477</v>
      </c>
      <c r="K199" s="4">
        <f t="shared" si="24"/>
        <v>139.63306083133369</v>
      </c>
      <c r="L199" s="4">
        <f t="shared" si="25"/>
        <v>11031189.066147137</v>
      </c>
      <c r="M199" s="4">
        <f t="shared" si="26"/>
        <v>8354246.0295386948</v>
      </c>
    </row>
    <row r="200" spans="1:13" x14ac:dyDescent="0.25">
      <c r="A200">
        <v>3907</v>
      </c>
      <c r="B200" t="s">
        <v>220</v>
      </c>
      <c r="C200" s="4">
        <v>273549842</v>
      </c>
      <c r="D200" s="4">
        <v>66758</v>
      </c>
      <c r="E200" s="4">
        <f t="shared" si="18"/>
        <v>4097.6338715959137</v>
      </c>
      <c r="F200" s="6">
        <f t="shared" si="19"/>
        <v>0.86651523061657532</v>
      </c>
      <c r="G200" s="4">
        <f t="shared" si="20"/>
        <v>391.36353255633242</v>
      </c>
      <c r="H200" s="5">
        <f t="shared" si="21"/>
        <v>55.42073829292471</v>
      </c>
      <c r="I200" s="4">
        <f t="shared" si="22"/>
        <v>446.78427084925715</v>
      </c>
      <c r="J200" s="4">
        <f t="shared" si="23"/>
        <v>-44.742487658506477</v>
      </c>
      <c r="K200" s="4">
        <f t="shared" si="24"/>
        <v>402.04178319075066</v>
      </c>
      <c r="L200" s="4">
        <f t="shared" si="25"/>
        <v>29826424.353354707</v>
      </c>
      <c r="M200" s="4">
        <f t="shared" si="26"/>
        <v>26839505.362248134</v>
      </c>
    </row>
    <row r="201" spans="1:13" x14ac:dyDescent="0.25">
      <c r="A201">
        <v>3909</v>
      </c>
      <c r="B201" t="s">
        <v>221</v>
      </c>
      <c r="C201" s="4">
        <v>197337718</v>
      </c>
      <c r="D201" s="4">
        <v>48870</v>
      </c>
      <c r="E201" s="4">
        <f t="shared" ref="E201:E264" si="27">IF(ISNUMBER(C201),(C201)/D201,"")</f>
        <v>4038.0134642930225</v>
      </c>
      <c r="F201" s="6">
        <f t="shared" ref="F201:F264" si="28">IF(ISNUMBER(C201),E201/$E$366,"")</f>
        <v>0.85390746901502501</v>
      </c>
      <c r="G201" s="4">
        <f t="shared" ref="G201:G264" si="29">IF(ISNUMBER(D201),(E$366-E201)*0.62,"")</f>
        <v>428.32818508412493</v>
      </c>
      <c r="H201" s="5">
        <f t="shared" ref="H201:H264" si="30">IF(ISNUMBER(D201),(IF(E201&gt;=E$366*0.9,0,IF(E201&lt;0.9*E$366,(E$366*0.9-E201)*0.35))),"")</f>
        <v>76.287880848936624</v>
      </c>
      <c r="I201" s="4">
        <f t="shared" ref="I201:I264" si="31">IF(ISNUMBER(C201),G201+H201,"")</f>
        <v>504.61606593306158</v>
      </c>
      <c r="J201" s="4">
        <f t="shared" ref="J201:J264" si="32">IF(ISNUMBER(D201),I$368,"")</f>
        <v>-44.742487658506477</v>
      </c>
      <c r="K201" s="4">
        <f t="shared" ref="K201:K264" si="33">I201+J201</f>
        <v>459.87357827455509</v>
      </c>
      <c r="L201" s="4">
        <f t="shared" ref="L201:L264" si="34">I201*D201</f>
        <v>24660587.142148718</v>
      </c>
      <c r="M201" s="4">
        <f t="shared" ref="M201:M264" si="35">D201*K201</f>
        <v>22474021.770277508</v>
      </c>
    </row>
    <row r="202" spans="1:13" x14ac:dyDescent="0.25">
      <c r="A202">
        <v>3911</v>
      </c>
      <c r="B202" t="s">
        <v>222</v>
      </c>
      <c r="C202" s="4">
        <v>124686369</v>
      </c>
      <c r="D202" s="4">
        <v>27569</v>
      </c>
      <c r="E202" s="4">
        <f t="shared" si="27"/>
        <v>4522.7019115673402</v>
      </c>
      <c r="F202" s="6">
        <f t="shared" si="28"/>
        <v>0.95640318601365493</v>
      </c>
      <c r="G202" s="4">
        <f t="shared" si="29"/>
        <v>127.82134777404796</v>
      </c>
      <c r="H202" s="5">
        <f t="shared" si="30"/>
        <v>0</v>
      </c>
      <c r="I202" s="4">
        <f t="shared" si="31"/>
        <v>127.82134777404796</v>
      </c>
      <c r="J202" s="4">
        <f t="shared" si="32"/>
        <v>-44.742487658506477</v>
      </c>
      <c r="K202" s="4">
        <f t="shared" si="33"/>
        <v>83.078860115541488</v>
      </c>
      <c r="L202" s="4">
        <f t="shared" si="34"/>
        <v>3523906.7367827282</v>
      </c>
      <c r="M202" s="4">
        <f t="shared" si="35"/>
        <v>2290401.0945253633</v>
      </c>
    </row>
    <row r="203" spans="1:13" x14ac:dyDescent="0.25">
      <c r="A203">
        <v>4001</v>
      </c>
      <c r="B203" t="s">
        <v>223</v>
      </c>
      <c r="C203" s="4">
        <v>161686531</v>
      </c>
      <c r="D203" s="4">
        <v>37289</v>
      </c>
      <c r="E203" s="4">
        <f t="shared" si="27"/>
        <v>4336.0382686583171</v>
      </c>
      <c r="F203" s="6">
        <f t="shared" si="28"/>
        <v>0.9169299449551398</v>
      </c>
      <c r="G203" s="4">
        <f t="shared" si="29"/>
        <v>243.5528063776423</v>
      </c>
      <c r="H203" s="5">
        <f t="shared" si="30"/>
        <v>0</v>
      </c>
      <c r="I203" s="4">
        <f t="shared" si="31"/>
        <v>243.5528063776423</v>
      </c>
      <c r="J203" s="4">
        <f t="shared" si="32"/>
        <v>-44.742487658506477</v>
      </c>
      <c r="K203" s="4">
        <f t="shared" si="33"/>
        <v>198.81031871913581</v>
      </c>
      <c r="L203" s="4">
        <f t="shared" si="34"/>
        <v>9081840.5970159043</v>
      </c>
      <c r="M203" s="4">
        <f t="shared" si="35"/>
        <v>7413437.9747178555</v>
      </c>
    </row>
    <row r="204" spans="1:13" x14ac:dyDescent="0.25">
      <c r="A204">
        <v>4003</v>
      </c>
      <c r="B204" t="s">
        <v>224</v>
      </c>
      <c r="C204" s="4">
        <v>225591017</v>
      </c>
      <c r="D204" s="4">
        <v>56866</v>
      </c>
      <c r="E204" s="4">
        <f t="shared" si="27"/>
        <v>3967.0632187950619</v>
      </c>
      <c r="F204" s="6">
        <f t="shared" si="28"/>
        <v>0.838903818062671</v>
      </c>
      <c r="G204" s="4">
        <f t="shared" si="29"/>
        <v>472.31733729286054</v>
      </c>
      <c r="H204" s="5">
        <f t="shared" si="30"/>
        <v>101.12046677322284</v>
      </c>
      <c r="I204" s="4">
        <f t="shared" si="31"/>
        <v>573.43780406608334</v>
      </c>
      <c r="J204" s="4">
        <f t="shared" si="32"/>
        <v>-44.742487658506477</v>
      </c>
      <c r="K204" s="4">
        <f t="shared" si="33"/>
        <v>528.69531640757691</v>
      </c>
      <c r="L204" s="4">
        <f t="shared" si="34"/>
        <v>32609114.166021895</v>
      </c>
      <c r="M204" s="4">
        <f t="shared" si="35"/>
        <v>30064787.862833269</v>
      </c>
    </row>
    <row r="205" spans="1:13" x14ac:dyDescent="0.25">
      <c r="A205">
        <v>4005</v>
      </c>
      <c r="B205" t="s">
        <v>225</v>
      </c>
      <c r="C205" s="4">
        <v>51774840</v>
      </c>
      <c r="D205" s="4">
        <v>13333</v>
      </c>
      <c r="E205" s="4">
        <f t="shared" si="27"/>
        <v>3883.2100802520063</v>
      </c>
      <c r="F205" s="6">
        <f t="shared" si="28"/>
        <v>0.82117162822837997</v>
      </c>
      <c r="G205" s="4">
        <f t="shared" si="29"/>
        <v>524.30628318955496</v>
      </c>
      <c r="H205" s="5">
        <f t="shared" si="30"/>
        <v>130.46906526329229</v>
      </c>
      <c r="I205" s="4">
        <f t="shared" si="31"/>
        <v>654.77534845284731</v>
      </c>
      <c r="J205" s="4">
        <f t="shared" si="32"/>
        <v>-44.742487658506477</v>
      </c>
      <c r="K205" s="4">
        <f t="shared" si="33"/>
        <v>610.03286079434088</v>
      </c>
      <c r="L205" s="4">
        <f t="shared" si="34"/>
        <v>8730119.7209218126</v>
      </c>
      <c r="M205" s="4">
        <f t="shared" si="35"/>
        <v>8133568.1329709468</v>
      </c>
    </row>
    <row r="206" spans="1:13" x14ac:dyDescent="0.25">
      <c r="A206">
        <v>4010</v>
      </c>
      <c r="B206" t="s">
        <v>226</v>
      </c>
      <c r="C206" s="4">
        <v>9454404</v>
      </c>
      <c r="D206" s="4">
        <v>2389</v>
      </c>
      <c r="E206" s="4">
        <f t="shared" si="27"/>
        <v>3957.4734198409378</v>
      </c>
      <c r="F206" s="6">
        <f t="shared" si="28"/>
        <v>0.8368758899674108</v>
      </c>
      <c r="G206" s="4">
        <f t="shared" si="29"/>
        <v>478.26301264441742</v>
      </c>
      <c r="H206" s="5">
        <f t="shared" si="30"/>
        <v>104.47689640716625</v>
      </c>
      <c r="I206" s="4">
        <f t="shared" si="31"/>
        <v>582.73990905158371</v>
      </c>
      <c r="J206" s="4">
        <f t="shared" si="32"/>
        <v>-44.742487658506477</v>
      </c>
      <c r="K206" s="4">
        <f t="shared" si="33"/>
        <v>537.99742139307727</v>
      </c>
      <c r="L206" s="4">
        <f t="shared" si="34"/>
        <v>1392165.6427242334</v>
      </c>
      <c r="M206" s="4">
        <f t="shared" si="35"/>
        <v>1285275.8397080617</v>
      </c>
    </row>
    <row r="207" spans="1:13" x14ac:dyDescent="0.25">
      <c r="A207">
        <v>4012</v>
      </c>
      <c r="B207" t="s">
        <v>227</v>
      </c>
      <c r="C207" s="4">
        <v>61158166</v>
      </c>
      <c r="D207" s="4">
        <v>14310</v>
      </c>
      <c r="E207" s="4">
        <f t="shared" si="27"/>
        <v>4273.8061495457723</v>
      </c>
      <c r="F207" s="6">
        <f t="shared" si="28"/>
        <v>0.90376989192591139</v>
      </c>
      <c r="G207" s="4">
        <f t="shared" si="29"/>
        <v>282.13672022742003</v>
      </c>
      <c r="H207" s="5">
        <f t="shared" si="30"/>
        <v>0</v>
      </c>
      <c r="I207" s="4">
        <f t="shared" si="31"/>
        <v>282.13672022742003</v>
      </c>
      <c r="J207" s="4">
        <f t="shared" si="32"/>
        <v>-44.742487658506477</v>
      </c>
      <c r="K207" s="4">
        <f t="shared" si="33"/>
        <v>237.39423256891354</v>
      </c>
      <c r="L207" s="4">
        <f t="shared" si="34"/>
        <v>4037376.4664543807</v>
      </c>
      <c r="M207" s="4">
        <f t="shared" si="35"/>
        <v>3397111.4680611528</v>
      </c>
    </row>
    <row r="208" spans="1:13" x14ac:dyDescent="0.25">
      <c r="A208">
        <v>4014</v>
      </c>
      <c r="B208" t="s">
        <v>228</v>
      </c>
      <c r="C208" s="4">
        <v>40641920</v>
      </c>
      <c r="D208" s="4">
        <v>10446</v>
      </c>
      <c r="E208" s="4">
        <f t="shared" si="27"/>
        <v>3890.6681983534368</v>
      </c>
      <c r="F208" s="6">
        <f t="shared" si="28"/>
        <v>0.82274877570644633</v>
      </c>
      <c r="G208" s="4">
        <f t="shared" si="29"/>
        <v>519.68224996666811</v>
      </c>
      <c r="H208" s="5">
        <f t="shared" si="30"/>
        <v>127.85872392779162</v>
      </c>
      <c r="I208" s="4">
        <f t="shared" si="31"/>
        <v>647.54097389445974</v>
      </c>
      <c r="J208" s="4">
        <f t="shared" si="32"/>
        <v>-44.742487658506477</v>
      </c>
      <c r="K208" s="4">
        <f t="shared" si="33"/>
        <v>602.79848623595331</v>
      </c>
      <c r="L208" s="4">
        <f t="shared" si="34"/>
        <v>6764213.0133015262</v>
      </c>
      <c r="M208" s="4">
        <f t="shared" si="35"/>
        <v>6296832.9872207679</v>
      </c>
    </row>
    <row r="209" spans="1:13" x14ac:dyDescent="0.25">
      <c r="A209">
        <v>4016</v>
      </c>
      <c r="B209" t="s">
        <v>229</v>
      </c>
      <c r="C209" s="4">
        <v>14835673</v>
      </c>
      <c r="D209" s="4">
        <v>4067</v>
      </c>
      <c r="E209" s="4">
        <f t="shared" si="27"/>
        <v>3647.8173100565527</v>
      </c>
      <c r="F209" s="6">
        <f t="shared" si="28"/>
        <v>0.77139377424164823</v>
      </c>
      <c r="G209" s="4">
        <f t="shared" si="29"/>
        <v>670.24980071073617</v>
      </c>
      <c r="H209" s="5">
        <f t="shared" si="30"/>
        <v>212.85653483170103</v>
      </c>
      <c r="I209" s="4">
        <f t="shared" si="31"/>
        <v>883.10633554243714</v>
      </c>
      <c r="J209" s="4">
        <f t="shared" si="32"/>
        <v>-44.742487658506477</v>
      </c>
      <c r="K209" s="4">
        <f t="shared" si="33"/>
        <v>838.3638478839307</v>
      </c>
      <c r="L209" s="4">
        <f t="shared" si="34"/>
        <v>3591593.4666510918</v>
      </c>
      <c r="M209" s="4">
        <f t="shared" si="35"/>
        <v>3409625.7693439461</v>
      </c>
    </row>
    <row r="210" spans="1:13" x14ac:dyDescent="0.25">
      <c r="A210">
        <v>4018</v>
      </c>
      <c r="B210" t="s">
        <v>230</v>
      </c>
      <c r="C210" s="4">
        <v>24918836</v>
      </c>
      <c r="D210" s="4">
        <v>6558</v>
      </c>
      <c r="E210" s="4">
        <f t="shared" si="27"/>
        <v>3799.7615126562978</v>
      </c>
      <c r="F210" s="6">
        <f t="shared" si="28"/>
        <v>0.80352499188635473</v>
      </c>
      <c r="G210" s="4">
        <f t="shared" si="29"/>
        <v>576.04439509889426</v>
      </c>
      <c r="H210" s="5">
        <f t="shared" si="30"/>
        <v>159.67606392179027</v>
      </c>
      <c r="I210" s="4">
        <f t="shared" si="31"/>
        <v>735.72045902068453</v>
      </c>
      <c r="J210" s="4">
        <f t="shared" si="32"/>
        <v>-44.742487658506477</v>
      </c>
      <c r="K210" s="4">
        <f t="shared" si="33"/>
        <v>690.9779713621781</v>
      </c>
      <c r="L210" s="4">
        <f t="shared" si="34"/>
        <v>4824854.770257649</v>
      </c>
      <c r="M210" s="4">
        <f t="shared" si="35"/>
        <v>4531433.5361931641</v>
      </c>
    </row>
    <row r="211" spans="1:13" x14ac:dyDescent="0.25">
      <c r="A211">
        <v>4020</v>
      </c>
      <c r="B211" t="s">
        <v>231</v>
      </c>
      <c r="C211" s="4">
        <v>39554195</v>
      </c>
      <c r="D211" s="4">
        <v>11135</v>
      </c>
      <c r="E211" s="4">
        <f t="shared" si="27"/>
        <v>3552.2402334979793</v>
      </c>
      <c r="F211" s="6">
        <f t="shared" si="28"/>
        <v>0.75118235586435067</v>
      </c>
      <c r="G211" s="4">
        <f t="shared" si="29"/>
        <v>729.50758817705173</v>
      </c>
      <c r="H211" s="5">
        <f t="shared" si="30"/>
        <v>246.30851162720174</v>
      </c>
      <c r="I211" s="4">
        <f t="shared" si="31"/>
        <v>975.81609980425344</v>
      </c>
      <c r="J211" s="4">
        <f t="shared" si="32"/>
        <v>-44.742487658506477</v>
      </c>
      <c r="K211" s="4">
        <f t="shared" si="33"/>
        <v>931.07361214574701</v>
      </c>
      <c r="L211" s="4">
        <f t="shared" si="34"/>
        <v>10865712.271320362</v>
      </c>
      <c r="M211" s="4">
        <f t="shared" si="35"/>
        <v>10367504.671242893</v>
      </c>
    </row>
    <row r="212" spans="1:13" x14ac:dyDescent="0.25">
      <c r="A212">
        <v>4022</v>
      </c>
      <c r="B212" t="s">
        <v>232</v>
      </c>
      <c r="C212" s="4">
        <v>11797302</v>
      </c>
      <c r="D212" s="4">
        <v>2981</v>
      </c>
      <c r="E212" s="4">
        <f t="shared" si="27"/>
        <v>3957.4981549815498</v>
      </c>
      <c r="F212" s="6">
        <f t="shared" si="28"/>
        <v>0.83688112063875508</v>
      </c>
      <c r="G212" s="4">
        <f t="shared" si="29"/>
        <v>478.24767685723805</v>
      </c>
      <c r="H212" s="5">
        <f t="shared" si="30"/>
        <v>104.46823910795207</v>
      </c>
      <c r="I212" s="4">
        <f t="shared" si="31"/>
        <v>582.71591596519011</v>
      </c>
      <c r="J212" s="4">
        <f t="shared" si="32"/>
        <v>-44.742487658506477</v>
      </c>
      <c r="K212" s="4">
        <f t="shared" si="33"/>
        <v>537.97342830668367</v>
      </c>
      <c r="L212" s="4">
        <f t="shared" si="34"/>
        <v>1737076.1454922317</v>
      </c>
      <c r="M212" s="4">
        <f t="shared" si="35"/>
        <v>1603698.789782224</v>
      </c>
    </row>
    <row r="213" spans="1:13" x14ac:dyDescent="0.25">
      <c r="A213">
        <v>4024</v>
      </c>
      <c r="B213" t="s">
        <v>233</v>
      </c>
      <c r="C213" s="4">
        <v>6454019</v>
      </c>
      <c r="D213" s="4">
        <v>1646</v>
      </c>
      <c r="E213" s="4">
        <f t="shared" si="27"/>
        <v>3921.0321992709601</v>
      </c>
      <c r="F213" s="6">
        <f t="shared" si="28"/>
        <v>0.82916976647379426</v>
      </c>
      <c r="G213" s="4">
        <f t="shared" si="29"/>
        <v>500.85656939780364</v>
      </c>
      <c r="H213" s="5">
        <f t="shared" si="30"/>
        <v>117.23132360665846</v>
      </c>
      <c r="I213" s="4">
        <f t="shared" si="31"/>
        <v>618.0878930044621</v>
      </c>
      <c r="J213" s="4">
        <f t="shared" si="32"/>
        <v>-44.742487658506477</v>
      </c>
      <c r="K213" s="4">
        <f t="shared" si="33"/>
        <v>573.34540534595567</v>
      </c>
      <c r="L213" s="4">
        <f t="shared" si="34"/>
        <v>1017372.6718853447</v>
      </c>
      <c r="M213" s="4">
        <f t="shared" si="35"/>
        <v>943726.53719944297</v>
      </c>
    </row>
    <row r="214" spans="1:13" x14ac:dyDescent="0.25">
      <c r="A214">
        <v>4026</v>
      </c>
      <c r="B214" t="s">
        <v>234</v>
      </c>
      <c r="C214" s="4">
        <v>24121381</v>
      </c>
      <c r="D214" s="4">
        <v>5529</v>
      </c>
      <c r="E214" s="4">
        <f t="shared" si="27"/>
        <v>4362.7022969795626</v>
      </c>
      <c r="F214" s="6">
        <f t="shared" si="28"/>
        <v>0.92256851281502339</v>
      </c>
      <c r="G214" s="4">
        <f t="shared" si="29"/>
        <v>227.02110881847008</v>
      </c>
      <c r="H214" s="5">
        <f t="shared" si="30"/>
        <v>0</v>
      </c>
      <c r="I214" s="4">
        <f t="shared" si="31"/>
        <v>227.02110881847008</v>
      </c>
      <c r="J214" s="4">
        <f t="shared" si="32"/>
        <v>-44.742487658506477</v>
      </c>
      <c r="K214" s="4">
        <f t="shared" si="33"/>
        <v>182.27862115996362</v>
      </c>
      <c r="L214" s="4">
        <f t="shared" si="34"/>
        <v>1255199.7106573211</v>
      </c>
      <c r="M214" s="4">
        <f t="shared" si="35"/>
        <v>1007818.4963934389</v>
      </c>
    </row>
    <row r="215" spans="1:13" x14ac:dyDescent="0.25">
      <c r="A215">
        <v>4028</v>
      </c>
      <c r="B215" t="s">
        <v>235</v>
      </c>
      <c r="C215" s="4">
        <v>10580888</v>
      </c>
      <c r="D215" s="4">
        <v>2473</v>
      </c>
      <c r="E215" s="4">
        <f t="shared" si="27"/>
        <v>4278.5636878285486</v>
      </c>
      <c r="F215" s="6">
        <f t="shared" si="28"/>
        <v>0.9047759553057666</v>
      </c>
      <c r="G215" s="4">
        <f t="shared" si="29"/>
        <v>279.18704649209872</v>
      </c>
      <c r="H215" s="5">
        <f t="shared" si="30"/>
        <v>0</v>
      </c>
      <c r="I215" s="4">
        <f t="shared" si="31"/>
        <v>279.18704649209872</v>
      </c>
      <c r="J215" s="4">
        <f t="shared" si="32"/>
        <v>-44.742487658506477</v>
      </c>
      <c r="K215" s="4">
        <f t="shared" si="33"/>
        <v>234.44455883359223</v>
      </c>
      <c r="L215" s="4">
        <f t="shared" si="34"/>
        <v>690429.5659749601</v>
      </c>
      <c r="M215" s="4">
        <f t="shared" si="35"/>
        <v>579781.39399547363</v>
      </c>
    </row>
    <row r="216" spans="1:13" x14ac:dyDescent="0.25">
      <c r="A216">
        <v>4030</v>
      </c>
      <c r="B216" t="s">
        <v>236</v>
      </c>
      <c r="C216" s="4">
        <v>5690183</v>
      </c>
      <c r="D216" s="4">
        <v>1486</v>
      </c>
      <c r="E216" s="4">
        <f t="shared" si="27"/>
        <v>3829.1944818304173</v>
      </c>
      <c r="F216" s="6">
        <f t="shared" si="28"/>
        <v>0.80974909996209887</v>
      </c>
      <c r="G216" s="4">
        <f t="shared" si="29"/>
        <v>557.79595421094018</v>
      </c>
      <c r="H216" s="5">
        <f t="shared" si="30"/>
        <v>149.37452471084842</v>
      </c>
      <c r="I216" s="4">
        <f t="shared" si="31"/>
        <v>707.17047892178857</v>
      </c>
      <c r="J216" s="4">
        <f t="shared" si="32"/>
        <v>-44.742487658506477</v>
      </c>
      <c r="K216" s="4">
        <f t="shared" si="33"/>
        <v>662.42799126328214</v>
      </c>
      <c r="L216" s="4">
        <f t="shared" si="34"/>
        <v>1050855.3316777779</v>
      </c>
      <c r="M216" s="4">
        <f t="shared" si="35"/>
        <v>984367.99501723726</v>
      </c>
    </row>
    <row r="217" spans="1:13" x14ac:dyDescent="0.25">
      <c r="A217">
        <v>4032</v>
      </c>
      <c r="B217" t="s">
        <v>237</v>
      </c>
      <c r="C217" s="4">
        <v>4760174</v>
      </c>
      <c r="D217" s="4">
        <v>1256</v>
      </c>
      <c r="E217" s="4">
        <f t="shared" si="27"/>
        <v>3789.9474522292994</v>
      </c>
      <c r="F217" s="6">
        <f t="shared" si="28"/>
        <v>0.80144963984157247</v>
      </c>
      <c r="G217" s="4">
        <f t="shared" si="29"/>
        <v>582.12911256363327</v>
      </c>
      <c r="H217" s="5">
        <f t="shared" si="30"/>
        <v>163.1109850712397</v>
      </c>
      <c r="I217" s="4">
        <f t="shared" si="31"/>
        <v>745.240097634873</v>
      </c>
      <c r="J217" s="4">
        <f t="shared" si="32"/>
        <v>-44.742487658506477</v>
      </c>
      <c r="K217" s="4">
        <f t="shared" si="33"/>
        <v>700.49760997636656</v>
      </c>
      <c r="L217" s="4">
        <f t="shared" si="34"/>
        <v>936021.56262940052</v>
      </c>
      <c r="M217" s="4">
        <f t="shared" si="35"/>
        <v>879824.99813031638</v>
      </c>
    </row>
    <row r="218" spans="1:13" x14ac:dyDescent="0.25">
      <c r="A218">
        <v>4034</v>
      </c>
      <c r="B218" t="s">
        <v>238</v>
      </c>
      <c r="C218" s="4">
        <v>9755592</v>
      </c>
      <c r="D218" s="4">
        <v>2238</v>
      </c>
      <c r="E218" s="4">
        <f t="shared" si="27"/>
        <v>4359.0670241286862</v>
      </c>
      <c r="F218" s="6">
        <f t="shared" si="28"/>
        <v>0.92179977178265182</v>
      </c>
      <c r="G218" s="4">
        <f t="shared" si="29"/>
        <v>229.27497798601345</v>
      </c>
      <c r="H218" s="5">
        <f t="shared" si="30"/>
        <v>0</v>
      </c>
      <c r="I218" s="4">
        <f t="shared" si="31"/>
        <v>229.27497798601345</v>
      </c>
      <c r="J218" s="4">
        <f t="shared" si="32"/>
        <v>-44.742487658506477</v>
      </c>
      <c r="K218" s="4">
        <f t="shared" si="33"/>
        <v>184.53249032750699</v>
      </c>
      <c r="L218" s="4">
        <f t="shared" si="34"/>
        <v>513117.40073269809</v>
      </c>
      <c r="M218" s="4">
        <f t="shared" si="35"/>
        <v>412983.71335296065</v>
      </c>
    </row>
    <row r="219" spans="1:13" x14ac:dyDescent="0.25">
      <c r="A219">
        <v>4036</v>
      </c>
      <c r="B219" t="s">
        <v>239</v>
      </c>
      <c r="C219" s="4">
        <v>18046091</v>
      </c>
      <c r="D219" s="4">
        <v>3861</v>
      </c>
      <c r="E219" s="4">
        <f t="shared" si="27"/>
        <v>4673.942242942243</v>
      </c>
      <c r="F219" s="6">
        <f t="shared" si="28"/>
        <v>0.98838555796940264</v>
      </c>
      <c r="G219" s="4">
        <f t="shared" si="29"/>
        <v>34.052342321608251</v>
      </c>
      <c r="H219" s="5">
        <f t="shared" si="30"/>
        <v>0</v>
      </c>
      <c r="I219" s="4">
        <f t="shared" si="31"/>
        <v>34.052342321608251</v>
      </c>
      <c r="J219" s="4">
        <f t="shared" si="32"/>
        <v>-44.742487658506477</v>
      </c>
      <c r="K219" s="4">
        <f t="shared" si="33"/>
        <v>-10.690145336898226</v>
      </c>
      <c r="L219" s="4">
        <f t="shared" si="34"/>
        <v>131476.09370372945</v>
      </c>
      <c r="M219" s="4">
        <f t="shared" si="35"/>
        <v>-41274.651145764052</v>
      </c>
    </row>
    <row r="220" spans="1:13" x14ac:dyDescent="0.25">
      <c r="A220">
        <v>4201</v>
      </c>
      <c r="B220" t="s">
        <v>240</v>
      </c>
      <c r="C220" s="4">
        <v>26634477</v>
      </c>
      <c r="D220" s="4">
        <v>6687</v>
      </c>
      <c r="E220" s="4">
        <f t="shared" si="27"/>
        <v>3983.0233288470167</v>
      </c>
      <c r="F220" s="6">
        <f t="shared" si="28"/>
        <v>0.84227885811644465</v>
      </c>
      <c r="G220" s="4">
        <f t="shared" si="29"/>
        <v>462.42206906064848</v>
      </c>
      <c r="H220" s="5">
        <f t="shared" si="30"/>
        <v>95.534428255038634</v>
      </c>
      <c r="I220" s="4">
        <f t="shared" si="31"/>
        <v>557.9564973156871</v>
      </c>
      <c r="J220" s="4">
        <f t="shared" si="32"/>
        <v>-44.742487658506477</v>
      </c>
      <c r="K220" s="4">
        <f t="shared" si="33"/>
        <v>513.21400965718067</v>
      </c>
      <c r="L220" s="4">
        <f t="shared" si="34"/>
        <v>3731055.0975499996</v>
      </c>
      <c r="M220" s="4">
        <f t="shared" si="35"/>
        <v>3431862.0825775671</v>
      </c>
    </row>
    <row r="221" spans="1:13" x14ac:dyDescent="0.25">
      <c r="A221">
        <v>4202</v>
      </c>
      <c r="B221" t="s">
        <v>241</v>
      </c>
      <c r="C221" s="4">
        <v>100439869</v>
      </c>
      <c r="D221" s="4">
        <v>25419</v>
      </c>
      <c r="E221" s="4">
        <f t="shared" si="27"/>
        <v>3951.3698021165269</v>
      </c>
      <c r="F221" s="6">
        <f t="shared" si="28"/>
        <v>0.83558517491433459</v>
      </c>
      <c r="G221" s="4">
        <f t="shared" si="29"/>
        <v>482.0472556335522</v>
      </c>
      <c r="H221" s="5">
        <f t="shared" si="30"/>
        <v>106.61316261071008</v>
      </c>
      <c r="I221" s="4">
        <f t="shared" si="31"/>
        <v>588.66041824426225</v>
      </c>
      <c r="J221" s="4">
        <f t="shared" si="32"/>
        <v>-44.742487658506477</v>
      </c>
      <c r="K221" s="4">
        <f t="shared" si="33"/>
        <v>543.91793058575581</v>
      </c>
      <c r="L221" s="4">
        <f t="shared" si="34"/>
        <v>14963159.171350902</v>
      </c>
      <c r="M221" s="4">
        <f t="shared" si="35"/>
        <v>13825849.877559327</v>
      </c>
    </row>
    <row r="222" spans="1:13" x14ac:dyDescent="0.25">
      <c r="A222">
        <v>4203</v>
      </c>
      <c r="B222" t="s">
        <v>242</v>
      </c>
      <c r="C222" s="4">
        <v>186823345</v>
      </c>
      <c r="D222" s="4">
        <v>46568</v>
      </c>
      <c r="E222" s="4">
        <f t="shared" si="27"/>
        <v>4011.8395679436521</v>
      </c>
      <c r="F222" s="6">
        <f t="shared" si="28"/>
        <v>0.84837254799913742</v>
      </c>
      <c r="G222" s="4">
        <f t="shared" si="29"/>
        <v>444.55600082073454</v>
      </c>
      <c r="H222" s="5">
        <f t="shared" si="30"/>
        <v>85.448744571216253</v>
      </c>
      <c r="I222" s="4">
        <f t="shared" si="31"/>
        <v>530.00474539195079</v>
      </c>
      <c r="J222" s="4">
        <f t="shared" si="32"/>
        <v>-44.742487658506477</v>
      </c>
      <c r="K222" s="4">
        <f t="shared" si="33"/>
        <v>485.2622577334443</v>
      </c>
      <c r="L222" s="4">
        <f t="shared" si="34"/>
        <v>24681260.983412363</v>
      </c>
      <c r="M222" s="4">
        <f t="shared" si="35"/>
        <v>22597692.818131033</v>
      </c>
    </row>
    <row r="223" spans="1:13" x14ac:dyDescent="0.25">
      <c r="A223">
        <v>4204</v>
      </c>
      <c r="B223" t="s">
        <v>243</v>
      </c>
      <c r="C223" s="4">
        <v>475566471</v>
      </c>
      <c r="D223" s="4">
        <v>118221</v>
      </c>
      <c r="E223" s="4">
        <f t="shared" si="27"/>
        <v>4022.6903088283807</v>
      </c>
      <c r="F223" s="6">
        <f t="shared" si="28"/>
        <v>0.85066712397510891</v>
      </c>
      <c r="G223" s="4">
        <f t="shared" si="29"/>
        <v>437.82854147220286</v>
      </c>
      <c r="H223" s="5">
        <f t="shared" si="30"/>
        <v>81.650985261561246</v>
      </c>
      <c r="I223" s="4">
        <f t="shared" si="31"/>
        <v>519.47952673376415</v>
      </c>
      <c r="J223" s="4">
        <f t="shared" si="32"/>
        <v>-44.742487658506477</v>
      </c>
      <c r="K223" s="4">
        <f t="shared" si="33"/>
        <v>474.73703907525766</v>
      </c>
      <c r="L223" s="4">
        <f t="shared" si="34"/>
        <v>61413389.129992329</v>
      </c>
      <c r="M223" s="4">
        <f t="shared" si="35"/>
        <v>56123887.496516034</v>
      </c>
    </row>
    <row r="224" spans="1:13" x14ac:dyDescent="0.25">
      <c r="A224">
        <v>4205</v>
      </c>
      <c r="B224" t="s">
        <v>244</v>
      </c>
      <c r="C224" s="4">
        <v>91594561</v>
      </c>
      <c r="D224" s="4">
        <v>23768</v>
      </c>
      <c r="E224" s="4">
        <f t="shared" si="27"/>
        <v>3853.6924015483</v>
      </c>
      <c r="F224" s="6">
        <f t="shared" si="28"/>
        <v>0.81492960686417104</v>
      </c>
      <c r="G224" s="4">
        <f t="shared" si="29"/>
        <v>542.60724398585285</v>
      </c>
      <c r="H224" s="5">
        <f t="shared" si="30"/>
        <v>140.80025280958947</v>
      </c>
      <c r="I224" s="4">
        <f t="shared" si="31"/>
        <v>683.40749679544228</v>
      </c>
      <c r="J224" s="4">
        <f t="shared" si="32"/>
        <v>-44.742487658506477</v>
      </c>
      <c r="K224" s="4">
        <f t="shared" si="33"/>
        <v>638.66500913693585</v>
      </c>
      <c r="L224" s="4">
        <f t="shared" si="34"/>
        <v>16243229.383834071</v>
      </c>
      <c r="M224" s="4">
        <f t="shared" si="35"/>
        <v>15179789.937166691</v>
      </c>
    </row>
    <row r="225" spans="1:13" x14ac:dyDescent="0.25">
      <c r="A225">
        <v>4206</v>
      </c>
      <c r="B225" t="s">
        <v>245</v>
      </c>
      <c r="C225" s="4">
        <v>40121452</v>
      </c>
      <c r="D225" s="4">
        <v>9880</v>
      </c>
      <c r="E225" s="4">
        <f t="shared" si="27"/>
        <v>4060.8757085020243</v>
      </c>
      <c r="F225" s="6">
        <f t="shared" si="28"/>
        <v>0.85874208416951658</v>
      </c>
      <c r="G225" s="4">
        <f t="shared" si="29"/>
        <v>414.1535936745438</v>
      </c>
      <c r="H225" s="5">
        <f t="shared" si="30"/>
        <v>68.28609537578599</v>
      </c>
      <c r="I225" s="4">
        <f t="shared" si="31"/>
        <v>482.43968905032978</v>
      </c>
      <c r="J225" s="4">
        <f t="shared" si="32"/>
        <v>-44.742487658506477</v>
      </c>
      <c r="K225" s="4">
        <f t="shared" si="33"/>
        <v>437.69720139182328</v>
      </c>
      <c r="L225" s="4">
        <f t="shared" si="34"/>
        <v>4766504.1278172582</v>
      </c>
      <c r="M225" s="4">
        <f t="shared" si="35"/>
        <v>4324448.3497512145</v>
      </c>
    </row>
    <row r="226" spans="1:13" x14ac:dyDescent="0.25">
      <c r="A226">
        <v>4207</v>
      </c>
      <c r="B226" t="s">
        <v>246</v>
      </c>
      <c r="C226" s="4">
        <v>38907909</v>
      </c>
      <c r="D226" s="4">
        <v>9329</v>
      </c>
      <c r="E226" s="4">
        <f t="shared" si="27"/>
        <v>4170.6409047057559</v>
      </c>
      <c r="F226" s="6">
        <f t="shared" si="28"/>
        <v>0.88195382472092565</v>
      </c>
      <c r="G226" s="4">
        <f t="shared" si="29"/>
        <v>346.09917202823021</v>
      </c>
      <c r="H226" s="5">
        <f t="shared" si="30"/>
        <v>29.868276704479921</v>
      </c>
      <c r="I226" s="4">
        <f t="shared" si="31"/>
        <v>375.96744873271012</v>
      </c>
      <c r="J226" s="4">
        <f t="shared" si="32"/>
        <v>-44.742487658506477</v>
      </c>
      <c r="K226" s="4">
        <f t="shared" si="33"/>
        <v>331.22496107420363</v>
      </c>
      <c r="L226" s="4">
        <f t="shared" si="34"/>
        <v>3507400.3292274526</v>
      </c>
      <c r="M226" s="4">
        <f t="shared" si="35"/>
        <v>3089997.6618612455</v>
      </c>
    </row>
    <row r="227" spans="1:13" x14ac:dyDescent="0.25">
      <c r="A227">
        <v>4211</v>
      </c>
      <c r="B227" t="s">
        <v>247</v>
      </c>
      <c r="C227" s="4">
        <v>8479815</v>
      </c>
      <c r="D227" s="4">
        <v>2492</v>
      </c>
      <c r="E227" s="4">
        <f t="shared" si="27"/>
        <v>3402.8150080256823</v>
      </c>
      <c r="F227" s="6">
        <f t="shared" si="28"/>
        <v>0.71958381930216819</v>
      </c>
      <c r="G227" s="4">
        <f t="shared" si="29"/>
        <v>822.15122796987578</v>
      </c>
      <c r="H227" s="5">
        <f t="shared" si="30"/>
        <v>298.60734054250565</v>
      </c>
      <c r="I227" s="4">
        <f t="shared" si="31"/>
        <v>1120.7585685123813</v>
      </c>
      <c r="J227" s="4">
        <f t="shared" si="32"/>
        <v>-44.742487658506477</v>
      </c>
      <c r="K227" s="4">
        <f t="shared" si="33"/>
        <v>1076.0160808538749</v>
      </c>
      <c r="L227" s="4">
        <f t="shared" si="34"/>
        <v>2792930.3527328544</v>
      </c>
      <c r="M227" s="4">
        <f t="shared" si="35"/>
        <v>2681432.0734878564</v>
      </c>
    </row>
    <row r="228" spans="1:13" x14ac:dyDescent="0.25">
      <c r="A228">
        <v>4212</v>
      </c>
      <c r="B228" t="s">
        <v>248</v>
      </c>
      <c r="C228" s="4">
        <v>7832245</v>
      </c>
      <c r="D228" s="4">
        <v>2285</v>
      </c>
      <c r="E228" s="4">
        <f t="shared" si="27"/>
        <v>3427.6783369803065</v>
      </c>
      <c r="F228" s="6">
        <f t="shared" si="28"/>
        <v>0.7248415982785561</v>
      </c>
      <c r="G228" s="4">
        <f t="shared" si="29"/>
        <v>806.73596401800887</v>
      </c>
      <c r="H228" s="5">
        <f t="shared" si="30"/>
        <v>289.90517540838721</v>
      </c>
      <c r="I228" s="4">
        <f t="shared" si="31"/>
        <v>1096.641139426396</v>
      </c>
      <c r="J228" s="4">
        <f t="shared" si="32"/>
        <v>-44.742487658506477</v>
      </c>
      <c r="K228" s="4">
        <f t="shared" si="33"/>
        <v>1051.8986517678895</v>
      </c>
      <c r="L228" s="4">
        <f t="shared" si="34"/>
        <v>2505825.0035893149</v>
      </c>
      <c r="M228" s="4">
        <f t="shared" si="35"/>
        <v>2403588.4192896276</v>
      </c>
    </row>
    <row r="229" spans="1:13" x14ac:dyDescent="0.25">
      <c r="A229">
        <v>4213</v>
      </c>
      <c r="B229" t="s">
        <v>249</v>
      </c>
      <c r="C229" s="4">
        <v>24610813</v>
      </c>
      <c r="D229" s="4">
        <v>6464</v>
      </c>
      <c r="E229" s="4">
        <f t="shared" si="27"/>
        <v>3807.3658725247524</v>
      </c>
      <c r="F229" s="6">
        <f t="shared" si="28"/>
        <v>0.80513306470388513</v>
      </c>
      <c r="G229" s="4">
        <f t="shared" si="29"/>
        <v>571.32969198045237</v>
      </c>
      <c r="H229" s="5">
        <f t="shared" si="30"/>
        <v>157.01453796783116</v>
      </c>
      <c r="I229" s="4">
        <f t="shared" si="31"/>
        <v>728.34422994828356</v>
      </c>
      <c r="J229" s="4">
        <f t="shared" si="32"/>
        <v>-44.742487658506477</v>
      </c>
      <c r="K229" s="4">
        <f t="shared" si="33"/>
        <v>683.60174228977712</v>
      </c>
      <c r="L229" s="4">
        <f t="shared" si="34"/>
        <v>4708017.1023857053</v>
      </c>
      <c r="M229" s="4">
        <f t="shared" si="35"/>
        <v>4418801.6621611193</v>
      </c>
    </row>
    <row r="230" spans="1:13" x14ac:dyDescent="0.25">
      <c r="A230">
        <v>4214</v>
      </c>
      <c r="B230" t="s">
        <v>250</v>
      </c>
      <c r="C230" s="4">
        <v>23925768</v>
      </c>
      <c r="D230" s="4">
        <v>6260</v>
      </c>
      <c r="E230" s="4">
        <f t="shared" si="27"/>
        <v>3822.0076677316292</v>
      </c>
      <c r="F230" s="6">
        <f t="shared" si="28"/>
        <v>0.80822932438639949</v>
      </c>
      <c r="G230" s="4">
        <f t="shared" si="29"/>
        <v>562.25177895218872</v>
      </c>
      <c r="H230" s="5">
        <f t="shared" si="30"/>
        <v>151.88990964542427</v>
      </c>
      <c r="I230" s="4">
        <f t="shared" si="31"/>
        <v>714.14168859761298</v>
      </c>
      <c r="J230" s="4">
        <f t="shared" si="32"/>
        <v>-44.742487658506477</v>
      </c>
      <c r="K230" s="4">
        <f t="shared" si="33"/>
        <v>669.39920093910655</v>
      </c>
      <c r="L230" s="4">
        <f t="shared" si="34"/>
        <v>4470526.9706210569</v>
      </c>
      <c r="M230" s="4">
        <f t="shared" si="35"/>
        <v>4190438.9978788071</v>
      </c>
    </row>
    <row r="231" spans="1:13" x14ac:dyDescent="0.25">
      <c r="A231">
        <v>4215</v>
      </c>
      <c r="B231" t="s">
        <v>251</v>
      </c>
      <c r="C231" s="4">
        <v>50338687</v>
      </c>
      <c r="D231" s="4">
        <v>11734</v>
      </c>
      <c r="E231" s="4">
        <f t="shared" si="27"/>
        <v>4289.985256519516</v>
      </c>
      <c r="F231" s="6">
        <f t="shared" si="28"/>
        <v>0.90719124264924078</v>
      </c>
      <c r="G231" s="4">
        <f t="shared" si="29"/>
        <v>272.10567390369891</v>
      </c>
      <c r="H231" s="5">
        <f t="shared" si="30"/>
        <v>0</v>
      </c>
      <c r="I231" s="4">
        <f t="shared" si="31"/>
        <v>272.10567390369891</v>
      </c>
      <c r="J231" s="4">
        <f t="shared" si="32"/>
        <v>-44.742487658506477</v>
      </c>
      <c r="K231" s="4">
        <f t="shared" si="33"/>
        <v>227.36318624519242</v>
      </c>
      <c r="L231" s="4">
        <f t="shared" si="34"/>
        <v>3192887.977586003</v>
      </c>
      <c r="M231" s="4">
        <f t="shared" si="35"/>
        <v>2667879.6274010879</v>
      </c>
    </row>
    <row r="232" spans="1:13" x14ac:dyDescent="0.25">
      <c r="A232">
        <v>4216</v>
      </c>
      <c r="B232" t="s">
        <v>252</v>
      </c>
      <c r="C232" s="4">
        <v>19264564</v>
      </c>
      <c r="D232" s="4">
        <v>5413</v>
      </c>
      <c r="E232" s="4">
        <f t="shared" si="27"/>
        <v>3558.9440236467763</v>
      </c>
      <c r="F232" s="6">
        <f t="shared" si="28"/>
        <v>0.75259998770965941</v>
      </c>
      <c r="G232" s="4">
        <f t="shared" si="29"/>
        <v>725.35123828479755</v>
      </c>
      <c r="H232" s="5">
        <f t="shared" si="30"/>
        <v>243.96218507512279</v>
      </c>
      <c r="I232" s="4">
        <f t="shared" si="31"/>
        <v>969.31342335992031</v>
      </c>
      <c r="J232" s="4">
        <f t="shared" si="32"/>
        <v>-44.742487658506477</v>
      </c>
      <c r="K232" s="4">
        <f t="shared" si="33"/>
        <v>924.57093570141387</v>
      </c>
      <c r="L232" s="4">
        <f t="shared" si="34"/>
        <v>5246893.5606472483</v>
      </c>
      <c r="M232" s="4">
        <f t="shared" si="35"/>
        <v>5004702.4749517534</v>
      </c>
    </row>
    <row r="233" spans="1:13" x14ac:dyDescent="0.25">
      <c r="A233">
        <v>4217</v>
      </c>
      <c r="B233" t="s">
        <v>253</v>
      </c>
      <c r="C233" s="4">
        <v>6453837</v>
      </c>
      <c r="D233" s="4">
        <v>1778</v>
      </c>
      <c r="E233" s="4">
        <f t="shared" si="27"/>
        <v>3629.8295838020249</v>
      </c>
      <c r="F233" s="6">
        <f t="shared" si="28"/>
        <v>0.76758995983261724</v>
      </c>
      <c r="G233" s="4">
        <f t="shared" si="29"/>
        <v>681.40219098854345</v>
      </c>
      <c r="H233" s="5">
        <f t="shared" si="30"/>
        <v>219.15223902078577</v>
      </c>
      <c r="I233" s="4">
        <f t="shared" si="31"/>
        <v>900.55443000932928</v>
      </c>
      <c r="J233" s="4">
        <f t="shared" si="32"/>
        <v>-44.742487658506477</v>
      </c>
      <c r="K233" s="4">
        <f t="shared" si="33"/>
        <v>855.81194235082285</v>
      </c>
      <c r="L233" s="4">
        <f t="shared" si="34"/>
        <v>1601185.7765565875</v>
      </c>
      <c r="M233" s="4">
        <f t="shared" si="35"/>
        <v>1521633.633499763</v>
      </c>
    </row>
    <row r="234" spans="1:13" x14ac:dyDescent="0.25">
      <c r="A234">
        <v>4218</v>
      </c>
      <c r="B234" t="s">
        <v>254</v>
      </c>
      <c r="C234" s="4">
        <v>4462618</v>
      </c>
      <c r="D234" s="4">
        <v>1399</v>
      </c>
      <c r="E234" s="4">
        <f t="shared" si="27"/>
        <v>3189.8627591136528</v>
      </c>
      <c r="F234" s="6">
        <f t="shared" si="28"/>
        <v>0.67455139989656188</v>
      </c>
      <c r="G234" s="4">
        <f t="shared" si="29"/>
        <v>954.18162229533414</v>
      </c>
      <c r="H234" s="5">
        <f t="shared" si="30"/>
        <v>373.140627661716</v>
      </c>
      <c r="I234" s="4">
        <f t="shared" si="31"/>
        <v>1327.3222499570502</v>
      </c>
      <c r="J234" s="4">
        <f t="shared" si="32"/>
        <v>-44.742487658506477</v>
      </c>
      <c r="K234" s="4">
        <f t="shared" si="33"/>
        <v>1282.5797622985438</v>
      </c>
      <c r="L234" s="4">
        <f t="shared" si="34"/>
        <v>1856923.8276899131</v>
      </c>
      <c r="M234" s="4">
        <f t="shared" si="35"/>
        <v>1794329.0874556627</v>
      </c>
    </row>
    <row r="235" spans="1:13" x14ac:dyDescent="0.25">
      <c r="A235">
        <v>4219</v>
      </c>
      <c r="B235" t="s">
        <v>255</v>
      </c>
      <c r="C235" s="4">
        <v>14106987</v>
      </c>
      <c r="D235" s="4">
        <v>3828</v>
      </c>
      <c r="E235" s="4">
        <f t="shared" si="27"/>
        <v>3685.2108150470222</v>
      </c>
      <c r="F235" s="6">
        <f t="shared" si="28"/>
        <v>0.77930127467134347</v>
      </c>
      <c r="G235" s="4">
        <f t="shared" si="29"/>
        <v>647.06582761664515</v>
      </c>
      <c r="H235" s="5">
        <f t="shared" si="30"/>
        <v>199.76880808503674</v>
      </c>
      <c r="I235" s="4">
        <f t="shared" si="31"/>
        <v>846.83463570168192</v>
      </c>
      <c r="J235" s="4">
        <f t="shared" si="32"/>
        <v>-44.742487658506477</v>
      </c>
      <c r="K235" s="4">
        <f t="shared" si="33"/>
        <v>802.09214804317548</v>
      </c>
      <c r="L235" s="4">
        <f t="shared" si="34"/>
        <v>3241682.9854660383</v>
      </c>
      <c r="M235" s="4">
        <f t="shared" si="35"/>
        <v>3070408.7427092758</v>
      </c>
    </row>
    <row r="236" spans="1:13" x14ac:dyDescent="0.25">
      <c r="A236">
        <v>4220</v>
      </c>
      <c r="B236" t="s">
        <v>256</v>
      </c>
      <c r="C236" s="4">
        <v>4489869</v>
      </c>
      <c r="D236" s="4">
        <v>1162</v>
      </c>
      <c r="E236" s="4">
        <f t="shared" si="27"/>
        <v>3863.9148020654043</v>
      </c>
      <c r="F236" s="6">
        <f t="shared" si="28"/>
        <v>0.81709130945134822</v>
      </c>
      <c r="G236" s="4">
        <f t="shared" si="29"/>
        <v>536.26935566524821</v>
      </c>
      <c r="H236" s="5">
        <f t="shared" si="30"/>
        <v>137.222412628603</v>
      </c>
      <c r="I236" s="4">
        <f t="shared" si="31"/>
        <v>673.49176829385124</v>
      </c>
      <c r="J236" s="4">
        <f t="shared" si="32"/>
        <v>-44.742487658506477</v>
      </c>
      <c r="K236" s="4">
        <f t="shared" si="33"/>
        <v>628.7492806353448</v>
      </c>
      <c r="L236" s="4">
        <f t="shared" si="34"/>
        <v>782597.43475745514</v>
      </c>
      <c r="M236" s="4">
        <f t="shared" si="35"/>
        <v>730606.6640982707</v>
      </c>
    </row>
    <row r="237" spans="1:13" x14ac:dyDescent="0.25">
      <c r="A237">
        <v>4221</v>
      </c>
      <c r="B237" t="s">
        <v>257</v>
      </c>
      <c r="C237" s="4">
        <v>5514364</v>
      </c>
      <c r="D237" s="4">
        <v>1205</v>
      </c>
      <c r="E237" s="4">
        <f t="shared" si="27"/>
        <v>4576.2356846473031</v>
      </c>
      <c r="F237" s="6">
        <f t="shared" si="28"/>
        <v>0.96772382401592061</v>
      </c>
      <c r="G237" s="4">
        <f t="shared" si="29"/>
        <v>94.630408464470989</v>
      </c>
      <c r="H237" s="5">
        <f t="shared" si="30"/>
        <v>0</v>
      </c>
      <c r="I237" s="4">
        <f t="shared" si="31"/>
        <v>94.630408464470989</v>
      </c>
      <c r="J237" s="4">
        <f t="shared" si="32"/>
        <v>-44.742487658506477</v>
      </c>
      <c r="K237" s="4">
        <f t="shared" si="33"/>
        <v>49.887920805964512</v>
      </c>
      <c r="L237" s="4">
        <f t="shared" si="34"/>
        <v>114029.64219968754</v>
      </c>
      <c r="M237" s="4">
        <f t="shared" si="35"/>
        <v>60114.944571187239</v>
      </c>
    </row>
    <row r="238" spans="1:13" x14ac:dyDescent="0.25">
      <c r="A238">
        <v>4222</v>
      </c>
      <c r="B238" t="s">
        <v>258</v>
      </c>
      <c r="C238" s="4">
        <v>6920504</v>
      </c>
      <c r="D238" s="4">
        <v>1039</v>
      </c>
      <c r="E238" s="4">
        <f t="shared" si="27"/>
        <v>6660.7353224254093</v>
      </c>
      <c r="F238" s="6">
        <f t="shared" si="28"/>
        <v>1.4085271610026824</v>
      </c>
      <c r="G238" s="4">
        <f t="shared" si="29"/>
        <v>-1197.7593669579549</v>
      </c>
      <c r="H238" s="5">
        <f t="shared" si="30"/>
        <v>0</v>
      </c>
      <c r="I238" s="4">
        <f t="shared" si="31"/>
        <v>-1197.7593669579549</v>
      </c>
      <c r="J238" s="4">
        <f t="shared" si="32"/>
        <v>-44.742487658506477</v>
      </c>
      <c r="K238" s="4">
        <f t="shared" si="33"/>
        <v>-1242.5018546164613</v>
      </c>
      <c r="L238" s="4">
        <f t="shared" si="34"/>
        <v>-1244471.982269315</v>
      </c>
      <c r="M238" s="4">
        <f t="shared" si="35"/>
        <v>-1290959.4269465033</v>
      </c>
    </row>
    <row r="239" spans="1:13" x14ac:dyDescent="0.25">
      <c r="A239">
        <v>4223</v>
      </c>
      <c r="B239" t="s">
        <v>259</v>
      </c>
      <c r="C239" s="4">
        <v>54540053</v>
      </c>
      <c r="D239" s="4">
        <v>15622</v>
      </c>
      <c r="E239" s="4">
        <f t="shared" si="27"/>
        <v>3491.2337088721033</v>
      </c>
      <c r="F239" s="6">
        <f t="shared" si="28"/>
        <v>0.73828147589024062</v>
      </c>
      <c r="G239" s="4">
        <f t="shared" si="29"/>
        <v>767.33163344509478</v>
      </c>
      <c r="H239" s="5">
        <f t="shared" si="30"/>
        <v>267.66079524625832</v>
      </c>
      <c r="I239" s="4">
        <f t="shared" si="31"/>
        <v>1034.9924286913531</v>
      </c>
      <c r="J239" s="4">
        <f t="shared" si="32"/>
        <v>-44.742487658506477</v>
      </c>
      <c r="K239" s="4">
        <f t="shared" si="33"/>
        <v>990.24994103284666</v>
      </c>
      <c r="L239" s="4">
        <f t="shared" si="34"/>
        <v>16168651.721016318</v>
      </c>
      <c r="M239" s="4">
        <f t="shared" si="35"/>
        <v>15469684.578815131</v>
      </c>
    </row>
    <row r="240" spans="1:13" x14ac:dyDescent="0.25">
      <c r="A240">
        <v>4224</v>
      </c>
      <c r="B240" t="s">
        <v>260</v>
      </c>
      <c r="C240" s="4">
        <v>4334248</v>
      </c>
      <c r="D240" s="4">
        <v>915</v>
      </c>
      <c r="E240" s="4">
        <f t="shared" si="27"/>
        <v>4736.8830601092895</v>
      </c>
      <c r="F240" s="6">
        <f t="shared" si="28"/>
        <v>1.0016954774038245</v>
      </c>
      <c r="G240" s="4">
        <f t="shared" si="29"/>
        <v>-4.9709643219606372</v>
      </c>
      <c r="H240" s="5">
        <f t="shared" si="30"/>
        <v>0</v>
      </c>
      <c r="I240" s="4">
        <f t="shared" si="31"/>
        <v>-4.9709643219606372</v>
      </c>
      <c r="J240" s="4">
        <f t="shared" si="32"/>
        <v>-44.742487658506477</v>
      </c>
      <c r="K240" s="4">
        <f t="shared" si="33"/>
        <v>-49.713451980467113</v>
      </c>
      <c r="L240" s="4">
        <f t="shared" si="34"/>
        <v>-4548.4323545939833</v>
      </c>
      <c r="M240" s="4">
        <f t="shared" si="35"/>
        <v>-45487.808562127408</v>
      </c>
    </row>
    <row r="241" spans="1:13" x14ac:dyDescent="0.25">
      <c r="A241">
        <v>4225</v>
      </c>
      <c r="B241" t="s">
        <v>261</v>
      </c>
      <c r="C241" s="4">
        <v>39767979</v>
      </c>
      <c r="D241" s="4">
        <v>10869</v>
      </c>
      <c r="E241" s="4">
        <f t="shared" si="27"/>
        <v>3658.8443279050512</v>
      </c>
      <c r="F241" s="6">
        <f t="shared" si="28"/>
        <v>0.77372562701654812</v>
      </c>
      <c r="G241" s="4">
        <f t="shared" si="29"/>
        <v>663.41304964466713</v>
      </c>
      <c r="H241" s="5">
        <f t="shared" si="30"/>
        <v>208.99707858472658</v>
      </c>
      <c r="I241" s="4">
        <f t="shared" si="31"/>
        <v>872.41012822939365</v>
      </c>
      <c r="J241" s="4">
        <f t="shared" si="32"/>
        <v>-44.742487658506477</v>
      </c>
      <c r="K241" s="4">
        <f t="shared" si="33"/>
        <v>827.66764057088722</v>
      </c>
      <c r="L241" s="4">
        <f t="shared" si="34"/>
        <v>9482225.6837252788</v>
      </c>
      <c r="M241" s="4">
        <f t="shared" si="35"/>
        <v>8995919.5853649732</v>
      </c>
    </row>
    <row r="242" spans="1:13" x14ac:dyDescent="0.25">
      <c r="A242">
        <v>4226</v>
      </c>
      <c r="B242" t="s">
        <v>262</v>
      </c>
      <c r="C242" s="4">
        <v>7088190</v>
      </c>
      <c r="D242" s="4">
        <v>1786</v>
      </c>
      <c r="E242" s="4">
        <f t="shared" si="27"/>
        <v>3968.7513997760357</v>
      </c>
      <c r="F242" s="6">
        <f t="shared" si="28"/>
        <v>0.83926081299630606</v>
      </c>
      <c r="G242" s="4">
        <f t="shared" si="29"/>
        <v>471.27066508465674</v>
      </c>
      <c r="H242" s="5">
        <f t="shared" si="30"/>
        <v>100.529603429882</v>
      </c>
      <c r="I242" s="4">
        <f t="shared" si="31"/>
        <v>571.80026851453874</v>
      </c>
      <c r="J242" s="4">
        <f t="shared" si="32"/>
        <v>-44.742487658506477</v>
      </c>
      <c r="K242" s="4">
        <f t="shared" si="33"/>
        <v>527.05778085603231</v>
      </c>
      <c r="L242" s="4">
        <f t="shared" si="34"/>
        <v>1021235.2795669662</v>
      </c>
      <c r="M242" s="4">
        <f t="shared" si="35"/>
        <v>941325.19660887367</v>
      </c>
    </row>
    <row r="243" spans="1:13" x14ac:dyDescent="0.25">
      <c r="A243">
        <v>4227</v>
      </c>
      <c r="B243" t="s">
        <v>263</v>
      </c>
      <c r="C243" s="4">
        <v>24143977</v>
      </c>
      <c r="D243" s="4">
        <v>6163</v>
      </c>
      <c r="E243" s="4">
        <f t="shared" si="27"/>
        <v>3917.5688787927957</v>
      </c>
      <c r="F243" s="6">
        <f t="shared" si="28"/>
        <v>0.82843738773111597</v>
      </c>
      <c r="G243" s="4">
        <f t="shared" si="29"/>
        <v>503.00382809426554</v>
      </c>
      <c r="H243" s="5">
        <f t="shared" si="30"/>
        <v>118.44348577401601</v>
      </c>
      <c r="I243" s="4">
        <f t="shared" si="31"/>
        <v>621.44731386828153</v>
      </c>
      <c r="J243" s="4">
        <f t="shared" si="32"/>
        <v>-44.742487658506477</v>
      </c>
      <c r="K243" s="4">
        <f t="shared" si="33"/>
        <v>576.70482620977509</v>
      </c>
      <c r="L243" s="4">
        <f t="shared" si="34"/>
        <v>3829979.7953702193</v>
      </c>
      <c r="M243" s="4">
        <f t="shared" si="35"/>
        <v>3554231.8439308438</v>
      </c>
    </row>
    <row r="244" spans="1:13" x14ac:dyDescent="0.25">
      <c r="A244">
        <v>4228</v>
      </c>
      <c r="B244" t="s">
        <v>264</v>
      </c>
      <c r="C244" s="4">
        <v>9785421</v>
      </c>
      <c r="D244" s="4">
        <v>1902</v>
      </c>
      <c r="E244" s="4">
        <f t="shared" si="27"/>
        <v>5144.8059936908521</v>
      </c>
      <c r="F244" s="6">
        <f t="shared" si="28"/>
        <v>1.0879578048695406</v>
      </c>
      <c r="G244" s="4">
        <f t="shared" si="29"/>
        <v>-257.88318314252945</v>
      </c>
      <c r="H244" s="5">
        <f t="shared" si="30"/>
        <v>0</v>
      </c>
      <c r="I244" s="4">
        <f t="shared" si="31"/>
        <v>-257.88318314252945</v>
      </c>
      <c r="J244" s="4">
        <f t="shared" si="32"/>
        <v>-44.742487658506477</v>
      </c>
      <c r="K244" s="4">
        <f t="shared" si="33"/>
        <v>-302.62567080103594</v>
      </c>
      <c r="L244" s="4">
        <f t="shared" si="34"/>
        <v>-490493.814337091</v>
      </c>
      <c r="M244" s="4">
        <f t="shared" si="35"/>
        <v>-575594.02586357039</v>
      </c>
    </row>
    <row r="245" spans="1:13" x14ac:dyDescent="0.25">
      <c r="A245">
        <v>4601</v>
      </c>
      <c r="B245" t="s">
        <v>265</v>
      </c>
      <c r="C245" s="4">
        <v>1478691855</v>
      </c>
      <c r="D245" s="4">
        <v>293709</v>
      </c>
      <c r="E245" s="4">
        <f t="shared" si="27"/>
        <v>5034.5473070283851</v>
      </c>
      <c r="F245" s="6">
        <f t="shared" si="28"/>
        <v>1.0646417072642664</v>
      </c>
      <c r="G245" s="4">
        <f t="shared" si="29"/>
        <v>-189.5227974117999</v>
      </c>
      <c r="H245" s="5">
        <f t="shared" si="30"/>
        <v>0</v>
      </c>
      <c r="I245" s="4">
        <f t="shared" si="31"/>
        <v>-189.5227974117999</v>
      </c>
      <c r="J245" s="4">
        <f t="shared" si="32"/>
        <v>-44.742487658506477</v>
      </c>
      <c r="K245" s="4">
        <f t="shared" si="33"/>
        <v>-234.26528507030639</v>
      </c>
      <c r="L245" s="4">
        <f t="shared" si="34"/>
        <v>-55664551.305022337</v>
      </c>
      <c r="M245" s="4">
        <f t="shared" si="35"/>
        <v>-68805822.612714618</v>
      </c>
    </row>
    <row r="246" spans="1:13" x14ac:dyDescent="0.25">
      <c r="A246">
        <v>4602</v>
      </c>
      <c r="B246" t="s">
        <v>266</v>
      </c>
      <c r="C246" s="4">
        <v>75211263</v>
      </c>
      <c r="D246" s="4">
        <v>17419</v>
      </c>
      <c r="E246" s="4">
        <f t="shared" si="27"/>
        <v>4317.7715712727486</v>
      </c>
      <c r="F246" s="6">
        <f t="shared" si="28"/>
        <v>0.91306713729743794</v>
      </c>
      <c r="G246" s="4">
        <f t="shared" si="29"/>
        <v>254.87815875669475</v>
      </c>
      <c r="H246" s="5">
        <f t="shared" si="30"/>
        <v>0</v>
      </c>
      <c r="I246" s="4">
        <f t="shared" si="31"/>
        <v>254.87815875669475</v>
      </c>
      <c r="J246" s="4">
        <f t="shared" si="32"/>
        <v>-44.742487658506477</v>
      </c>
      <c r="K246" s="4">
        <f t="shared" si="33"/>
        <v>210.13567109818825</v>
      </c>
      <c r="L246" s="4">
        <f t="shared" si="34"/>
        <v>4439722.6473828657</v>
      </c>
      <c r="M246" s="4">
        <f t="shared" si="35"/>
        <v>3660353.2548593413</v>
      </c>
    </row>
    <row r="247" spans="1:13" x14ac:dyDescent="0.25">
      <c r="A247">
        <v>4611</v>
      </c>
      <c r="B247" t="s">
        <v>267</v>
      </c>
      <c r="C247" s="4">
        <v>16883614</v>
      </c>
      <c r="D247" s="4">
        <v>4093</v>
      </c>
      <c r="E247" s="4">
        <f t="shared" si="27"/>
        <v>4124.9973124847302</v>
      </c>
      <c r="F247" s="6">
        <f t="shared" si="28"/>
        <v>0.8723017013055735</v>
      </c>
      <c r="G247" s="4">
        <f t="shared" si="29"/>
        <v>374.39819920526617</v>
      </c>
      <c r="H247" s="5">
        <f t="shared" si="30"/>
        <v>45.843533981838931</v>
      </c>
      <c r="I247" s="4">
        <f t="shared" si="31"/>
        <v>420.24173318710507</v>
      </c>
      <c r="J247" s="4">
        <f t="shared" si="32"/>
        <v>-44.742487658506477</v>
      </c>
      <c r="K247" s="4">
        <f t="shared" si="33"/>
        <v>375.49924552859858</v>
      </c>
      <c r="L247" s="4">
        <f t="shared" si="34"/>
        <v>1720049.413934821</v>
      </c>
      <c r="M247" s="4">
        <f t="shared" si="35"/>
        <v>1536918.411948554</v>
      </c>
    </row>
    <row r="248" spans="1:13" x14ac:dyDescent="0.25">
      <c r="A248">
        <v>4612</v>
      </c>
      <c r="B248" t="s">
        <v>268</v>
      </c>
      <c r="C248" s="4">
        <v>24214449</v>
      </c>
      <c r="D248" s="4">
        <v>5752</v>
      </c>
      <c r="E248" s="4">
        <f t="shared" si="27"/>
        <v>4209.7442628650906</v>
      </c>
      <c r="F248" s="6">
        <f t="shared" si="28"/>
        <v>0.89022290304151308</v>
      </c>
      <c r="G248" s="4">
        <f t="shared" si="29"/>
        <v>321.8550899694427</v>
      </c>
      <c r="H248" s="5">
        <f t="shared" si="30"/>
        <v>16.182101348712784</v>
      </c>
      <c r="I248" s="4">
        <f t="shared" si="31"/>
        <v>338.03719131815546</v>
      </c>
      <c r="J248" s="4">
        <f t="shared" si="32"/>
        <v>-44.742487658506477</v>
      </c>
      <c r="K248" s="4">
        <f t="shared" si="33"/>
        <v>293.29470365964897</v>
      </c>
      <c r="L248" s="4">
        <f t="shared" si="34"/>
        <v>1944389.9244620302</v>
      </c>
      <c r="M248" s="4">
        <f t="shared" si="35"/>
        <v>1687031.135450301</v>
      </c>
    </row>
    <row r="249" spans="1:13" x14ac:dyDescent="0.25">
      <c r="A249">
        <v>4613</v>
      </c>
      <c r="B249" t="s">
        <v>269</v>
      </c>
      <c r="C249" s="4">
        <v>62555950</v>
      </c>
      <c r="D249" s="4">
        <v>12365</v>
      </c>
      <c r="E249" s="4">
        <f t="shared" si="27"/>
        <v>5059.1144359078044</v>
      </c>
      <c r="F249" s="6">
        <f t="shared" si="28"/>
        <v>1.0698368496351112</v>
      </c>
      <c r="G249" s="4">
        <f t="shared" si="29"/>
        <v>-204.75441731703981</v>
      </c>
      <c r="H249" s="5">
        <f t="shared" si="30"/>
        <v>0</v>
      </c>
      <c r="I249" s="4">
        <f t="shared" si="31"/>
        <v>-204.75441731703981</v>
      </c>
      <c r="J249" s="4">
        <f t="shared" si="32"/>
        <v>-44.742487658506477</v>
      </c>
      <c r="K249" s="4">
        <f t="shared" si="33"/>
        <v>-249.49690497554627</v>
      </c>
      <c r="L249" s="4">
        <f t="shared" si="34"/>
        <v>-2531788.3701251973</v>
      </c>
      <c r="M249" s="4">
        <f t="shared" si="35"/>
        <v>-3085029.2300226297</v>
      </c>
    </row>
    <row r="250" spans="1:13" x14ac:dyDescent="0.25">
      <c r="A250">
        <v>4614</v>
      </c>
      <c r="B250" t="s">
        <v>270</v>
      </c>
      <c r="C250" s="4">
        <v>101629028</v>
      </c>
      <c r="D250" s="4">
        <v>19350</v>
      </c>
      <c r="E250" s="4">
        <f t="shared" si="27"/>
        <v>5252.1461498708013</v>
      </c>
      <c r="F250" s="6">
        <f t="shared" si="28"/>
        <v>1.1106567289562996</v>
      </c>
      <c r="G250" s="4">
        <f t="shared" si="29"/>
        <v>-324.43407997409793</v>
      </c>
      <c r="H250" s="5">
        <f t="shared" si="30"/>
        <v>0</v>
      </c>
      <c r="I250" s="4">
        <f t="shared" si="31"/>
        <v>-324.43407997409793</v>
      </c>
      <c r="J250" s="4">
        <f t="shared" si="32"/>
        <v>-44.742487658506477</v>
      </c>
      <c r="K250" s="4">
        <f t="shared" si="33"/>
        <v>-369.17656763260442</v>
      </c>
      <c r="L250" s="4">
        <f t="shared" si="34"/>
        <v>-6277799.4474987946</v>
      </c>
      <c r="M250" s="4">
        <f t="shared" si="35"/>
        <v>-7143566.5836908957</v>
      </c>
    </row>
    <row r="251" spans="1:13" x14ac:dyDescent="0.25">
      <c r="A251">
        <v>4615</v>
      </c>
      <c r="B251" t="s">
        <v>271</v>
      </c>
      <c r="C251" s="4">
        <v>14310147</v>
      </c>
      <c r="D251" s="4">
        <v>3208</v>
      </c>
      <c r="E251" s="4">
        <f t="shared" si="27"/>
        <v>4460.7690149625932</v>
      </c>
      <c r="F251" s="6">
        <f t="shared" si="28"/>
        <v>0.94330640873537819</v>
      </c>
      <c r="G251" s="4">
        <f t="shared" si="29"/>
        <v>166.21974366899107</v>
      </c>
      <c r="H251" s="5">
        <f t="shared" si="30"/>
        <v>0</v>
      </c>
      <c r="I251" s="4">
        <f t="shared" si="31"/>
        <v>166.21974366899107</v>
      </c>
      <c r="J251" s="4">
        <f t="shared" si="32"/>
        <v>-44.742487658506477</v>
      </c>
      <c r="K251" s="4">
        <f t="shared" si="33"/>
        <v>121.4772560104846</v>
      </c>
      <c r="L251" s="4">
        <f t="shared" si="34"/>
        <v>533232.93769012333</v>
      </c>
      <c r="M251" s="4">
        <f t="shared" si="35"/>
        <v>389699.03728163458</v>
      </c>
    </row>
    <row r="252" spans="1:13" x14ac:dyDescent="0.25">
      <c r="A252">
        <v>4616</v>
      </c>
      <c r="B252" t="s">
        <v>272</v>
      </c>
      <c r="C252" s="4">
        <v>16684523</v>
      </c>
      <c r="D252" s="4">
        <v>2986</v>
      </c>
      <c r="E252" s="4">
        <f t="shared" si="27"/>
        <v>5587.5830542531812</v>
      </c>
      <c r="F252" s="6">
        <f t="shared" si="28"/>
        <v>1.1815906375646361</v>
      </c>
      <c r="G252" s="4">
        <f t="shared" si="29"/>
        <v>-532.40496069117341</v>
      </c>
      <c r="H252" s="5">
        <f t="shared" si="30"/>
        <v>0</v>
      </c>
      <c r="I252" s="4">
        <f t="shared" si="31"/>
        <v>-532.40496069117341</v>
      </c>
      <c r="J252" s="4">
        <f t="shared" si="32"/>
        <v>-44.742487658506477</v>
      </c>
      <c r="K252" s="4">
        <f t="shared" si="33"/>
        <v>-577.14744834967985</v>
      </c>
      <c r="L252" s="4">
        <f t="shared" si="34"/>
        <v>-1589761.2126238439</v>
      </c>
      <c r="M252" s="4">
        <f t="shared" si="35"/>
        <v>-1723362.280772144</v>
      </c>
    </row>
    <row r="253" spans="1:13" x14ac:dyDescent="0.25">
      <c r="A253">
        <v>4617</v>
      </c>
      <c r="B253" t="s">
        <v>273</v>
      </c>
      <c r="C253" s="4">
        <v>60105513</v>
      </c>
      <c r="D253" s="4">
        <v>13175</v>
      </c>
      <c r="E253" s="4">
        <f t="shared" si="27"/>
        <v>4562.0882732447817</v>
      </c>
      <c r="F253" s="6">
        <f t="shared" si="28"/>
        <v>0.96473211030058348</v>
      </c>
      <c r="G253" s="4">
        <f t="shared" si="29"/>
        <v>103.40180353403423</v>
      </c>
      <c r="H253" s="5">
        <f t="shared" si="30"/>
        <v>0</v>
      </c>
      <c r="I253" s="4">
        <f t="shared" si="31"/>
        <v>103.40180353403423</v>
      </c>
      <c r="J253" s="4">
        <f t="shared" si="32"/>
        <v>-44.742487658506477</v>
      </c>
      <c r="K253" s="4">
        <f t="shared" si="33"/>
        <v>58.659315875527753</v>
      </c>
      <c r="L253" s="4">
        <f t="shared" si="34"/>
        <v>1362318.7615609011</v>
      </c>
      <c r="M253" s="4">
        <f t="shared" si="35"/>
        <v>772836.48666007817</v>
      </c>
    </row>
    <row r="254" spans="1:13" x14ac:dyDescent="0.25">
      <c r="A254">
        <v>4618</v>
      </c>
      <c r="B254" t="s">
        <v>274</v>
      </c>
      <c r="C254" s="4">
        <v>53557470</v>
      </c>
      <c r="D254" s="4">
        <v>10981</v>
      </c>
      <c r="E254" s="4">
        <f t="shared" si="27"/>
        <v>4877.2853109917132</v>
      </c>
      <c r="F254" s="6">
        <f t="shared" si="28"/>
        <v>1.0313859506415142</v>
      </c>
      <c r="G254" s="4">
        <f t="shared" si="29"/>
        <v>-92.020359869063327</v>
      </c>
      <c r="H254" s="5">
        <f t="shared" si="30"/>
        <v>0</v>
      </c>
      <c r="I254" s="4">
        <f t="shared" si="31"/>
        <v>-92.020359869063327</v>
      </c>
      <c r="J254" s="4">
        <f t="shared" si="32"/>
        <v>-44.742487658506477</v>
      </c>
      <c r="K254" s="4">
        <f t="shared" si="33"/>
        <v>-136.76284752756982</v>
      </c>
      <c r="L254" s="4">
        <f t="shared" si="34"/>
        <v>-1010475.5717221844</v>
      </c>
      <c r="M254" s="4">
        <f t="shared" si="35"/>
        <v>-1501792.8287002442</v>
      </c>
    </row>
    <row r="255" spans="1:13" x14ac:dyDescent="0.25">
      <c r="A255">
        <v>4619</v>
      </c>
      <c r="B255" t="s">
        <v>275</v>
      </c>
      <c r="C255" s="4">
        <v>4851197</v>
      </c>
      <c r="D255" s="4">
        <v>967</v>
      </c>
      <c r="E255" s="4">
        <f t="shared" si="27"/>
        <v>5016.7497414684594</v>
      </c>
      <c r="F255" s="6">
        <f t="shared" si="28"/>
        <v>1.0608781056080827</v>
      </c>
      <c r="G255" s="4">
        <f t="shared" si="29"/>
        <v>-178.48830676464596</v>
      </c>
      <c r="H255" s="5">
        <f t="shared" si="30"/>
        <v>0</v>
      </c>
      <c r="I255" s="4">
        <f t="shared" si="31"/>
        <v>-178.48830676464596</v>
      </c>
      <c r="J255" s="4">
        <f t="shared" si="32"/>
        <v>-44.742487658506477</v>
      </c>
      <c r="K255" s="4">
        <f t="shared" si="33"/>
        <v>-223.23079442315242</v>
      </c>
      <c r="L255" s="4">
        <f t="shared" si="34"/>
        <v>-172598.19264141264</v>
      </c>
      <c r="M255" s="4">
        <f t="shared" si="35"/>
        <v>-215864.17820718838</v>
      </c>
    </row>
    <row r="256" spans="1:13" x14ac:dyDescent="0.25">
      <c r="A256">
        <v>4620</v>
      </c>
      <c r="B256" t="s">
        <v>276</v>
      </c>
      <c r="C256" s="4">
        <v>3838489</v>
      </c>
      <c r="D256" s="4">
        <v>1100</v>
      </c>
      <c r="E256" s="4">
        <f t="shared" si="27"/>
        <v>3489.5354545454547</v>
      </c>
      <c r="F256" s="6">
        <f t="shared" si="28"/>
        <v>0.73792235077423118</v>
      </c>
      <c r="G256" s="4">
        <f t="shared" si="29"/>
        <v>768.38455112761699</v>
      </c>
      <c r="H256" s="5">
        <f t="shared" si="30"/>
        <v>268.25518426058534</v>
      </c>
      <c r="I256" s="4">
        <f t="shared" si="31"/>
        <v>1036.6397353882023</v>
      </c>
      <c r="J256" s="4">
        <f t="shared" si="32"/>
        <v>-44.742487658506477</v>
      </c>
      <c r="K256" s="4">
        <f t="shared" si="33"/>
        <v>991.89724772969589</v>
      </c>
      <c r="L256" s="4">
        <f t="shared" si="34"/>
        <v>1140303.7089270225</v>
      </c>
      <c r="M256" s="4">
        <f t="shared" si="35"/>
        <v>1091086.9725026656</v>
      </c>
    </row>
    <row r="257" spans="1:13" x14ac:dyDescent="0.25">
      <c r="A257">
        <v>4621</v>
      </c>
      <c r="B257" t="s">
        <v>277</v>
      </c>
      <c r="C257" s="4">
        <v>71151052</v>
      </c>
      <c r="D257" s="4">
        <v>16436</v>
      </c>
      <c r="E257" s="4">
        <f t="shared" si="27"/>
        <v>4328.9761499148208</v>
      </c>
      <c r="F257" s="6">
        <f t="shared" si="28"/>
        <v>0.91543653835918182</v>
      </c>
      <c r="G257" s="4">
        <f t="shared" si="29"/>
        <v>247.93131999861001</v>
      </c>
      <c r="H257" s="5">
        <f t="shared" si="30"/>
        <v>0</v>
      </c>
      <c r="I257" s="4">
        <f t="shared" si="31"/>
        <v>247.93131999861001</v>
      </c>
      <c r="J257" s="4">
        <f t="shared" si="32"/>
        <v>-44.742487658506477</v>
      </c>
      <c r="K257" s="4">
        <f t="shared" si="33"/>
        <v>203.18883234010354</v>
      </c>
      <c r="L257" s="4">
        <f t="shared" si="34"/>
        <v>4074999.1754971542</v>
      </c>
      <c r="M257" s="4">
        <f t="shared" si="35"/>
        <v>3339611.6483419416</v>
      </c>
    </row>
    <row r="258" spans="1:13" x14ac:dyDescent="0.25">
      <c r="A258">
        <v>4622</v>
      </c>
      <c r="B258" t="s">
        <v>278</v>
      </c>
      <c r="C258" s="4">
        <v>36849533</v>
      </c>
      <c r="D258" s="4">
        <v>8517</v>
      </c>
      <c r="E258" s="4">
        <f t="shared" si="27"/>
        <v>4326.5860044616647</v>
      </c>
      <c r="F258" s="6">
        <f t="shared" si="28"/>
        <v>0.91493110095226626</v>
      </c>
      <c r="G258" s="4">
        <f t="shared" si="29"/>
        <v>249.41321017956673</v>
      </c>
      <c r="H258" s="5">
        <f t="shared" si="30"/>
        <v>0</v>
      </c>
      <c r="I258" s="4">
        <f t="shared" si="31"/>
        <v>249.41321017956673</v>
      </c>
      <c r="J258" s="4">
        <f t="shared" si="32"/>
        <v>-44.742487658506477</v>
      </c>
      <c r="K258" s="4">
        <f t="shared" si="33"/>
        <v>204.67072252106027</v>
      </c>
      <c r="L258" s="4">
        <f t="shared" si="34"/>
        <v>2124252.31109937</v>
      </c>
      <c r="M258" s="4">
        <f t="shared" si="35"/>
        <v>1743180.5437118702</v>
      </c>
    </row>
    <row r="259" spans="1:13" x14ac:dyDescent="0.25">
      <c r="A259">
        <v>4623</v>
      </c>
      <c r="B259" t="s">
        <v>279</v>
      </c>
      <c r="C259" s="4">
        <v>10359431</v>
      </c>
      <c r="D259" s="4">
        <v>2491</v>
      </c>
      <c r="E259" s="4">
        <f t="shared" si="27"/>
        <v>4158.7438779606582</v>
      </c>
      <c r="F259" s="6">
        <f t="shared" si="28"/>
        <v>0.87943799358600172</v>
      </c>
      <c r="G259" s="4">
        <f t="shared" si="29"/>
        <v>353.47532861019079</v>
      </c>
      <c r="H259" s="5">
        <f t="shared" si="30"/>
        <v>34.032236065264122</v>
      </c>
      <c r="I259" s="4">
        <f t="shared" si="31"/>
        <v>387.50756467545489</v>
      </c>
      <c r="J259" s="4">
        <f t="shared" si="32"/>
        <v>-44.742487658506477</v>
      </c>
      <c r="K259" s="4">
        <f t="shared" si="33"/>
        <v>342.7650770169484</v>
      </c>
      <c r="L259" s="4">
        <f t="shared" si="34"/>
        <v>965281.34360655816</v>
      </c>
      <c r="M259" s="4">
        <f t="shared" si="35"/>
        <v>853827.80684921844</v>
      </c>
    </row>
    <row r="260" spans="1:13" x14ac:dyDescent="0.25">
      <c r="A260">
        <v>4624</v>
      </c>
      <c r="B260" t="s">
        <v>280</v>
      </c>
      <c r="C260" s="4">
        <v>123486681</v>
      </c>
      <c r="D260" s="4">
        <v>26342</v>
      </c>
      <c r="E260" s="4">
        <f t="shared" si="27"/>
        <v>4687.8248044947231</v>
      </c>
      <c r="F260" s="6">
        <f t="shared" si="28"/>
        <v>0.99132126462406067</v>
      </c>
      <c r="G260" s="4">
        <f t="shared" si="29"/>
        <v>25.445154159070533</v>
      </c>
      <c r="H260" s="5">
        <f t="shared" si="30"/>
        <v>0</v>
      </c>
      <c r="I260" s="4">
        <f t="shared" si="31"/>
        <v>25.445154159070533</v>
      </c>
      <c r="J260" s="4">
        <f t="shared" si="32"/>
        <v>-44.742487658506477</v>
      </c>
      <c r="K260" s="4">
        <f t="shared" si="33"/>
        <v>-19.297333499435943</v>
      </c>
      <c r="L260" s="4">
        <f t="shared" si="34"/>
        <v>670276.25085823599</v>
      </c>
      <c r="M260" s="4">
        <f t="shared" si="35"/>
        <v>-508330.35904214164</v>
      </c>
    </row>
    <row r="261" spans="1:13" x14ac:dyDescent="0.25">
      <c r="A261">
        <v>4625</v>
      </c>
      <c r="B261" t="s">
        <v>281</v>
      </c>
      <c r="C261" s="4">
        <v>72673582</v>
      </c>
      <c r="D261" s="4">
        <v>5437</v>
      </c>
      <c r="E261" s="4">
        <f t="shared" si="27"/>
        <v>13366.485561890748</v>
      </c>
      <c r="F261" s="6">
        <f t="shared" si="28"/>
        <v>2.8265735012298494</v>
      </c>
      <c r="G261" s="4">
        <f t="shared" si="29"/>
        <v>-5355.3245154264641</v>
      </c>
      <c r="H261" s="5">
        <f t="shared" si="30"/>
        <v>0</v>
      </c>
      <c r="I261" s="4">
        <f t="shared" si="31"/>
        <v>-5355.3245154264641</v>
      </c>
      <c r="J261" s="4">
        <f t="shared" si="32"/>
        <v>-44.742487658506477</v>
      </c>
      <c r="K261" s="4">
        <f t="shared" si="33"/>
        <v>-5400.0670030849706</v>
      </c>
      <c r="L261" s="4">
        <f t="shared" si="34"/>
        <v>-29116899.390373684</v>
      </c>
      <c r="M261" s="4">
        <f t="shared" si="35"/>
        <v>-29360164.295772985</v>
      </c>
    </row>
    <row r="262" spans="1:13" x14ac:dyDescent="0.25">
      <c r="A262">
        <v>4626</v>
      </c>
      <c r="B262" t="s">
        <v>282</v>
      </c>
      <c r="C262" s="4">
        <v>189975630</v>
      </c>
      <c r="D262" s="4">
        <v>40105</v>
      </c>
      <c r="E262" s="4">
        <f t="shared" si="27"/>
        <v>4736.9562398703401</v>
      </c>
      <c r="F262" s="6">
        <f t="shared" si="28"/>
        <v>1.0017109525242256</v>
      </c>
      <c r="G262" s="4">
        <f t="shared" si="29"/>
        <v>-5.0163357738120062</v>
      </c>
      <c r="H262" s="5">
        <f t="shared" si="30"/>
        <v>0</v>
      </c>
      <c r="I262" s="4">
        <f t="shared" si="31"/>
        <v>-5.0163357738120062</v>
      </c>
      <c r="J262" s="4">
        <f t="shared" si="32"/>
        <v>-44.742487658506477</v>
      </c>
      <c r="K262" s="4">
        <f t="shared" si="33"/>
        <v>-49.758823432318479</v>
      </c>
      <c r="L262" s="4">
        <f t="shared" si="34"/>
        <v>-201180.1462087305</v>
      </c>
      <c r="M262" s="4">
        <f t="shared" si="35"/>
        <v>-1995577.6137531325</v>
      </c>
    </row>
    <row r="263" spans="1:13" x14ac:dyDescent="0.25">
      <c r="A263">
        <v>4627</v>
      </c>
      <c r="B263" t="s">
        <v>283</v>
      </c>
      <c r="C263" s="4">
        <v>130954855</v>
      </c>
      <c r="D263" s="4">
        <v>30377</v>
      </c>
      <c r="E263" s="4">
        <f t="shared" si="27"/>
        <v>4310.9870954998851</v>
      </c>
      <c r="F263" s="6">
        <f t="shared" si="28"/>
        <v>0.91163244308776581</v>
      </c>
      <c r="G263" s="4">
        <f t="shared" si="29"/>
        <v>259.08453373587014</v>
      </c>
      <c r="H263" s="5">
        <f t="shared" si="30"/>
        <v>0</v>
      </c>
      <c r="I263" s="4">
        <f t="shared" si="31"/>
        <v>259.08453373587014</v>
      </c>
      <c r="J263" s="4">
        <f t="shared" si="32"/>
        <v>-44.742487658506477</v>
      </c>
      <c r="K263" s="4">
        <f t="shared" si="33"/>
        <v>214.34204607736365</v>
      </c>
      <c r="L263" s="4">
        <f t="shared" si="34"/>
        <v>7870210.8812945271</v>
      </c>
      <c r="M263" s="4">
        <f t="shared" si="35"/>
        <v>6511068.3336920757</v>
      </c>
    </row>
    <row r="264" spans="1:13" x14ac:dyDescent="0.25">
      <c r="A264">
        <v>4628</v>
      </c>
      <c r="B264" t="s">
        <v>284</v>
      </c>
      <c r="C264" s="4">
        <v>14837655</v>
      </c>
      <c r="D264" s="4">
        <v>3875</v>
      </c>
      <c r="E264" s="4">
        <f t="shared" si="27"/>
        <v>3829.0722580645161</v>
      </c>
      <c r="F264" s="6">
        <f t="shared" si="28"/>
        <v>0.80972325364248721</v>
      </c>
      <c r="G264" s="4">
        <f t="shared" si="29"/>
        <v>557.87173294579895</v>
      </c>
      <c r="H264" s="5">
        <f t="shared" si="30"/>
        <v>149.41730302891386</v>
      </c>
      <c r="I264" s="4">
        <f t="shared" si="31"/>
        <v>707.28903597471276</v>
      </c>
      <c r="J264" s="4">
        <f t="shared" si="32"/>
        <v>-44.742487658506477</v>
      </c>
      <c r="K264" s="4">
        <f t="shared" si="33"/>
        <v>662.54654831620633</v>
      </c>
      <c r="L264" s="4">
        <f t="shared" si="34"/>
        <v>2740745.0144020119</v>
      </c>
      <c r="M264" s="4">
        <f t="shared" si="35"/>
        <v>2567367.8747252994</v>
      </c>
    </row>
    <row r="265" spans="1:13" x14ac:dyDescent="0.25">
      <c r="A265">
        <v>4629</v>
      </c>
      <c r="B265" t="s">
        <v>285</v>
      </c>
      <c r="C265" s="4">
        <v>1603230</v>
      </c>
      <c r="D265" s="4">
        <v>392</v>
      </c>
      <c r="E265" s="4">
        <f t="shared" ref="E265:E328" si="36">IF(ISNUMBER(C265),(C265)/D265,"")</f>
        <v>4089.8724489795918</v>
      </c>
      <c r="F265" s="6">
        <f t="shared" ref="F265:F328" si="37">IF(ISNUMBER(C265),E265/$E$366,"")</f>
        <v>0.86487394417687802</v>
      </c>
      <c r="G265" s="4">
        <f t="shared" ref="G265:G328" si="38">IF(ISNUMBER(D265),(E$366-E265)*0.62,"")</f>
        <v>396.17561457845198</v>
      </c>
      <c r="H265" s="5">
        <f t="shared" ref="H265:H328" si="39">IF(ISNUMBER(D265),(IF(E265&gt;=E$366*0.9,0,IF(E265&lt;0.9*E$366,(E$366*0.9-E265)*0.35))),"")</f>
        <v>58.137236208637361</v>
      </c>
      <c r="I265" s="4">
        <f t="shared" ref="I265:I328" si="40">IF(ISNUMBER(C265),G265+H265,"")</f>
        <v>454.31285078708936</v>
      </c>
      <c r="J265" s="4">
        <f t="shared" ref="J265:J328" si="41">IF(ISNUMBER(D265),I$368,"")</f>
        <v>-44.742487658506477</v>
      </c>
      <c r="K265" s="4">
        <f t="shared" ref="K265:K328" si="42">I265+J265</f>
        <v>409.57036312858287</v>
      </c>
      <c r="L265" s="4">
        <f t="shared" ref="L265:L328" si="43">I265*D265</f>
        <v>178090.63750853902</v>
      </c>
      <c r="M265" s="4">
        <f t="shared" ref="M265:M328" si="44">D265*K265</f>
        <v>160551.5823464045</v>
      </c>
    </row>
    <row r="266" spans="1:13" x14ac:dyDescent="0.25">
      <c r="A266">
        <v>4630</v>
      </c>
      <c r="B266" t="s">
        <v>286</v>
      </c>
      <c r="C266" s="4">
        <v>33277559</v>
      </c>
      <c r="D266" s="4">
        <v>8172</v>
      </c>
      <c r="E266" s="4">
        <f t="shared" si="36"/>
        <v>4072.1437836514929</v>
      </c>
      <c r="F266" s="6">
        <f t="shared" si="37"/>
        <v>0.86112491266096103</v>
      </c>
      <c r="G266" s="4">
        <f t="shared" si="38"/>
        <v>407.1673870818733</v>
      </c>
      <c r="H266" s="5">
        <f t="shared" si="39"/>
        <v>64.342269073471996</v>
      </c>
      <c r="I266" s="4">
        <f t="shared" si="40"/>
        <v>471.50965615534528</v>
      </c>
      <c r="J266" s="4">
        <f t="shared" si="41"/>
        <v>-44.742487658506477</v>
      </c>
      <c r="K266" s="4">
        <f t="shared" si="42"/>
        <v>426.76716849683879</v>
      </c>
      <c r="L266" s="4">
        <f t="shared" si="43"/>
        <v>3853176.9101014817</v>
      </c>
      <c r="M266" s="4">
        <f t="shared" si="44"/>
        <v>3487541.3009561668</v>
      </c>
    </row>
    <row r="267" spans="1:13" x14ac:dyDescent="0.25">
      <c r="A267">
        <v>4631</v>
      </c>
      <c r="B267" t="s">
        <v>287</v>
      </c>
      <c r="C267" s="4">
        <v>130162702</v>
      </c>
      <c r="D267" s="4">
        <v>30169</v>
      </c>
      <c r="E267" s="4">
        <f t="shared" si="36"/>
        <v>4314.4519871391167</v>
      </c>
      <c r="F267" s="6">
        <f t="shared" si="37"/>
        <v>0.91236515407950225</v>
      </c>
      <c r="G267" s="4">
        <f t="shared" si="38"/>
        <v>256.93630091954651</v>
      </c>
      <c r="H267" s="5">
        <f t="shared" si="39"/>
        <v>0</v>
      </c>
      <c r="I267" s="4">
        <f t="shared" si="40"/>
        <v>256.93630091954651</v>
      </c>
      <c r="J267" s="4">
        <f t="shared" si="41"/>
        <v>-44.742487658506477</v>
      </c>
      <c r="K267" s="4">
        <f t="shared" si="42"/>
        <v>212.19381326104002</v>
      </c>
      <c r="L267" s="4">
        <f t="shared" si="43"/>
        <v>7751511.262441799</v>
      </c>
      <c r="M267" s="4">
        <f t="shared" si="44"/>
        <v>6401675.1522723166</v>
      </c>
    </row>
    <row r="268" spans="1:13" x14ac:dyDescent="0.25">
      <c r="A268">
        <v>4632</v>
      </c>
      <c r="B268" t="s">
        <v>288</v>
      </c>
      <c r="C268" s="4">
        <v>18248957</v>
      </c>
      <c r="D268" s="4">
        <v>2915</v>
      </c>
      <c r="E268" s="4">
        <f t="shared" si="36"/>
        <v>6260.362607204117</v>
      </c>
      <c r="F268" s="6">
        <f t="shared" si="37"/>
        <v>1.3238614572004432</v>
      </c>
      <c r="G268" s="4">
        <f t="shared" si="38"/>
        <v>-949.52828352075369</v>
      </c>
      <c r="H268" s="5">
        <f t="shared" si="39"/>
        <v>0</v>
      </c>
      <c r="I268" s="4">
        <f t="shared" si="40"/>
        <v>-949.52828352075369</v>
      </c>
      <c r="J268" s="4">
        <f t="shared" si="41"/>
        <v>-44.742487658506477</v>
      </c>
      <c r="K268" s="4">
        <f t="shared" si="42"/>
        <v>-994.27077117926012</v>
      </c>
      <c r="L268" s="4">
        <f t="shared" si="43"/>
        <v>-2767874.9464629972</v>
      </c>
      <c r="M268" s="4">
        <f t="shared" si="44"/>
        <v>-2898299.297987543</v>
      </c>
    </row>
    <row r="269" spans="1:13" x14ac:dyDescent="0.25">
      <c r="A269">
        <v>4633</v>
      </c>
      <c r="B269" t="s">
        <v>289</v>
      </c>
      <c r="C269" s="4">
        <v>2442559</v>
      </c>
      <c r="D269" s="4">
        <v>521</v>
      </c>
      <c r="E269" s="4">
        <f t="shared" si="36"/>
        <v>4688.2130518234162</v>
      </c>
      <c r="F269" s="6">
        <f t="shared" si="37"/>
        <v>0.99140336620612024</v>
      </c>
      <c r="G269" s="4">
        <f t="shared" si="38"/>
        <v>25.204440815280833</v>
      </c>
      <c r="H269" s="5">
        <f t="shared" si="39"/>
        <v>0</v>
      </c>
      <c r="I269" s="4">
        <f t="shared" si="40"/>
        <v>25.204440815280833</v>
      </c>
      <c r="J269" s="4">
        <f t="shared" si="41"/>
        <v>-44.742487658506477</v>
      </c>
      <c r="K269" s="4">
        <f t="shared" si="42"/>
        <v>-19.538046843225644</v>
      </c>
      <c r="L269" s="4">
        <f t="shared" si="43"/>
        <v>13131.513664761314</v>
      </c>
      <c r="M269" s="4">
        <f t="shared" si="44"/>
        <v>-10179.322405320559</v>
      </c>
    </row>
    <row r="270" spans="1:13" x14ac:dyDescent="0.25">
      <c r="A270">
        <v>4634</v>
      </c>
      <c r="B270" t="s">
        <v>290</v>
      </c>
      <c r="C270" s="4">
        <v>7653132</v>
      </c>
      <c r="D270" s="4">
        <v>1687</v>
      </c>
      <c r="E270" s="4">
        <f t="shared" si="36"/>
        <v>4536.5334914048608</v>
      </c>
      <c r="F270" s="6">
        <f t="shared" si="37"/>
        <v>0.95932811170693877</v>
      </c>
      <c r="G270" s="4">
        <f t="shared" si="38"/>
        <v>119.24576827478519</v>
      </c>
      <c r="H270" s="5">
        <f t="shared" si="39"/>
        <v>0</v>
      </c>
      <c r="I270" s="4">
        <f t="shared" si="40"/>
        <v>119.24576827478519</v>
      </c>
      <c r="J270" s="4">
        <f t="shared" si="41"/>
        <v>-44.742487658506477</v>
      </c>
      <c r="K270" s="4">
        <f t="shared" si="42"/>
        <v>74.503280616278715</v>
      </c>
      <c r="L270" s="4">
        <f t="shared" si="43"/>
        <v>201167.61107956263</v>
      </c>
      <c r="M270" s="4">
        <f t="shared" si="44"/>
        <v>125687.0343996622</v>
      </c>
    </row>
    <row r="271" spans="1:13" x14ac:dyDescent="0.25">
      <c r="A271">
        <v>4635</v>
      </c>
      <c r="B271" t="s">
        <v>291</v>
      </c>
      <c r="C271" s="4">
        <v>12283879</v>
      </c>
      <c r="D271" s="4">
        <v>2260</v>
      </c>
      <c r="E271" s="4">
        <f t="shared" si="36"/>
        <v>5435.3446902654869</v>
      </c>
      <c r="F271" s="6">
        <f t="shared" si="37"/>
        <v>1.1493972144299065</v>
      </c>
      <c r="G271" s="4">
        <f t="shared" si="38"/>
        <v>-438.01717501880296</v>
      </c>
      <c r="H271" s="5">
        <f t="shared" si="39"/>
        <v>0</v>
      </c>
      <c r="I271" s="4">
        <f t="shared" si="40"/>
        <v>-438.01717501880296</v>
      </c>
      <c r="J271" s="4">
        <f t="shared" si="41"/>
        <v>-44.742487658506477</v>
      </c>
      <c r="K271" s="4">
        <f t="shared" si="42"/>
        <v>-482.75966267730945</v>
      </c>
      <c r="L271" s="4">
        <f t="shared" si="43"/>
        <v>-989918.81554249465</v>
      </c>
      <c r="M271" s="4">
        <f t="shared" si="44"/>
        <v>-1091036.8376507193</v>
      </c>
    </row>
    <row r="272" spans="1:13" x14ac:dyDescent="0.25">
      <c r="A272">
        <v>4636</v>
      </c>
      <c r="B272" t="s">
        <v>292</v>
      </c>
      <c r="C272" s="4">
        <v>4080002</v>
      </c>
      <c r="D272" s="4">
        <v>740</v>
      </c>
      <c r="E272" s="4">
        <f t="shared" si="36"/>
        <v>5513.516216216216</v>
      </c>
      <c r="F272" s="6">
        <f t="shared" si="37"/>
        <v>1.165927929461912</v>
      </c>
      <c r="G272" s="4">
        <f t="shared" si="38"/>
        <v>-486.48352110825505</v>
      </c>
      <c r="H272" s="5">
        <f t="shared" si="39"/>
        <v>0</v>
      </c>
      <c r="I272" s="4">
        <f t="shared" si="40"/>
        <v>-486.48352110825505</v>
      </c>
      <c r="J272" s="4">
        <f t="shared" si="41"/>
        <v>-44.742487658506477</v>
      </c>
      <c r="K272" s="4">
        <f t="shared" si="42"/>
        <v>-531.22600876676154</v>
      </c>
      <c r="L272" s="4">
        <f t="shared" si="43"/>
        <v>-359997.80562010873</v>
      </c>
      <c r="M272" s="4">
        <f t="shared" si="44"/>
        <v>-393107.24648740352</v>
      </c>
    </row>
    <row r="273" spans="1:13" x14ac:dyDescent="0.25">
      <c r="A273">
        <v>4637</v>
      </c>
      <c r="B273" t="s">
        <v>293</v>
      </c>
      <c r="C273" s="4">
        <v>5938172</v>
      </c>
      <c r="D273" s="4">
        <v>1281</v>
      </c>
      <c r="E273" s="4">
        <f t="shared" si="36"/>
        <v>4635.5753317720528</v>
      </c>
      <c r="F273" s="6">
        <f t="shared" si="37"/>
        <v>0.98027221404398879</v>
      </c>
      <c r="G273" s="4">
        <f t="shared" si="38"/>
        <v>57.839827247126159</v>
      </c>
      <c r="H273" s="5">
        <f t="shared" si="39"/>
        <v>0</v>
      </c>
      <c r="I273" s="4">
        <f t="shared" si="40"/>
        <v>57.839827247126159</v>
      </c>
      <c r="J273" s="4">
        <f t="shared" si="41"/>
        <v>-44.742487658506477</v>
      </c>
      <c r="K273" s="4">
        <f t="shared" si="42"/>
        <v>13.097339588619683</v>
      </c>
      <c r="L273" s="4">
        <f t="shared" si="43"/>
        <v>74092.818703568613</v>
      </c>
      <c r="M273" s="4">
        <f t="shared" si="44"/>
        <v>16777.692013021813</v>
      </c>
    </row>
    <row r="274" spans="1:13" x14ac:dyDescent="0.25">
      <c r="A274">
        <v>4638</v>
      </c>
      <c r="B274" t="s">
        <v>294</v>
      </c>
      <c r="C274" s="4">
        <v>17300347</v>
      </c>
      <c r="D274" s="4">
        <v>3894</v>
      </c>
      <c r="E274" s="4">
        <f t="shared" si="36"/>
        <v>4442.8215202876218</v>
      </c>
      <c r="F274" s="6">
        <f t="shared" si="37"/>
        <v>0.93951110198650656</v>
      </c>
      <c r="G274" s="4">
        <f t="shared" si="38"/>
        <v>177.34719036747339</v>
      </c>
      <c r="H274" s="5">
        <f t="shared" si="39"/>
        <v>0</v>
      </c>
      <c r="I274" s="4">
        <f t="shared" si="40"/>
        <v>177.34719036747339</v>
      </c>
      <c r="J274" s="4">
        <f t="shared" si="41"/>
        <v>-44.742487658506477</v>
      </c>
      <c r="K274" s="4">
        <f t="shared" si="42"/>
        <v>132.6047027089669</v>
      </c>
      <c r="L274" s="4">
        <f t="shared" si="43"/>
        <v>690589.95929094136</v>
      </c>
      <c r="M274" s="4">
        <f t="shared" si="44"/>
        <v>516362.71234871709</v>
      </c>
    </row>
    <row r="275" spans="1:13" x14ac:dyDescent="0.25">
      <c r="A275">
        <v>4639</v>
      </c>
      <c r="B275" t="s">
        <v>295</v>
      </c>
      <c r="C275" s="4">
        <v>11276098</v>
      </c>
      <c r="D275" s="4">
        <v>2550</v>
      </c>
      <c r="E275" s="4">
        <f t="shared" si="36"/>
        <v>4421.9992156862745</v>
      </c>
      <c r="F275" s="6">
        <f t="shared" si="37"/>
        <v>0.93510786718344752</v>
      </c>
      <c r="G275" s="4">
        <f t="shared" si="38"/>
        <v>190.25701922030868</v>
      </c>
      <c r="H275" s="5">
        <f t="shared" si="39"/>
        <v>0</v>
      </c>
      <c r="I275" s="4">
        <f t="shared" si="40"/>
        <v>190.25701922030868</v>
      </c>
      <c r="J275" s="4">
        <f t="shared" si="41"/>
        <v>-44.742487658506477</v>
      </c>
      <c r="K275" s="4">
        <f t="shared" si="42"/>
        <v>145.51453156180219</v>
      </c>
      <c r="L275" s="4">
        <f t="shared" si="43"/>
        <v>485155.39901178714</v>
      </c>
      <c r="M275" s="4">
        <f t="shared" si="44"/>
        <v>371062.05548259558</v>
      </c>
    </row>
    <row r="276" spans="1:13" x14ac:dyDescent="0.25">
      <c r="A276">
        <v>4640</v>
      </c>
      <c r="B276" t="s">
        <v>296</v>
      </c>
      <c r="C276" s="4">
        <v>52755838</v>
      </c>
      <c r="D276" s="4">
        <v>12496</v>
      </c>
      <c r="E276" s="4">
        <f t="shared" si="36"/>
        <v>4221.8180217669651</v>
      </c>
      <c r="F276" s="6">
        <f t="shared" si="37"/>
        <v>0.89277610723376366</v>
      </c>
      <c r="G276" s="4">
        <f t="shared" si="38"/>
        <v>314.36935945028051</v>
      </c>
      <c r="H276" s="5">
        <f t="shared" si="39"/>
        <v>11.95628573305671</v>
      </c>
      <c r="I276" s="4">
        <f t="shared" si="40"/>
        <v>326.3256451833372</v>
      </c>
      <c r="J276" s="4">
        <f t="shared" si="41"/>
        <v>-44.742487658506477</v>
      </c>
      <c r="K276" s="4">
        <f t="shared" si="42"/>
        <v>281.58315752483071</v>
      </c>
      <c r="L276" s="4">
        <f t="shared" si="43"/>
        <v>4077765.2622109815</v>
      </c>
      <c r="M276" s="4">
        <f t="shared" si="44"/>
        <v>3518663.1364302845</v>
      </c>
    </row>
    <row r="277" spans="1:13" x14ac:dyDescent="0.25">
      <c r="A277">
        <v>4641</v>
      </c>
      <c r="B277" t="s">
        <v>297</v>
      </c>
      <c r="C277" s="4">
        <v>8366727</v>
      </c>
      <c r="D277" s="4">
        <v>1836</v>
      </c>
      <c r="E277" s="4">
        <f t="shared" si="36"/>
        <v>4557.0408496732025</v>
      </c>
      <c r="F277" s="6">
        <f t="shared" si="37"/>
        <v>0.96366474568549088</v>
      </c>
      <c r="G277" s="4">
        <f t="shared" si="38"/>
        <v>106.53120614841333</v>
      </c>
      <c r="H277" s="5">
        <f t="shared" si="39"/>
        <v>0</v>
      </c>
      <c r="I277" s="4">
        <f t="shared" si="40"/>
        <v>106.53120614841333</v>
      </c>
      <c r="J277" s="4">
        <f t="shared" si="41"/>
        <v>-44.742487658506477</v>
      </c>
      <c r="K277" s="4">
        <f t="shared" si="42"/>
        <v>61.788718489906856</v>
      </c>
      <c r="L277" s="4">
        <f t="shared" si="43"/>
        <v>195591.29448848689</v>
      </c>
      <c r="M277" s="4">
        <f t="shared" si="44"/>
        <v>113444.08714746899</v>
      </c>
    </row>
    <row r="278" spans="1:13" x14ac:dyDescent="0.25">
      <c r="A278">
        <v>4642</v>
      </c>
      <c r="B278" t="s">
        <v>298</v>
      </c>
      <c r="C278" s="4">
        <v>9482441</v>
      </c>
      <c r="D278" s="4">
        <v>2188</v>
      </c>
      <c r="E278" s="4">
        <f t="shared" si="36"/>
        <v>4333.8395795246797</v>
      </c>
      <c r="F278" s="6">
        <f t="shared" si="37"/>
        <v>0.91646499428326689</v>
      </c>
      <c r="G278" s="4">
        <f t="shared" si="38"/>
        <v>244.91599364049745</v>
      </c>
      <c r="H278" s="5">
        <f t="shared" si="39"/>
        <v>0</v>
      </c>
      <c r="I278" s="4">
        <f t="shared" si="40"/>
        <v>244.91599364049745</v>
      </c>
      <c r="J278" s="4">
        <f t="shared" si="41"/>
        <v>-44.742487658506477</v>
      </c>
      <c r="K278" s="4">
        <f t="shared" si="42"/>
        <v>200.17350598199096</v>
      </c>
      <c r="L278" s="4">
        <f t="shared" si="43"/>
        <v>535876.19408540847</v>
      </c>
      <c r="M278" s="4">
        <f t="shared" si="44"/>
        <v>437979.63108859619</v>
      </c>
    </row>
    <row r="279" spans="1:13" x14ac:dyDescent="0.25">
      <c r="A279">
        <v>4643</v>
      </c>
      <c r="B279" t="s">
        <v>299</v>
      </c>
      <c r="C279" s="4">
        <v>24568795</v>
      </c>
      <c r="D279" s="4">
        <v>5213</v>
      </c>
      <c r="E279" s="4">
        <f t="shared" si="36"/>
        <v>4712.9858047189718</v>
      </c>
      <c r="F279" s="6">
        <f t="shared" si="37"/>
        <v>0.996641991315381</v>
      </c>
      <c r="G279" s="4">
        <f t="shared" si="38"/>
        <v>9.8453340200363346</v>
      </c>
      <c r="H279" s="5">
        <f t="shared" si="39"/>
        <v>0</v>
      </c>
      <c r="I279" s="4">
        <f t="shared" si="40"/>
        <v>9.8453340200363346</v>
      </c>
      <c r="J279" s="4">
        <f t="shared" si="41"/>
        <v>-44.742487658506477</v>
      </c>
      <c r="K279" s="4">
        <f t="shared" si="42"/>
        <v>-34.897153638470144</v>
      </c>
      <c r="L279" s="4">
        <f t="shared" si="43"/>
        <v>51323.726246449412</v>
      </c>
      <c r="M279" s="4">
        <f t="shared" si="44"/>
        <v>-181918.86191734485</v>
      </c>
    </row>
    <row r="280" spans="1:13" x14ac:dyDescent="0.25">
      <c r="A280">
        <v>4644</v>
      </c>
      <c r="B280" t="s">
        <v>300</v>
      </c>
      <c r="C280" s="4">
        <v>20821532</v>
      </c>
      <c r="D280" s="4">
        <v>5432</v>
      </c>
      <c r="E280" s="4">
        <f t="shared" si="36"/>
        <v>3833.1244477172313</v>
      </c>
      <c r="F280" s="6">
        <f t="shared" si="37"/>
        <v>0.81058015891061386</v>
      </c>
      <c r="G280" s="4">
        <f t="shared" si="38"/>
        <v>555.35937536111544</v>
      </c>
      <c r="H280" s="5">
        <f t="shared" si="39"/>
        <v>147.99903665046352</v>
      </c>
      <c r="I280" s="4">
        <f t="shared" si="40"/>
        <v>703.35841201157893</v>
      </c>
      <c r="J280" s="4">
        <f t="shared" si="41"/>
        <v>-44.742487658506477</v>
      </c>
      <c r="K280" s="4">
        <f t="shared" si="42"/>
        <v>658.6159243530725</v>
      </c>
      <c r="L280" s="4">
        <f t="shared" si="43"/>
        <v>3820642.8940468966</v>
      </c>
      <c r="M280" s="4">
        <f t="shared" si="44"/>
        <v>3577601.7010858897</v>
      </c>
    </row>
    <row r="281" spans="1:13" x14ac:dyDescent="0.25">
      <c r="A281">
        <v>4645</v>
      </c>
      <c r="B281" t="s">
        <v>301</v>
      </c>
      <c r="C281" s="4">
        <v>14503622</v>
      </c>
      <c r="D281" s="4">
        <v>2930</v>
      </c>
      <c r="E281" s="4">
        <f t="shared" si="36"/>
        <v>4950.0416382252561</v>
      </c>
      <c r="F281" s="6">
        <f t="shared" si="37"/>
        <v>1.0467715286719481</v>
      </c>
      <c r="G281" s="4">
        <f t="shared" si="38"/>
        <v>-137.12928275385988</v>
      </c>
      <c r="H281" s="5">
        <f t="shared" si="39"/>
        <v>0</v>
      </c>
      <c r="I281" s="4">
        <f t="shared" si="40"/>
        <v>-137.12928275385988</v>
      </c>
      <c r="J281" s="4">
        <f t="shared" si="41"/>
        <v>-44.742487658506477</v>
      </c>
      <c r="K281" s="4">
        <f t="shared" si="42"/>
        <v>-181.87177041236635</v>
      </c>
      <c r="L281" s="4">
        <f t="shared" si="43"/>
        <v>-401788.79846880946</v>
      </c>
      <c r="M281" s="4">
        <f t="shared" si="44"/>
        <v>-532884.28730823344</v>
      </c>
    </row>
    <row r="282" spans="1:13" x14ac:dyDescent="0.25">
      <c r="A282">
        <v>4646</v>
      </c>
      <c r="B282" t="s">
        <v>302</v>
      </c>
      <c r="C282" s="4">
        <v>11806956</v>
      </c>
      <c r="D282" s="4">
        <v>2924</v>
      </c>
      <c r="E282" s="4">
        <f t="shared" si="36"/>
        <v>4037.9466484268128</v>
      </c>
      <c r="F282" s="6">
        <f t="shared" si="37"/>
        <v>0.85389333964975422</v>
      </c>
      <c r="G282" s="4">
        <f t="shared" si="38"/>
        <v>428.36961092117497</v>
      </c>
      <c r="H282" s="5">
        <f t="shared" si="39"/>
        <v>76.311266402110022</v>
      </c>
      <c r="I282" s="4">
        <f t="shared" si="40"/>
        <v>504.68087732328502</v>
      </c>
      <c r="J282" s="4">
        <f t="shared" si="41"/>
        <v>-44.742487658506477</v>
      </c>
      <c r="K282" s="4">
        <f t="shared" si="42"/>
        <v>459.93838966477853</v>
      </c>
      <c r="L282" s="4">
        <f t="shared" si="43"/>
        <v>1475686.8852932854</v>
      </c>
      <c r="M282" s="4">
        <f t="shared" si="44"/>
        <v>1344859.8513798125</v>
      </c>
    </row>
    <row r="283" spans="1:13" x14ac:dyDescent="0.25">
      <c r="A283">
        <v>4647</v>
      </c>
      <c r="B283" t="s">
        <v>303</v>
      </c>
      <c r="C283" s="4">
        <v>104512796</v>
      </c>
      <c r="D283" s="4">
        <v>22662</v>
      </c>
      <c r="E283" s="4">
        <f t="shared" si="36"/>
        <v>4611.8081369693764</v>
      </c>
      <c r="F283" s="6">
        <f t="shared" si="37"/>
        <v>0.97524623150603962</v>
      </c>
      <c r="G283" s="4">
        <f t="shared" si="38"/>
        <v>72.575488024785514</v>
      </c>
      <c r="H283" s="5">
        <f t="shared" si="39"/>
        <v>0</v>
      </c>
      <c r="I283" s="4">
        <f t="shared" si="40"/>
        <v>72.575488024785514</v>
      </c>
      <c r="J283" s="4">
        <f t="shared" si="41"/>
        <v>-44.742487658506477</v>
      </c>
      <c r="K283" s="4">
        <f t="shared" si="42"/>
        <v>27.833000366279038</v>
      </c>
      <c r="L283" s="4">
        <f t="shared" si="43"/>
        <v>1644705.7096176893</v>
      </c>
      <c r="M283" s="4">
        <f t="shared" si="44"/>
        <v>630751.45430061559</v>
      </c>
    </row>
    <row r="284" spans="1:13" x14ac:dyDescent="0.25">
      <c r="A284">
        <v>4648</v>
      </c>
      <c r="B284" t="s">
        <v>304</v>
      </c>
      <c r="C284" s="4">
        <v>14649787</v>
      </c>
      <c r="D284" s="4">
        <v>3361</v>
      </c>
      <c r="E284" s="4">
        <f t="shared" si="36"/>
        <v>4358.7584052365364</v>
      </c>
      <c r="F284" s="6">
        <f t="shared" si="37"/>
        <v>0.92173450900445253</v>
      </c>
      <c r="G284" s="4">
        <f t="shared" si="38"/>
        <v>229.46632169914631</v>
      </c>
      <c r="H284" s="5">
        <f t="shared" si="39"/>
        <v>0</v>
      </c>
      <c r="I284" s="4">
        <f t="shared" si="40"/>
        <v>229.46632169914631</v>
      </c>
      <c r="J284" s="4">
        <f t="shared" si="41"/>
        <v>-44.742487658506477</v>
      </c>
      <c r="K284" s="4">
        <f t="shared" si="42"/>
        <v>184.72383404063982</v>
      </c>
      <c r="L284" s="4">
        <f t="shared" si="43"/>
        <v>771236.30723083077</v>
      </c>
      <c r="M284" s="4">
        <f t="shared" si="44"/>
        <v>620856.80621059041</v>
      </c>
    </row>
    <row r="285" spans="1:13" x14ac:dyDescent="0.25">
      <c r="A285">
        <v>4649</v>
      </c>
      <c r="B285" t="s">
        <v>305</v>
      </c>
      <c r="C285" s="4">
        <v>42157753</v>
      </c>
      <c r="D285" s="4">
        <v>9655</v>
      </c>
      <c r="E285" s="4">
        <f t="shared" si="36"/>
        <v>4366.4166752977735</v>
      </c>
      <c r="F285" s="6">
        <f t="shared" si="37"/>
        <v>0.92335398206041208</v>
      </c>
      <c r="G285" s="4">
        <f t="shared" si="38"/>
        <v>224.71819426117929</v>
      </c>
      <c r="H285" s="5">
        <f t="shared" si="39"/>
        <v>0</v>
      </c>
      <c r="I285" s="4">
        <f t="shared" si="40"/>
        <v>224.71819426117929</v>
      </c>
      <c r="J285" s="4">
        <f t="shared" si="41"/>
        <v>-44.742487658506477</v>
      </c>
      <c r="K285" s="4">
        <f t="shared" si="42"/>
        <v>179.9757066026728</v>
      </c>
      <c r="L285" s="4">
        <f t="shared" si="43"/>
        <v>2169654.165591686</v>
      </c>
      <c r="M285" s="4">
        <f t="shared" si="44"/>
        <v>1737665.4472488058</v>
      </c>
    </row>
    <row r="286" spans="1:13" x14ac:dyDescent="0.25">
      <c r="A286">
        <v>4650</v>
      </c>
      <c r="B286" t="s">
        <v>306</v>
      </c>
      <c r="C286" s="4">
        <v>24108899</v>
      </c>
      <c r="D286" s="4">
        <v>5936</v>
      </c>
      <c r="E286" s="4">
        <f t="shared" si="36"/>
        <v>4061.4722035040431</v>
      </c>
      <c r="F286" s="6">
        <f t="shared" si="37"/>
        <v>0.85886822330747592</v>
      </c>
      <c r="G286" s="4">
        <f t="shared" si="38"/>
        <v>413.78376677329214</v>
      </c>
      <c r="H286" s="5">
        <f t="shared" si="39"/>
        <v>68.077322125079391</v>
      </c>
      <c r="I286" s="4">
        <f t="shared" si="40"/>
        <v>481.86108889837152</v>
      </c>
      <c r="J286" s="4">
        <f t="shared" si="41"/>
        <v>-44.742487658506477</v>
      </c>
      <c r="K286" s="4">
        <f t="shared" si="42"/>
        <v>437.11860123986503</v>
      </c>
      <c r="L286" s="4">
        <f t="shared" si="43"/>
        <v>2860327.4237007331</v>
      </c>
      <c r="M286" s="4">
        <f t="shared" si="44"/>
        <v>2594736.016959839</v>
      </c>
    </row>
    <row r="287" spans="1:13" x14ac:dyDescent="0.25">
      <c r="A287">
        <v>4651</v>
      </c>
      <c r="B287" t="s">
        <v>307</v>
      </c>
      <c r="C287" s="4">
        <v>28456077</v>
      </c>
      <c r="D287" s="4">
        <v>7311</v>
      </c>
      <c r="E287" s="4">
        <f t="shared" si="36"/>
        <v>3892.2277390233894</v>
      </c>
      <c r="F287" s="6">
        <f t="shared" si="37"/>
        <v>0.82307856743153129</v>
      </c>
      <c r="G287" s="4">
        <f t="shared" si="38"/>
        <v>518.71533475129741</v>
      </c>
      <c r="H287" s="5">
        <f t="shared" si="39"/>
        <v>127.31288469330819</v>
      </c>
      <c r="I287" s="4">
        <f t="shared" si="40"/>
        <v>646.02821944460561</v>
      </c>
      <c r="J287" s="4">
        <f t="shared" si="41"/>
        <v>-44.742487658506477</v>
      </c>
      <c r="K287" s="4">
        <f t="shared" si="42"/>
        <v>601.28573178609918</v>
      </c>
      <c r="L287" s="4">
        <f t="shared" si="43"/>
        <v>4723112.3123595119</v>
      </c>
      <c r="M287" s="4">
        <f t="shared" si="44"/>
        <v>4395999.9850881714</v>
      </c>
    </row>
    <row r="288" spans="1:13" x14ac:dyDescent="0.25">
      <c r="A288">
        <v>5001</v>
      </c>
      <c r="B288" t="s">
        <v>308</v>
      </c>
      <c r="C288" s="4">
        <v>1054001565</v>
      </c>
      <c r="D288" s="4">
        <v>216518</v>
      </c>
      <c r="E288" s="4">
        <f t="shared" si="36"/>
        <v>4867.9627790761042</v>
      </c>
      <c r="F288" s="6">
        <f t="shared" si="37"/>
        <v>1.0294145407630522</v>
      </c>
      <c r="G288" s="4">
        <f t="shared" si="38"/>
        <v>-86.240390081385726</v>
      </c>
      <c r="H288" s="5">
        <f t="shared" si="39"/>
        <v>0</v>
      </c>
      <c r="I288" s="4">
        <f t="shared" si="40"/>
        <v>-86.240390081385726</v>
      </c>
      <c r="J288" s="4">
        <f t="shared" si="41"/>
        <v>-44.742487658506477</v>
      </c>
      <c r="K288" s="4">
        <f t="shared" si="42"/>
        <v>-130.98287773989222</v>
      </c>
      <c r="L288" s="4">
        <f t="shared" si="43"/>
        <v>-18672596.779641476</v>
      </c>
      <c r="M288" s="4">
        <f t="shared" si="44"/>
        <v>-28360150.722485982</v>
      </c>
    </row>
    <row r="289" spans="1:13" x14ac:dyDescent="0.25">
      <c r="A289">
        <v>5006</v>
      </c>
      <c r="B289" t="s">
        <v>309</v>
      </c>
      <c r="C289" s="4">
        <v>87451468</v>
      </c>
      <c r="D289" s="4">
        <v>24064</v>
      </c>
      <c r="E289" s="4">
        <f t="shared" si="36"/>
        <v>3634.1201795212764</v>
      </c>
      <c r="F289" s="6">
        <f t="shared" si="37"/>
        <v>0.76849728016812136</v>
      </c>
      <c r="G289" s="4">
        <f t="shared" si="38"/>
        <v>678.74202164260748</v>
      </c>
      <c r="H289" s="5">
        <f t="shared" si="39"/>
        <v>217.65053051904772</v>
      </c>
      <c r="I289" s="4">
        <f t="shared" si="40"/>
        <v>896.3925521616552</v>
      </c>
      <c r="J289" s="4">
        <f t="shared" si="41"/>
        <v>-44.742487658506477</v>
      </c>
      <c r="K289" s="4">
        <f t="shared" si="42"/>
        <v>851.65006450314877</v>
      </c>
      <c r="L289" s="4">
        <f t="shared" si="43"/>
        <v>21570790.375218071</v>
      </c>
      <c r="M289" s="4">
        <f t="shared" si="44"/>
        <v>20494107.152203772</v>
      </c>
    </row>
    <row r="290" spans="1:13" x14ac:dyDescent="0.25">
      <c r="A290">
        <v>5007</v>
      </c>
      <c r="B290" t="s">
        <v>310</v>
      </c>
      <c r="C290" s="4">
        <v>61461294</v>
      </c>
      <c r="D290" s="4">
        <v>15154</v>
      </c>
      <c r="E290" s="4">
        <f t="shared" si="36"/>
        <v>4055.7802560380096</v>
      </c>
      <c r="F290" s="6">
        <f t="shared" si="37"/>
        <v>0.85766456301821081</v>
      </c>
      <c r="G290" s="4">
        <f t="shared" si="38"/>
        <v>417.3127742022329</v>
      </c>
      <c r="H290" s="5">
        <f t="shared" si="39"/>
        <v>70.069503738191131</v>
      </c>
      <c r="I290" s="4">
        <f t="shared" si="40"/>
        <v>487.38227794042405</v>
      </c>
      <c r="J290" s="4">
        <f t="shared" si="41"/>
        <v>-44.742487658506477</v>
      </c>
      <c r="K290" s="4">
        <f t="shared" si="42"/>
        <v>442.63979028191756</v>
      </c>
      <c r="L290" s="4">
        <f t="shared" si="43"/>
        <v>7385791.0399091858</v>
      </c>
      <c r="M290" s="4">
        <f t="shared" si="44"/>
        <v>6707763.3819321785</v>
      </c>
    </row>
    <row r="291" spans="1:13" x14ac:dyDescent="0.25">
      <c r="A291">
        <v>5014</v>
      </c>
      <c r="B291" t="s">
        <v>311</v>
      </c>
      <c r="C291" s="4">
        <v>125419154</v>
      </c>
      <c r="D291" s="4">
        <v>5655</v>
      </c>
      <c r="E291" s="4">
        <f t="shared" si="36"/>
        <v>22178.453404067197</v>
      </c>
      <c r="F291" s="6">
        <f t="shared" si="37"/>
        <v>4.6900158160444425</v>
      </c>
      <c r="G291" s="4">
        <f t="shared" si="38"/>
        <v>-10818.744577575864</v>
      </c>
      <c r="H291" s="5">
        <f t="shared" si="39"/>
        <v>0</v>
      </c>
      <c r="I291" s="4">
        <f t="shared" si="40"/>
        <v>-10818.744577575864</v>
      </c>
      <c r="J291" s="4">
        <f t="shared" si="41"/>
        <v>-44.742487658506477</v>
      </c>
      <c r="K291" s="4">
        <f t="shared" si="42"/>
        <v>-10863.487065234371</v>
      </c>
      <c r="L291" s="4">
        <f t="shared" si="43"/>
        <v>-61180000.586191513</v>
      </c>
      <c r="M291" s="4">
        <f t="shared" si="44"/>
        <v>-61433019.353900366</v>
      </c>
    </row>
    <row r="292" spans="1:13" x14ac:dyDescent="0.25">
      <c r="A292">
        <v>5020</v>
      </c>
      <c r="B292" t="s">
        <v>312</v>
      </c>
      <c r="C292" s="4">
        <v>4988483</v>
      </c>
      <c r="D292" s="4">
        <v>891</v>
      </c>
      <c r="E292" s="4">
        <f t="shared" si="36"/>
        <v>5598.7463524130189</v>
      </c>
      <c r="F292" s="6">
        <f t="shared" si="37"/>
        <v>1.1839513091576903</v>
      </c>
      <c r="G292" s="4">
        <f t="shared" si="38"/>
        <v>-539.3262055502729</v>
      </c>
      <c r="H292" s="5">
        <f t="shared" si="39"/>
        <v>0</v>
      </c>
      <c r="I292" s="4">
        <f t="shared" si="40"/>
        <v>-539.3262055502729</v>
      </c>
      <c r="J292" s="4">
        <f t="shared" si="41"/>
        <v>-44.742487658506477</v>
      </c>
      <c r="K292" s="4">
        <f t="shared" si="42"/>
        <v>-584.06869320877934</v>
      </c>
      <c r="L292" s="4">
        <f t="shared" si="43"/>
        <v>-480539.64914529317</v>
      </c>
      <c r="M292" s="4">
        <f t="shared" si="44"/>
        <v>-520405.20564902236</v>
      </c>
    </row>
    <row r="293" spans="1:13" x14ac:dyDescent="0.25">
      <c r="A293">
        <v>5021</v>
      </c>
      <c r="B293" t="s">
        <v>313</v>
      </c>
      <c r="C293" s="4">
        <v>26982188</v>
      </c>
      <c r="D293" s="4">
        <v>7408</v>
      </c>
      <c r="E293" s="4">
        <f t="shared" si="36"/>
        <v>3642.3039956803455</v>
      </c>
      <c r="F293" s="6">
        <f t="shared" si="37"/>
        <v>0.77022788899473127</v>
      </c>
      <c r="G293" s="4">
        <f t="shared" si="38"/>
        <v>673.66805562398474</v>
      </c>
      <c r="H293" s="5">
        <f t="shared" si="39"/>
        <v>214.78619486337357</v>
      </c>
      <c r="I293" s="4">
        <f t="shared" si="40"/>
        <v>888.45425048735831</v>
      </c>
      <c r="J293" s="4">
        <f t="shared" si="41"/>
        <v>-44.742487658506477</v>
      </c>
      <c r="K293" s="4">
        <f t="shared" si="42"/>
        <v>843.71176282885187</v>
      </c>
      <c r="L293" s="4">
        <f t="shared" si="43"/>
        <v>6581669.08761035</v>
      </c>
      <c r="M293" s="4">
        <f t="shared" si="44"/>
        <v>6250216.7390361344</v>
      </c>
    </row>
    <row r="294" spans="1:13" x14ac:dyDescent="0.25">
      <c r="A294">
        <v>5022</v>
      </c>
      <c r="B294" t="s">
        <v>314</v>
      </c>
      <c r="C294" s="4">
        <v>7861733</v>
      </c>
      <c r="D294" s="4">
        <v>2513</v>
      </c>
      <c r="E294" s="4">
        <f t="shared" si="36"/>
        <v>3128.425387982491</v>
      </c>
      <c r="F294" s="6">
        <f t="shared" si="37"/>
        <v>0.66155941001107688</v>
      </c>
      <c r="G294" s="4">
        <f t="shared" si="38"/>
        <v>992.27279239665449</v>
      </c>
      <c r="H294" s="5">
        <f t="shared" si="39"/>
        <v>394.64370755762263</v>
      </c>
      <c r="I294" s="4">
        <f t="shared" si="40"/>
        <v>1386.9164999542772</v>
      </c>
      <c r="J294" s="4">
        <f t="shared" si="41"/>
        <v>-44.742487658506477</v>
      </c>
      <c r="K294" s="4">
        <f t="shared" si="42"/>
        <v>1342.1740122957708</v>
      </c>
      <c r="L294" s="4">
        <f t="shared" si="43"/>
        <v>3485321.1643850985</v>
      </c>
      <c r="M294" s="4">
        <f t="shared" si="44"/>
        <v>3372883.2928992719</v>
      </c>
    </row>
    <row r="295" spans="1:13" x14ac:dyDescent="0.25">
      <c r="A295">
        <v>5025</v>
      </c>
      <c r="B295" t="s">
        <v>315</v>
      </c>
      <c r="C295" s="4">
        <v>23216259</v>
      </c>
      <c r="D295" s="4">
        <v>5681</v>
      </c>
      <c r="E295" s="4">
        <f t="shared" si="36"/>
        <v>4086.6500616088715</v>
      </c>
      <c r="F295" s="6">
        <f t="shared" si="37"/>
        <v>0.86419251488788484</v>
      </c>
      <c r="G295" s="4">
        <f t="shared" si="38"/>
        <v>398.17349474829854</v>
      </c>
      <c r="H295" s="5">
        <f t="shared" si="39"/>
        <v>59.265071788389463</v>
      </c>
      <c r="I295" s="4">
        <f t="shared" si="40"/>
        <v>457.43856653668797</v>
      </c>
      <c r="J295" s="4">
        <f t="shared" si="41"/>
        <v>-44.742487658506477</v>
      </c>
      <c r="K295" s="4">
        <f t="shared" si="42"/>
        <v>412.69607887818148</v>
      </c>
      <c r="L295" s="4">
        <f t="shared" si="43"/>
        <v>2598708.4964949242</v>
      </c>
      <c r="M295" s="4">
        <f t="shared" si="44"/>
        <v>2344526.424106949</v>
      </c>
    </row>
    <row r="296" spans="1:13" x14ac:dyDescent="0.25">
      <c r="A296">
        <v>5026</v>
      </c>
      <c r="B296" t="s">
        <v>316</v>
      </c>
      <c r="C296" s="4">
        <v>7389293</v>
      </c>
      <c r="D296" s="4">
        <v>2048</v>
      </c>
      <c r="E296" s="4">
        <f t="shared" si="36"/>
        <v>3608.05322265625</v>
      </c>
      <c r="F296" s="6">
        <f t="shared" si="37"/>
        <v>0.76298497334736259</v>
      </c>
      <c r="G296" s="4">
        <f t="shared" si="38"/>
        <v>694.90353489892391</v>
      </c>
      <c r="H296" s="5">
        <f t="shared" si="39"/>
        <v>226.77396542180699</v>
      </c>
      <c r="I296" s="4">
        <f t="shared" si="40"/>
        <v>921.67750032073093</v>
      </c>
      <c r="J296" s="4">
        <f t="shared" si="41"/>
        <v>-44.742487658506477</v>
      </c>
      <c r="K296" s="4">
        <f t="shared" si="42"/>
        <v>876.93501266222449</v>
      </c>
      <c r="L296" s="4">
        <f t="shared" si="43"/>
        <v>1887595.5206568569</v>
      </c>
      <c r="M296" s="4">
        <f t="shared" si="44"/>
        <v>1795962.9059322358</v>
      </c>
    </row>
    <row r="297" spans="1:13" x14ac:dyDescent="0.25">
      <c r="A297">
        <v>5027</v>
      </c>
      <c r="B297" t="s">
        <v>317</v>
      </c>
      <c r="C297" s="4">
        <v>21431096</v>
      </c>
      <c r="D297" s="4">
        <v>6141</v>
      </c>
      <c r="E297" s="4">
        <f t="shared" si="36"/>
        <v>3489.8381371112196</v>
      </c>
      <c r="F297" s="6">
        <f t="shared" si="37"/>
        <v>0.73798635821401126</v>
      </c>
      <c r="G297" s="4">
        <f t="shared" si="38"/>
        <v>768.1968879368427</v>
      </c>
      <c r="H297" s="5">
        <f t="shared" si="39"/>
        <v>268.14924536256763</v>
      </c>
      <c r="I297" s="4">
        <f t="shared" si="40"/>
        <v>1036.3461332994102</v>
      </c>
      <c r="J297" s="4">
        <f t="shared" si="41"/>
        <v>-44.742487658506477</v>
      </c>
      <c r="K297" s="4">
        <f t="shared" si="42"/>
        <v>991.60364564090378</v>
      </c>
      <c r="L297" s="4">
        <f t="shared" si="43"/>
        <v>6364201.6045916779</v>
      </c>
      <c r="M297" s="4">
        <f t="shared" si="44"/>
        <v>6089437.9878807897</v>
      </c>
    </row>
    <row r="298" spans="1:13" x14ac:dyDescent="0.25">
      <c r="A298">
        <v>5028</v>
      </c>
      <c r="B298" t="s">
        <v>318</v>
      </c>
      <c r="C298" s="4">
        <v>71441920</v>
      </c>
      <c r="D298" s="4">
        <v>17812</v>
      </c>
      <c r="E298" s="4">
        <f t="shared" si="36"/>
        <v>4010.8870424432967</v>
      </c>
      <c r="F298" s="6">
        <f t="shared" si="37"/>
        <v>0.84817112008257067</v>
      </c>
      <c r="G298" s="4">
        <f t="shared" si="38"/>
        <v>445.14656663095496</v>
      </c>
      <c r="H298" s="5">
        <f t="shared" si="39"/>
        <v>85.782128496340661</v>
      </c>
      <c r="I298" s="4">
        <f t="shared" si="40"/>
        <v>530.92869512729567</v>
      </c>
      <c r="J298" s="4">
        <f t="shared" si="41"/>
        <v>-44.742487658506477</v>
      </c>
      <c r="K298" s="4">
        <f t="shared" si="42"/>
        <v>486.18620746878918</v>
      </c>
      <c r="L298" s="4">
        <f t="shared" si="43"/>
        <v>9456901.9176073913</v>
      </c>
      <c r="M298" s="4">
        <f t="shared" si="44"/>
        <v>8659948.7274340726</v>
      </c>
    </row>
    <row r="299" spans="1:13" x14ac:dyDescent="0.25">
      <c r="A299">
        <v>5029</v>
      </c>
      <c r="B299" t="s">
        <v>319</v>
      </c>
      <c r="C299" s="4">
        <v>34187278</v>
      </c>
      <c r="D299" s="4">
        <v>8521</v>
      </c>
      <c r="E299" s="4">
        <f t="shared" si="36"/>
        <v>4012.1204084027695</v>
      </c>
      <c r="F299" s="6">
        <f t="shared" si="37"/>
        <v>0.84843193654941407</v>
      </c>
      <c r="G299" s="4">
        <f t="shared" si="38"/>
        <v>444.38187973608177</v>
      </c>
      <c r="H299" s="5">
        <f t="shared" si="39"/>
        <v>85.35045041052517</v>
      </c>
      <c r="I299" s="4">
        <f t="shared" si="40"/>
        <v>529.73233014660696</v>
      </c>
      <c r="J299" s="4">
        <f t="shared" si="41"/>
        <v>-44.742487658506477</v>
      </c>
      <c r="K299" s="4">
        <f t="shared" si="42"/>
        <v>484.98984248810046</v>
      </c>
      <c r="L299" s="4">
        <f t="shared" si="43"/>
        <v>4513849.1851792382</v>
      </c>
      <c r="M299" s="4">
        <f t="shared" si="44"/>
        <v>4132598.4478411041</v>
      </c>
    </row>
    <row r="300" spans="1:13" x14ac:dyDescent="0.25">
      <c r="A300">
        <v>5031</v>
      </c>
      <c r="B300" t="s">
        <v>320</v>
      </c>
      <c r="C300" s="4">
        <v>68024416</v>
      </c>
      <c r="D300" s="4">
        <v>15023</v>
      </c>
      <c r="E300" s="4">
        <f t="shared" si="36"/>
        <v>4528.0181055714575</v>
      </c>
      <c r="F300" s="6">
        <f t="shared" si="37"/>
        <v>0.95752738676409588</v>
      </c>
      <c r="G300" s="4">
        <f t="shared" si="38"/>
        <v>124.52530749149525</v>
      </c>
      <c r="H300" s="5">
        <f t="shared" si="39"/>
        <v>0</v>
      </c>
      <c r="I300" s="4">
        <f t="shared" si="40"/>
        <v>124.52530749149525</v>
      </c>
      <c r="J300" s="4">
        <f t="shared" si="41"/>
        <v>-44.742487658506477</v>
      </c>
      <c r="K300" s="4">
        <f t="shared" si="42"/>
        <v>79.782819832988778</v>
      </c>
      <c r="L300" s="4">
        <f t="shared" si="43"/>
        <v>1870743.6944447332</v>
      </c>
      <c r="M300" s="4">
        <f t="shared" si="44"/>
        <v>1198577.3023509905</v>
      </c>
    </row>
    <row r="301" spans="1:13" x14ac:dyDescent="0.25">
      <c r="A301">
        <v>5032</v>
      </c>
      <c r="B301" t="s">
        <v>321</v>
      </c>
      <c r="C301" s="4">
        <v>15654872</v>
      </c>
      <c r="D301" s="4">
        <v>4233</v>
      </c>
      <c r="E301" s="4">
        <f t="shared" si="36"/>
        <v>3698.2924639735411</v>
      </c>
      <c r="F301" s="6">
        <f t="shared" si="37"/>
        <v>0.782067614562026</v>
      </c>
      <c r="G301" s="4">
        <f t="shared" si="38"/>
        <v>638.95520528220345</v>
      </c>
      <c r="H301" s="5">
        <f t="shared" si="39"/>
        <v>195.19023096075512</v>
      </c>
      <c r="I301" s="4">
        <f t="shared" si="40"/>
        <v>834.14543624295857</v>
      </c>
      <c r="J301" s="4">
        <f t="shared" si="41"/>
        <v>-44.742487658506477</v>
      </c>
      <c r="K301" s="4">
        <f t="shared" si="42"/>
        <v>789.40294858445213</v>
      </c>
      <c r="L301" s="4">
        <f t="shared" si="43"/>
        <v>3530937.6316164434</v>
      </c>
      <c r="M301" s="4">
        <f t="shared" si="44"/>
        <v>3341542.6813579858</v>
      </c>
    </row>
    <row r="302" spans="1:13" x14ac:dyDescent="0.25">
      <c r="A302">
        <v>5033</v>
      </c>
      <c r="B302" t="s">
        <v>322</v>
      </c>
      <c r="C302" s="4">
        <v>2980789</v>
      </c>
      <c r="D302" s="4">
        <v>786</v>
      </c>
      <c r="E302" s="4">
        <f t="shared" si="36"/>
        <v>3792.352417302799</v>
      </c>
      <c r="F302" s="6">
        <f t="shared" si="37"/>
        <v>0.80195821111235732</v>
      </c>
      <c r="G302" s="4">
        <f t="shared" si="38"/>
        <v>580.63803421806347</v>
      </c>
      <c r="H302" s="5">
        <f t="shared" si="39"/>
        <v>162.26924729551482</v>
      </c>
      <c r="I302" s="4">
        <f t="shared" si="40"/>
        <v>742.90728151357825</v>
      </c>
      <c r="J302" s="4">
        <f t="shared" si="41"/>
        <v>-44.742487658506477</v>
      </c>
      <c r="K302" s="4">
        <f t="shared" si="42"/>
        <v>698.16479385507182</v>
      </c>
      <c r="L302" s="4">
        <f t="shared" si="43"/>
        <v>583925.12326967251</v>
      </c>
      <c r="M302" s="4">
        <f t="shared" si="44"/>
        <v>548757.52797008643</v>
      </c>
    </row>
    <row r="303" spans="1:13" x14ac:dyDescent="0.25">
      <c r="A303">
        <v>5034</v>
      </c>
      <c r="B303" t="s">
        <v>323</v>
      </c>
      <c r="C303" s="4">
        <v>7598670</v>
      </c>
      <c r="D303" s="4">
        <v>2472</v>
      </c>
      <c r="E303" s="4">
        <f t="shared" si="36"/>
        <v>3073.8956310679609</v>
      </c>
      <c r="F303" s="6">
        <f t="shared" si="37"/>
        <v>0.65002815407925862</v>
      </c>
      <c r="G303" s="4">
        <f t="shared" si="38"/>
        <v>1026.0812416836632</v>
      </c>
      <c r="H303" s="5">
        <f t="shared" si="39"/>
        <v>413.72912247770813</v>
      </c>
      <c r="I303" s="4">
        <f t="shared" si="40"/>
        <v>1439.8103641613714</v>
      </c>
      <c r="J303" s="4">
        <f t="shared" si="41"/>
        <v>-44.742487658506477</v>
      </c>
      <c r="K303" s="4">
        <f t="shared" si="42"/>
        <v>1395.0678765028649</v>
      </c>
      <c r="L303" s="4">
        <f t="shared" si="43"/>
        <v>3559211.2202069098</v>
      </c>
      <c r="M303" s="4">
        <f t="shared" si="44"/>
        <v>3448607.7907150821</v>
      </c>
    </row>
    <row r="304" spans="1:13" x14ac:dyDescent="0.25">
      <c r="A304">
        <v>5035</v>
      </c>
      <c r="B304" t="s">
        <v>324</v>
      </c>
      <c r="C304" s="4">
        <v>99866289</v>
      </c>
      <c r="D304" s="4">
        <v>24927</v>
      </c>
      <c r="E304" s="4">
        <f t="shared" si="36"/>
        <v>4006.350102298712</v>
      </c>
      <c r="F304" s="6">
        <f t="shared" si="37"/>
        <v>0.84721170597704765</v>
      </c>
      <c r="G304" s="4">
        <f t="shared" si="38"/>
        <v>447.95946952059739</v>
      </c>
      <c r="H304" s="5">
        <f t="shared" si="39"/>
        <v>87.370057546945276</v>
      </c>
      <c r="I304" s="4">
        <f t="shared" si="40"/>
        <v>535.3295270675427</v>
      </c>
      <c r="J304" s="4">
        <f t="shared" si="41"/>
        <v>-44.742487658506477</v>
      </c>
      <c r="K304" s="4">
        <f t="shared" si="42"/>
        <v>490.58703940903621</v>
      </c>
      <c r="L304" s="4">
        <f t="shared" si="43"/>
        <v>13344159.121212637</v>
      </c>
      <c r="M304" s="4">
        <f t="shared" si="44"/>
        <v>12228863.131349046</v>
      </c>
    </row>
    <row r="305" spans="1:13" x14ac:dyDescent="0.25">
      <c r="A305">
        <v>5036</v>
      </c>
      <c r="B305" t="s">
        <v>325</v>
      </c>
      <c r="C305" s="4">
        <v>9266108</v>
      </c>
      <c r="D305" s="4">
        <v>2661</v>
      </c>
      <c r="E305" s="4">
        <f t="shared" si="36"/>
        <v>3482.1901540774147</v>
      </c>
      <c r="F305" s="6">
        <f t="shared" si="37"/>
        <v>0.73636906052711282</v>
      </c>
      <c r="G305" s="4">
        <f t="shared" si="38"/>
        <v>772.93863741780171</v>
      </c>
      <c r="H305" s="5">
        <f t="shared" si="39"/>
        <v>270.82603942439931</v>
      </c>
      <c r="I305" s="4">
        <f t="shared" si="40"/>
        <v>1043.764676842201</v>
      </c>
      <c r="J305" s="4">
        <f t="shared" si="41"/>
        <v>-44.742487658506477</v>
      </c>
      <c r="K305" s="4">
        <f t="shared" si="42"/>
        <v>999.02218918369454</v>
      </c>
      <c r="L305" s="4">
        <f t="shared" si="43"/>
        <v>2777457.8050770969</v>
      </c>
      <c r="M305" s="4">
        <f t="shared" si="44"/>
        <v>2658398.0454178113</v>
      </c>
    </row>
    <row r="306" spans="1:13" x14ac:dyDescent="0.25">
      <c r="A306">
        <v>5037</v>
      </c>
      <c r="B306" t="s">
        <v>326</v>
      </c>
      <c r="C306" s="4">
        <v>78838026</v>
      </c>
      <c r="D306" s="4">
        <v>20732</v>
      </c>
      <c r="E306" s="4">
        <f t="shared" si="36"/>
        <v>3802.721686282076</v>
      </c>
      <c r="F306" s="6">
        <f t="shared" si="37"/>
        <v>0.80415097156447746</v>
      </c>
      <c r="G306" s="4">
        <f t="shared" si="38"/>
        <v>574.20908745091174</v>
      </c>
      <c r="H306" s="5">
        <f t="shared" si="39"/>
        <v>158.64000315276789</v>
      </c>
      <c r="I306" s="4">
        <f t="shared" si="40"/>
        <v>732.84909060367966</v>
      </c>
      <c r="J306" s="4">
        <f t="shared" si="41"/>
        <v>-44.742487658506477</v>
      </c>
      <c r="K306" s="4">
        <f t="shared" si="42"/>
        <v>688.10660294517322</v>
      </c>
      <c r="L306" s="4">
        <f t="shared" si="43"/>
        <v>15193427.346395487</v>
      </c>
      <c r="M306" s="4">
        <f t="shared" si="44"/>
        <v>14265826.092259331</v>
      </c>
    </row>
    <row r="307" spans="1:13" x14ac:dyDescent="0.25">
      <c r="A307">
        <v>5038</v>
      </c>
      <c r="B307" t="s">
        <v>327</v>
      </c>
      <c r="C307" s="4">
        <v>57724031</v>
      </c>
      <c r="D307" s="4">
        <v>15412</v>
      </c>
      <c r="E307" s="4">
        <f t="shared" si="36"/>
        <v>3745.3952115234883</v>
      </c>
      <c r="F307" s="6">
        <f t="shared" si="37"/>
        <v>0.79202830149377978</v>
      </c>
      <c r="G307" s="4">
        <f t="shared" si="38"/>
        <v>609.75150180123615</v>
      </c>
      <c r="H307" s="5">
        <f t="shared" si="39"/>
        <v>178.70426931827356</v>
      </c>
      <c r="I307" s="4">
        <f t="shared" si="40"/>
        <v>788.45577111950968</v>
      </c>
      <c r="J307" s="4">
        <f t="shared" si="41"/>
        <v>-44.742487658506477</v>
      </c>
      <c r="K307" s="4">
        <f t="shared" si="42"/>
        <v>743.71328346100324</v>
      </c>
      <c r="L307" s="4">
        <f t="shared" si="43"/>
        <v>12151680.344493883</v>
      </c>
      <c r="M307" s="4">
        <f t="shared" si="44"/>
        <v>11462109.124700982</v>
      </c>
    </row>
    <row r="308" spans="1:13" x14ac:dyDescent="0.25">
      <c r="A308">
        <v>5041</v>
      </c>
      <c r="B308" t="s">
        <v>328</v>
      </c>
      <c r="C308" s="4">
        <v>7134765</v>
      </c>
      <c r="D308" s="4">
        <v>2138</v>
      </c>
      <c r="E308" s="4">
        <f t="shared" si="36"/>
        <v>3337.1211412535081</v>
      </c>
      <c r="F308" s="6">
        <f t="shared" si="37"/>
        <v>0.70569172012981951</v>
      </c>
      <c r="G308" s="4">
        <f t="shared" si="38"/>
        <v>862.88142536862381</v>
      </c>
      <c r="H308" s="5">
        <f t="shared" si="39"/>
        <v>321.60019391276666</v>
      </c>
      <c r="I308" s="4">
        <f t="shared" si="40"/>
        <v>1184.4816192813905</v>
      </c>
      <c r="J308" s="4">
        <f t="shared" si="41"/>
        <v>-44.742487658506477</v>
      </c>
      <c r="K308" s="4">
        <f t="shared" si="42"/>
        <v>1139.7391316228841</v>
      </c>
      <c r="L308" s="4">
        <f t="shared" si="43"/>
        <v>2532421.7020236128</v>
      </c>
      <c r="M308" s="4">
        <f t="shared" si="44"/>
        <v>2436762.2634097263</v>
      </c>
    </row>
    <row r="309" spans="1:13" x14ac:dyDescent="0.25">
      <c r="A309">
        <v>5042</v>
      </c>
      <c r="B309" t="s">
        <v>329</v>
      </c>
      <c r="C309" s="4">
        <v>5001784</v>
      </c>
      <c r="D309" s="4">
        <v>1316</v>
      </c>
      <c r="E309" s="4">
        <f t="shared" si="36"/>
        <v>3800.7477203647418</v>
      </c>
      <c r="F309" s="6">
        <f t="shared" si="37"/>
        <v>0.80373354248572426</v>
      </c>
      <c r="G309" s="4">
        <f t="shared" si="38"/>
        <v>575.43294631965898</v>
      </c>
      <c r="H309" s="5">
        <f t="shared" si="39"/>
        <v>159.33089122383487</v>
      </c>
      <c r="I309" s="4">
        <f t="shared" si="40"/>
        <v>734.76383754349388</v>
      </c>
      <c r="J309" s="4">
        <f t="shared" si="41"/>
        <v>-44.742487658506477</v>
      </c>
      <c r="K309" s="4">
        <f t="shared" si="42"/>
        <v>690.02134988498744</v>
      </c>
      <c r="L309" s="4">
        <f t="shared" si="43"/>
        <v>966949.21020723798</v>
      </c>
      <c r="M309" s="4">
        <f t="shared" si="44"/>
        <v>908068.09644864348</v>
      </c>
    </row>
    <row r="310" spans="1:13" x14ac:dyDescent="0.25">
      <c r="A310">
        <v>5043</v>
      </c>
      <c r="B310" t="s">
        <v>330</v>
      </c>
      <c r="C310" s="4">
        <v>1393820</v>
      </c>
      <c r="D310" s="4">
        <v>443</v>
      </c>
      <c r="E310" s="4">
        <f t="shared" si="36"/>
        <v>3146.3205417607223</v>
      </c>
      <c r="F310" s="6">
        <f t="shared" si="37"/>
        <v>0.66534364837618576</v>
      </c>
      <c r="G310" s="4">
        <f t="shared" si="38"/>
        <v>981.17779705415103</v>
      </c>
      <c r="H310" s="5">
        <f t="shared" si="39"/>
        <v>388.38040373524166</v>
      </c>
      <c r="I310" s="4">
        <f t="shared" si="40"/>
        <v>1369.5582007893927</v>
      </c>
      <c r="J310" s="4">
        <f t="shared" si="41"/>
        <v>-44.742487658506477</v>
      </c>
      <c r="K310" s="4">
        <f t="shared" si="42"/>
        <v>1324.8157131308863</v>
      </c>
      <c r="L310" s="4">
        <f t="shared" si="43"/>
        <v>606714.28294970095</v>
      </c>
      <c r="M310" s="4">
        <f t="shared" si="44"/>
        <v>586893.36091698264</v>
      </c>
    </row>
    <row r="311" spans="1:13" x14ac:dyDescent="0.25">
      <c r="A311">
        <v>5044</v>
      </c>
      <c r="B311" t="s">
        <v>331</v>
      </c>
      <c r="C311" s="4">
        <v>3469240</v>
      </c>
      <c r="D311" s="4">
        <v>811</v>
      </c>
      <c r="E311" s="4">
        <f t="shared" si="36"/>
        <v>4277.7311960542538</v>
      </c>
      <c r="F311" s="6">
        <f t="shared" si="37"/>
        <v>0.90459991058718159</v>
      </c>
      <c r="G311" s="4">
        <f t="shared" si="38"/>
        <v>279.7031913921615</v>
      </c>
      <c r="H311" s="5">
        <f t="shared" si="39"/>
        <v>0</v>
      </c>
      <c r="I311" s="4">
        <f t="shared" si="40"/>
        <v>279.7031913921615</v>
      </c>
      <c r="J311" s="4">
        <f t="shared" si="41"/>
        <v>-44.742487658506477</v>
      </c>
      <c r="K311" s="4">
        <f t="shared" si="42"/>
        <v>234.96070373365501</v>
      </c>
      <c r="L311" s="4">
        <f t="shared" si="43"/>
        <v>226839.28821904297</v>
      </c>
      <c r="M311" s="4">
        <f t="shared" si="44"/>
        <v>190553.13072799423</v>
      </c>
    </row>
    <row r="312" spans="1:13" x14ac:dyDescent="0.25">
      <c r="A312">
        <v>5045</v>
      </c>
      <c r="B312" t="s">
        <v>332</v>
      </c>
      <c r="C312" s="4">
        <v>8119392</v>
      </c>
      <c r="D312" s="4">
        <v>2314</v>
      </c>
      <c r="E312" s="4">
        <f t="shared" si="36"/>
        <v>3508.8124459809851</v>
      </c>
      <c r="F312" s="6">
        <f t="shared" si="37"/>
        <v>0.74199880250290806</v>
      </c>
      <c r="G312" s="4">
        <f t="shared" si="38"/>
        <v>756.43281643758814</v>
      </c>
      <c r="H312" s="5">
        <f t="shared" si="39"/>
        <v>261.50823725814968</v>
      </c>
      <c r="I312" s="4">
        <f t="shared" si="40"/>
        <v>1017.9410536957378</v>
      </c>
      <c r="J312" s="4">
        <f t="shared" si="41"/>
        <v>-44.742487658506477</v>
      </c>
      <c r="K312" s="4">
        <f t="shared" si="42"/>
        <v>973.19856603723133</v>
      </c>
      <c r="L312" s="4">
        <f t="shared" si="43"/>
        <v>2355515.598251937</v>
      </c>
      <c r="M312" s="4">
        <f t="shared" si="44"/>
        <v>2251981.4818101535</v>
      </c>
    </row>
    <row r="313" spans="1:13" x14ac:dyDescent="0.25">
      <c r="A313">
        <v>5046</v>
      </c>
      <c r="B313" t="s">
        <v>333</v>
      </c>
      <c r="C313" s="4">
        <v>4452153</v>
      </c>
      <c r="D313" s="4">
        <v>1235</v>
      </c>
      <c r="E313" s="4">
        <f t="shared" si="36"/>
        <v>3604.9821862348176</v>
      </c>
      <c r="F313" s="6">
        <f t="shared" si="37"/>
        <v>0.76233554982238738</v>
      </c>
      <c r="G313" s="4">
        <f t="shared" si="38"/>
        <v>696.80757748021199</v>
      </c>
      <c r="H313" s="5">
        <f t="shared" si="39"/>
        <v>227.84882816930832</v>
      </c>
      <c r="I313" s="4">
        <f t="shared" si="40"/>
        <v>924.65640564952037</v>
      </c>
      <c r="J313" s="4">
        <f t="shared" si="41"/>
        <v>-44.742487658506477</v>
      </c>
      <c r="K313" s="4">
        <f t="shared" si="42"/>
        <v>879.91391799101393</v>
      </c>
      <c r="L313" s="4">
        <f t="shared" si="43"/>
        <v>1141950.6609771578</v>
      </c>
      <c r="M313" s="4">
        <f t="shared" si="44"/>
        <v>1086693.6887189022</v>
      </c>
    </row>
    <row r="314" spans="1:13" x14ac:dyDescent="0.25">
      <c r="A314">
        <v>5047</v>
      </c>
      <c r="B314" t="s">
        <v>334</v>
      </c>
      <c r="C314" s="4">
        <v>15028150</v>
      </c>
      <c r="D314" s="4">
        <v>3946</v>
      </c>
      <c r="E314" s="4">
        <f t="shared" si="36"/>
        <v>3808.451596553472</v>
      </c>
      <c r="F314" s="6">
        <f t="shared" si="37"/>
        <v>0.8053626597425374</v>
      </c>
      <c r="G314" s="4">
        <f t="shared" si="38"/>
        <v>570.65654308264629</v>
      </c>
      <c r="H314" s="5">
        <f t="shared" si="39"/>
        <v>156.63453455777929</v>
      </c>
      <c r="I314" s="4">
        <f t="shared" si="40"/>
        <v>727.29107764042556</v>
      </c>
      <c r="J314" s="4">
        <f t="shared" si="41"/>
        <v>-44.742487658506477</v>
      </c>
      <c r="K314" s="4">
        <f t="shared" si="42"/>
        <v>682.54858998191912</v>
      </c>
      <c r="L314" s="4">
        <f t="shared" si="43"/>
        <v>2869890.5923691192</v>
      </c>
      <c r="M314" s="4">
        <f t="shared" si="44"/>
        <v>2693336.7360686529</v>
      </c>
    </row>
    <row r="315" spans="1:13" x14ac:dyDescent="0.25">
      <c r="A315">
        <v>5049</v>
      </c>
      <c r="B315" t="s">
        <v>335</v>
      </c>
      <c r="C315" s="4">
        <v>5209446</v>
      </c>
      <c r="D315" s="4">
        <v>1121</v>
      </c>
      <c r="E315" s="4">
        <f t="shared" si="36"/>
        <v>4647.1418376449601</v>
      </c>
      <c r="F315" s="6">
        <f t="shared" si="37"/>
        <v>0.98271815084995007</v>
      </c>
      <c r="G315" s="4">
        <f t="shared" si="38"/>
        <v>50.668593605923618</v>
      </c>
      <c r="H315" s="5">
        <f t="shared" si="39"/>
        <v>0</v>
      </c>
      <c r="I315" s="4">
        <f t="shared" si="40"/>
        <v>50.668593605923618</v>
      </c>
      <c r="J315" s="4">
        <f t="shared" si="41"/>
        <v>-44.742487658506477</v>
      </c>
      <c r="K315" s="4">
        <f t="shared" si="42"/>
        <v>5.9261059474171418</v>
      </c>
      <c r="L315" s="4">
        <f t="shared" si="43"/>
        <v>56799.493432240379</v>
      </c>
      <c r="M315" s="4">
        <f t="shared" si="44"/>
        <v>6643.1647670546163</v>
      </c>
    </row>
    <row r="316" spans="1:13" x14ac:dyDescent="0.25">
      <c r="A316">
        <v>5052</v>
      </c>
      <c r="B316" t="s">
        <v>336</v>
      </c>
      <c r="C316" s="4">
        <v>2375713</v>
      </c>
      <c r="D316" s="4">
        <v>593</v>
      </c>
      <c r="E316" s="4">
        <f t="shared" si="36"/>
        <v>4006.2613827993255</v>
      </c>
      <c r="F316" s="6">
        <f t="shared" si="37"/>
        <v>0.84719294471142947</v>
      </c>
      <c r="G316" s="4">
        <f t="shared" si="38"/>
        <v>448.01447561021706</v>
      </c>
      <c r="H316" s="5">
        <f t="shared" si="39"/>
        <v>87.40110937173057</v>
      </c>
      <c r="I316" s="4">
        <f t="shared" si="40"/>
        <v>535.41558498194763</v>
      </c>
      <c r="J316" s="4">
        <f t="shared" si="41"/>
        <v>-44.742487658506477</v>
      </c>
      <c r="K316" s="4">
        <f t="shared" si="42"/>
        <v>490.67309732344114</v>
      </c>
      <c r="L316" s="4">
        <f t="shared" si="43"/>
        <v>317501.44189429493</v>
      </c>
      <c r="M316" s="4">
        <f t="shared" si="44"/>
        <v>290969.1467128006</v>
      </c>
    </row>
    <row r="317" spans="1:13" x14ac:dyDescent="0.25">
      <c r="A317">
        <v>5053</v>
      </c>
      <c r="B317" t="s">
        <v>337</v>
      </c>
      <c r="C317" s="4">
        <v>26317413</v>
      </c>
      <c r="D317" s="4">
        <v>7031</v>
      </c>
      <c r="E317" s="4">
        <f t="shared" si="36"/>
        <v>3743.0540463660932</v>
      </c>
      <c r="F317" s="6">
        <f t="shared" si="37"/>
        <v>0.79153322181369068</v>
      </c>
      <c r="G317" s="4">
        <f t="shared" si="38"/>
        <v>611.20302419882114</v>
      </c>
      <c r="H317" s="5">
        <f t="shared" si="39"/>
        <v>179.52367712336186</v>
      </c>
      <c r="I317" s="4">
        <f t="shared" si="40"/>
        <v>790.72670132218298</v>
      </c>
      <c r="J317" s="4">
        <f t="shared" si="41"/>
        <v>-44.742487658506477</v>
      </c>
      <c r="K317" s="4">
        <f t="shared" si="42"/>
        <v>745.98421366367654</v>
      </c>
      <c r="L317" s="4">
        <f t="shared" si="43"/>
        <v>5559599.4369962681</v>
      </c>
      <c r="M317" s="4">
        <f t="shared" si="44"/>
        <v>5245015.0062693097</v>
      </c>
    </row>
    <row r="318" spans="1:13" x14ac:dyDescent="0.25">
      <c r="A318">
        <v>5054</v>
      </c>
      <c r="B318" t="s">
        <v>338</v>
      </c>
      <c r="C318" s="4">
        <v>36066473</v>
      </c>
      <c r="D318" s="4">
        <v>10042</v>
      </c>
      <c r="E318" s="4">
        <f t="shared" si="36"/>
        <v>3591.5627365066721</v>
      </c>
      <c r="F318" s="6">
        <f t="shared" si="37"/>
        <v>0.7594977761363253</v>
      </c>
      <c r="G318" s="4">
        <f t="shared" si="38"/>
        <v>705.12763631166217</v>
      </c>
      <c r="H318" s="5">
        <f t="shared" si="39"/>
        <v>232.54563557415926</v>
      </c>
      <c r="I318" s="4">
        <f t="shared" si="40"/>
        <v>937.67327188582146</v>
      </c>
      <c r="J318" s="4">
        <f t="shared" si="41"/>
        <v>-44.742487658506477</v>
      </c>
      <c r="K318" s="4">
        <f t="shared" si="42"/>
        <v>892.93078422731503</v>
      </c>
      <c r="L318" s="4">
        <f t="shared" si="43"/>
        <v>9416114.9962774199</v>
      </c>
      <c r="M318" s="4">
        <f t="shared" si="44"/>
        <v>8966810.9352106974</v>
      </c>
    </row>
    <row r="319" spans="1:13" x14ac:dyDescent="0.25">
      <c r="A319">
        <v>5055</v>
      </c>
      <c r="B319" t="s">
        <v>339</v>
      </c>
      <c r="C319" s="4">
        <v>25423977</v>
      </c>
      <c r="D319" s="4">
        <v>6134</v>
      </c>
      <c r="E319" s="4">
        <f t="shared" si="36"/>
        <v>4144.7631235735244</v>
      </c>
      <c r="F319" s="6">
        <f t="shared" si="37"/>
        <v>0.87648152236588195</v>
      </c>
      <c r="G319" s="4">
        <f t="shared" si="38"/>
        <v>362.14339633021376</v>
      </c>
      <c r="H319" s="5">
        <f t="shared" si="39"/>
        <v>38.925500100760971</v>
      </c>
      <c r="I319" s="4">
        <f t="shared" si="40"/>
        <v>401.06889643097475</v>
      </c>
      <c r="J319" s="4">
        <f t="shared" si="41"/>
        <v>-44.742487658506477</v>
      </c>
      <c r="K319" s="4">
        <f t="shared" si="42"/>
        <v>356.32640877246826</v>
      </c>
      <c r="L319" s="4">
        <f t="shared" si="43"/>
        <v>2460156.6107075992</v>
      </c>
      <c r="M319" s="4">
        <f t="shared" si="44"/>
        <v>2185706.1914103203</v>
      </c>
    </row>
    <row r="320" spans="1:13" x14ac:dyDescent="0.25">
      <c r="A320">
        <v>5056</v>
      </c>
      <c r="B320" t="s">
        <v>340</v>
      </c>
      <c r="C320" s="4">
        <v>25175276</v>
      </c>
      <c r="D320" s="4">
        <v>5414</v>
      </c>
      <c r="E320" s="4">
        <f t="shared" si="36"/>
        <v>4650.0325083117841</v>
      </c>
      <c r="F320" s="6">
        <f t="shared" si="37"/>
        <v>0.9833294329307779</v>
      </c>
      <c r="G320" s="4">
        <f t="shared" si="38"/>
        <v>48.876377792492733</v>
      </c>
      <c r="H320" s="5">
        <f t="shared" si="39"/>
        <v>0</v>
      </c>
      <c r="I320" s="4">
        <f t="shared" si="40"/>
        <v>48.876377792492733</v>
      </c>
      <c r="J320" s="4">
        <f t="shared" si="41"/>
        <v>-44.742487658506477</v>
      </c>
      <c r="K320" s="4">
        <f t="shared" si="42"/>
        <v>4.1338901339862559</v>
      </c>
      <c r="L320" s="4">
        <f t="shared" si="43"/>
        <v>264616.70936855563</v>
      </c>
      <c r="M320" s="4">
        <f t="shared" si="44"/>
        <v>22380.881185401591</v>
      </c>
    </row>
    <row r="321" spans="1:13" x14ac:dyDescent="0.25">
      <c r="A321">
        <v>5057</v>
      </c>
      <c r="B321" t="s">
        <v>341</v>
      </c>
      <c r="C321" s="4">
        <v>44664699</v>
      </c>
      <c r="D321" s="4">
        <v>10627</v>
      </c>
      <c r="E321" s="4">
        <f t="shared" si="36"/>
        <v>4202.9452338383362</v>
      </c>
      <c r="F321" s="6">
        <f t="shared" si="37"/>
        <v>0.88878513129574399</v>
      </c>
      <c r="G321" s="4">
        <f t="shared" si="38"/>
        <v>326.07048796603044</v>
      </c>
      <c r="H321" s="5">
        <f t="shared" si="39"/>
        <v>18.561761508076824</v>
      </c>
      <c r="I321" s="4">
        <f t="shared" si="40"/>
        <v>344.63224947410725</v>
      </c>
      <c r="J321" s="4">
        <f t="shared" si="41"/>
        <v>-44.742487658506477</v>
      </c>
      <c r="K321" s="4">
        <f t="shared" si="42"/>
        <v>299.88976181560076</v>
      </c>
      <c r="L321" s="4">
        <f t="shared" si="43"/>
        <v>3662406.9151613377</v>
      </c>
      <c r="M321" s="4">
        <f t="shared" si="44"/>
        <v>3186928.4988143891</v>
      </c>
    </row>
    <row r="322" spans="1:13" x14ac:dyDescent="0.25">
      <c r="A322">
        <v>5058</v>
      </c>
      <c r="B322" t="s">
        <v>342</v>
      </c>
      <c r="C322" s="4">
        <v>18465186</v>
      </c>
      <c r="D322" s="4">
        <v>4342</v>
      </c>
      <c r="E322" s="4">
        <f t="shared" si="36"/>
        <v>4252.6913864578537</v>
      </c>
      <c r="F322" s="6">
        <f t="shared" si="37"/>
        <v>0.89930481174064425</v>
      </c>
      <c r="G322" s="4">
        <f t="shared" si="38"/>
        <v>295.22787334192958</v>
      </c>
      <c r="H322" s="5">
        <f t="shared" si="39"/>
        <v>1.1506080912457035</v>
      </c>
      <c r="I322" s="4">
        <f t="shared" si="40"/>
        <v>296.3784814331753</v>
      </c>
      <c r="J322" s="4">
        <f t="shared" si="41"/>
        <v>-44.742487658506477</v>
      </c>
      <c r="K322" s="4">
        <f t="shared" si="42"/>
        <v>251.6359937746688</v>
      </c>
      <c r="L322" s="4">
        <f t="shared" si="43"/>
        <v>1286875.3663828471</v>
      </c>
      <c r="M322" s="4">
        <f t="shared" si="44"/>
        <v>1092603.484969612</v>
      </c>
    </row>
    <row r="323" spans="1:13" x14ac:dyDescent="0.25">
      <c r="A323">
        <v>5059</v>
      </c>
      <c r="B323" t="s">
        <v>343</v>
      </c>
      <c r="C323" s="4">
        <v>71329130</v>
      </c>
      <c r="D323" s="4">
        <v>18798</v>
      </c>
      <c r="E323" s="4">
        <f t="shared" si="36"/>
        <v>3794.5063304606874</v>
      </c>
      <c r="F323" s="6">
        <f t="shared" si="37"/>
        <v>0.80241369313325561</v>
      </c>
      <c r="G323" s="4">
        <f t="shared" si="38"/>
        <v>579.3026080601727</v>
      </c>
      <c r="H323" s="5">
        <f t="shared" si="39"/>
        <v>161.5153776902539</v>
      </c>
      <c r="I323" s="4">
        <f t="shared" si="40"/>
        <v>740.8179857504266</v>
      </c>
      <c r="J323" s="4">
        <f t="shared" si="41"/>
        <v>-44.742487658506477</v>
      </c>
      <c r="K323" s="4">
        <f t="shared" si="42"/>
        <v>696.07549809192017</v>
      </c>
      <c r="L323" s="4">
        <f t="shared" si="43"/>
        <v>13925896.49613652</v>
      </c>
      <c r="M323" s="4">
        <f t="shared" si="44"/>
        <v>13084827.213131916</v>
      </c>
    </row>
    <row r="324" spans="1:13" x14ac:dyDescent="0.25">
      <c r="A324">
        <v>5060</v>
      </c>
      <c r="B324" t="s">
        <v>344</v>
      </c>
      <c r="C324" s="4">
        <v>50001349</v>
      </c>
      <c r="D324" s="4">
        <v>9921</v>
      </c>
      <c r="E324" s="4">
        <f t="shared" si="36"/>
        <v>5039.9505090212679</v>
      </c>
      <c r="F324" s="6">
        <f t="shared" si="37"/>
        <v>1.0657843073519377</v>
      </c>
      <c r="G324" s="4">
        <f t="shared" si="38"/>
        <v>-192.8727826473872</v>
      </c>
      <c r="H324" s="5">
        <f t="shared" si="39"/>
        <v>0</v>
      </c>
      <c r="I324" s="4">
        <f t="shared" si="40"/>
        <v>-192.8727826473872</v>
      </c>
      <c r="J324" s="4">
        <f t="shared" si="41"/>
        <v>-44.742487658506477</v>
      </c>
      <c r="K324" s="4">
        <f t="shared" si="42"/>
        <v>-237.61527030589366</v>
      </c>
      <c r="L324" s="4">
        <f t="shared" si="43"/>
        <v>-1913490.8766447285</v>
      </c>
      <c r="M324" s="4">
        <f t="shared" si="44"/>
        <v>-2357381.0967047708</v>
      </c>
    </row>
    <row r="325" spans="1:13" x14ac:dyDescent="0.25">
      <c r="A325">
        <v>5061</v>
      </c>
      <c r="B325" t="s">
        <v>345</v>
      </c>
      <c r="C325" s="4">
        <v>6604220</v>
      </c>
      <c r="D325" s="4">
        <v>1937</v>
      </c>
      <c r="E325" s="4">
        <f t="shared" si="36"/>
        <v>3409.509550851833</v>
      </c>
      <c r="F325" s="6">
        <f t="shared" si="37"/>
        <v>0.72099949564189325</v>
      </c>
      <c r="G325" s="4">
        <f t="shared" si="38"/>
        <v>818.00061141766241</v>
      </c>
      <c r="H325" s="5">
        <f t="shared" si="39"/>
        <v>296.26425055335295</v>
      </c>
      <c r="I325" s="4">
        <f t="shared" si="40"/>
        <v>1114.2648619710153</v>
      </c>
      <c r="J325" s="4">
        <f t="shared" si="41"/>
        <v>-44.742487658506477</v>
      </c>
      <c r="K325" s="4">
        <f t="shared" si="42"/>
        <v>1069.5223743125089</v>
      </c>
      <c r="L325" s="4">
        <f t="shared" si="43"/>
        <v>2158331.0376378568</v>
      </c>
      <c r="M325" s="4">
        <f t="shared" si="44"/>
        <v>2071664.8390433297</v>
      </c>
    </row>
    <row r="326" spans="1:13" x14ac:dyDescent="0.25">
      <c r="A326">
        <v>5501</v>
      </c>
      <c r="B326" t="s">
        <v>346</v>
      </c>
      <c r="C326" s="4">
        <v>383991724</v>
      </c>
      <c r="D326" s="4">
        <v>79421</v>
      </c>
      <c r="E326" s="4">
        <f t="shared" si="36"/>
        <v>4834.889059568628</v>
      </c>
      <c r="F326" s="6">
        <f t="shared" si="37"/>
        <v>1.0224205333469609</v>
      </c>
      <c r="G326" s="4">
        <f t="shared" si="38"/>
        <v>-65.734683986750483</v>
      </c>
      <c r="H326" s="5">
        <f t="shared" si="39"/>
        <v>0</v>
      </c>
      <c r="I326" s="4">
        <f t="shared" si="40"/>
        <v>-65.734683986750483</v>
      </c>
      <c r="J326" s="4">
        <f t="shared" si="41"/>
        <v>-44.742487658506477</v>
      </c>
      <c r="K326" s="4">
        <f t="shared" si="42"/>
        <v>-110.47717164525696</v>
      </c>
      <c r="L326" s="4">
        <f t="shared" si="43"/>
        <v>-5220714.33691171</v>
      </c>
      <c r="M326" s="4">
        <f t="shared" si="44"/>
        <v>-8774207.4492379539</v>
      </c>
    </row>
    <row r="327" spans="1:13" x14ac:dyDescent="0.25">
      <c r="A327">
        <v>5503</v>
      </c>
      <c r="B327" t="s">
        <v>347</v>
      </c>
      <c r="C327" s="4">
        <v>112444436</v>
      </c>
      <c r="D327" s="4">
        <v>25167</v>
      </c>
      <c r="E327" s="4">
        <f t="shared" si="36"/>
        <v>4467.9316565343506</v>
      </c>
      <c r="F327" s="6">
        <f t="shared" si="37"/>
        <v>0.94482107261406134</v>
      </c>
      <c r="G327" s="4">
        <f t="shared" si="38"/>
        <v>161.77890589450149</v>
      </c>
      <c r="H327" s="5">
        <f t="shared" si="39"/>
        <v>0</v>
      </c>
      <c r="I327" s="4">
        <f t="shared" si="40"/>
        <v>161.77890589450149</v>
      </c>
      <c r="J327" s="4">
        <f t="shared" si="41"/>
        <v>-44.742487658506477</v>
      </c>
      <c r="K327" s="4">
        <f t="shared" si="42"/>
        <v>117.03641823599501</v>
      </c>
      <c r="L327" s="4">
        <f t="shared" si="43"/>
        <v>4071489.7246469189</v>
      </c>
      <c r="M327" s="4">
        <f t="shared" si="44"/>
        <v>2945455.5377452867</v>
      </c>
    </row>
    <row r="328" spans="1:13" x14ac:dyDescent="0.25">
      <c r="A328">
        <v>5510</v>
      </c>
      <c r="B328" t="s">
        <v>348</v>
      </c>
      <c r="C328" s="4">
        <v>11026341</v>
      </c>
      <c r="D328" s="4">
        <v>2852</v>
      </c>
      <c r="E328" s="4">
        <f t="shared" si="36"/>
        <v>3866.1784712482468</v>
      </c>
      <c r="F328" s="6">
        <f t="shared" si="37"/>
        <v>0.8175700012733792</v>
      </c>
      <c r="G328" s="4">
        <f t="shared" si="38"/>
        <v>534.86588077188594</v>
      </c>
      <c r="H328" s="5">
        <f t="shared" si="39"/>
        <v>136.43012841460813</v>
      </c>
      <c r="I328" s="4">
        <f t="shared" si="40"/>
        <v>671.29600918649408</v>
      </c>
      <c r="J328" s="4">
        <f t="shared" si="41"/>
        <v>-44.742487658506477</v>
      </c>
      <c r="K328" s="4">
        <f t="shared" si="42"/>
        <v>626.55352152798764</v>
      </c>
      <c r="L328" s="4">
        <f t="shared" si="43"/>
        <v>1914536.218199881</v>
      </c>
      <c r="M328" s="4">
        <f t="shared" si="44"/>
        <v>1786930.6433978206</v>
      </c>
    </row>
    <row r="329" spans="1:13" x14ac:dyDescent="0.25">
      <c r="A329">
        <v>5512</v>
      </c>
      <c r="B329" t="s">
        <v>349</v>
      </c>
      <c r="C329" s="4">
        <v>17882425</v>
      </c>
      <c r="D329" s="4">
        <v>4209</v>
      </c>
      <c r="E329" s="4">
        <f t="shared" ref="E329:E365" si="45">IF(ISNUMBER(C329),(C329)/D329,"")</f>
        <v>4248.616060822048</v>
      </c>
      <c r="F329" s="6">
        <f t="shared" ref="F329:F365" si="46">IF(ISNUMBER(C329),E329/$E$366,"")</f>
        <v>0.8984430139705637</v>
      </c>
      <c r="G329" s="4">
        <f t="shared" ref="G329:G364" si="47">IF(ISNUMBER(D329),(E$366-E329)*0.62,"")</f>
        <v>297.75457523612914</v>
      </c>
      <c r="H329" s="5">
        <f t="shared" ref="H329:H364" si="48">IF(ISNUMBER(D329),(IF(E329&gt;=E$366*0.9,0,IF(E329&lt;0.9*E$366,(E$366*0.9-E329)*0.35))),"")</f>
        <v>2.5769720637777027</v>
      </c>
      <c r="I329" s="4">
        <f t="shared" ref="I329:I365" si="49">IF(ISNUMBER(C329),G329+H329,"")</f>
        <v>300.33154729990684</v>
      </c>
      <c r="J329" s="4">
        <f t="shared" ref="J329:J364" si="50">IF(ISNUMBER(D329),I$368,"")</f>
        <v>-44.742487658506477</v>
      </c>
      <c r="K329" s="4">
        <f t="shared" ref="K329:K364" si="51">I329+J329</f>
        <v>255.58905964140035</v>
      </c>
      <c r="L329" s="4">
        <f t="shared" ref="L329:L364" si="52">I329*D329</f>
        <v>1264095.4825853079</v>
      </c>
      <c r="M329" s="4">
        <f t="shared" ref="M329:M364" si="53">D329*K329</f>
        <v>1075774.3520306542</v>
      </c>
    </row>
    <row r="330" spans="1:13" x14ac:dyDescent="0.25">
      <c r="A330">
        <v>5514</v>
      </c>
      <c r="B330" t="s">
        <v>350</v>
      </c>
      <c r="C330" s="4">
        <v>5635818</v>
      </c>
      <c r="D330" s="4">
        <v>1301</v>
      </c>
      <c r="E330" s="4">
        <f t="shared" si="45"/>
        <v>4331.9123750960798</v>
      </c>
      <c r="F330" s="6">
        <f t="shared" si="46"/>
        <v>0.91605745372639347</v>
      </c>
      <c r="G330" s="4">
        <f t="shared" si="47"/>
        <v>246.1108603862294</v>
      </c>
      <c r="H330" s="5">
        <f t="shared" si="48"/>
        <v>0</v>
      </c>
      <c r="I330" s="4">
        <f t="shared" si="49"/>
        <v>246.1108603862294</v>
      </c>
      <c r="J330" s="4">
        <f t="shared" si="50"/>
        <v>-44.742487658506477</v>
      </c>
      <c r="K330" s="4">
        <f t="shared" si="51"/>
        <v>201.36837272772294</v>
      </c>
      <c r="L330" s="4">
        <f t="shared" si="52"/>
        <v>320190.22936248448</v>
      </c>
      <c r="M330" s="4">
        <f t="shared" si="53"/>
        <v>261980.25291876754</v>
      </c>
    </row>
    <row r="331" spans="1:13" x14ac:dyDescent="0.25">
      <c r="A331">
        <v>5516</v>
      </c>
      <c r="B331" t="s">
        <v>351</v>
      </c>
      <c r="C331" s="4">
        <v>4971646</v>
      </c>
      <c r="D331" s="4">
        <v>1062</v>
      </c>
      <c r="E331" s="4">
        <f t="shared" si="45"/>
        <v>4681.3992467043317</v>
      </c>
      <c r="F331" s="6">
        <f t="shared" si="46"/>
        <v>0.98996246980122982</v>
      </c>
      <c r="G331" s="4">
        <f t="shared" si="47"/>
        <v>29.428999989113198</v>
      </c>
      <c r="H331" s="5">
        <f t="shared" si="48"/>
        <v>0</v>
      </c>
      <c r="I331" s="4">
        <f t="shared" si="49"/>
        <v>29.428999989113198</v>
      </c>
      <c r="J331" s="4">
        <f t="shared" si="50"/>
        <v>-44.742487658506477</v>
      </c>
      <c r="K331" s="4">
        <f t="shared" si="51"/>
        <v>-15.313487669393279</v>
      </c>
      <c r="L331" s="4">
        <f t="shared" si="52"/>
        <v>31253.597988438218</v>
      </c>
      <c r="M331" s="4">
        <f t="shared" si="53"/>
        <v>-16262.923904895662</v>
      </c>
    </row>
    <row r="332" spans="1:13" x14ac:dyDescent="0.25">
      <c r="A332">
        <v>5518</v>
      </c>
      <c r="B332" t="s">
        <v>352</v>
      </c>
      <c r="C332" s="4">
        <v>3032479</v>
      </c>
      <c r="D332" s="4">
        <v>985</v>
      </c>
      <c r="E332" s="4">
        <f t="shared" si="45"/>
        <v>3078.6588832487309</v>
      </c>
      <c r="F332" s="6">
        <f t="shared" si="46"/>
        <v>0.65103542576122009</v>
      </c>
      <c r="G332" s="4">
        <f t="shared" si="47"/>
        <v>1023.1280253315857</v>
      </c>
      <c r="H332" s="5">
        <f t="shared" si="48"/>
        <v>412.06198421443867</v>
      </c>
      <c r="I332" s="4">
        <f t="shared" si="49"/>
        <v>1435.1900095460244</v>
      </c>
      <c r="J332" s="4">
        <f t="shared" si="50"/>
        <v>-44.742487658506477</v>
      </c>
      <c r="K332" s="4">
        <f t="shared" si="51"/>
        <v>1390.447521887518</v>
      </c>
      <c r="L332" s="4">
        <f t="shared" si="52"/>
        <v>1413662.159402834</v>
      </c>
      <c r="M332" s="4">
        <f t="shared" si="53"/>
        <v>1369590.8090592052</v>
      </c>
    </row>
    <row r="333" spans="1:13" x14ac:dyDescent="0.25">
      <c r="A333">
        <v>5520</v>
      </c>
      <c r="B333" t="s">
        <v>353</v>
      </c>
      <c r="C333" s="4">
        <v>18683556</v>
      </c>
      <c r="D333" s="4">
        <v>3961</v>
      </c>
      <c r="E333" s="4">
        <f t="shared" si="45"/>
        <v>4716.8785660186822</v>
      </c>
      <c r="F333" s="6">
        <f t="shared" si="46"/>
        <v>0.99746518271340601</v>
      </c>
      <c r="G333" s="4">
        <f t="shared" si="47"/>
        <v>7.4318220142158857</v>
      </c>
      <c r="H333" s="5">
        <f t="shared" si="48"/>
        <v>0</v>
      </c>
      <c r="I333" s="4">
        <f t="shared" si="49"/>
        <v>7.4318220142158857</v>
      </c>
      <c r="J333" s="4">
        <f t="shared" si="50"/>
        <v>-44.742487658506477</v>
      </c>
      <c r="K333" s="4">
        <f t="shared" si="51"/>
        <v>-37.310665644290594</v>
      </c>
      <c r="L333" s="4">
        <f t="shared" si="52"/>
        <v>29437.446998309122</v>
      </c>
      <c r="M333" s="4">
        <f t="shared" si="53"/>
        <v>-147787.54661703506</v>
      </c>
    </row>
    <row r="334" spans="1:13" x14ac:dyDescent="0.25">
      <c r="A334">
        <v>5522</v>
      </c>
      <c r="B334" t="s">
        <v>354</v>
      </c>
      <c r="C334" s="4">
        <v>7979849</v>
      </c>
      <c r="D334" s="4">
        <v>2116</v>
      </c>
      <c r="E334" s="4">
        <f t="shared" si="45"/>
        <v>3771.195179584121</v>
      </c>
      <c r="F334" s="6">
        <f t="shared" si="46"/>
        <v>0.79748414893513553</v>
      </c>
      <c r="G334" s="4">
        <f t="shared" si="47"/>
        <v>593.75552160364384</v>
      </c>
      <c r="H334" s="5">
        <f t="shared" si="48"/>
        <v>169.67428049705214</v>
      </c>
      <c r="I334" s="4">
        <f t="shared" si="49"/>
        <v>763.42980210069595</v>
      </c>
      <c r="J334" s="4">
        <f t="shared" si="50"/>
        <v>-44.742487658506477</v>
      </c>
      <c r="K334" s="4">
        <f t="shared" si="51"/>
        <v>718.68731444218952</v>
      </c>
      <c r="L334" s="4">
        <f t="shared" si="52"/>
        <v>1615417.4612450725</v>
      </c>
      <c r="M334" s="4">
        <f t="shared" si="53"/>
        <v>1520742.3573596731</v>
      </c>
    </row>
    <row r="335" spans="1:13" x14ac:dyDescent="0.25">
      <c r="A335">
        <v>5524</v>
      </c>
      <c r="B335" t="s">
        <v>355</v>
      </c>
      <c r="C335" s="4">
        <v>30284122</v>
      </c>
      <c r="D335" s="4">
        <v>6794</v>
      </c>
      <c r="E335" s="4">
        <f t="shared" si="45"/>
        <v>4457.4804239034438</v>
      </c>
      <c r="F335" s="6">
        <f t="shared" si="46"/>
        <v>0.94261097953664574</v>
      </c>
      <c r="G335" s="4">
        <f t="shared" si="47"/>
        <v>168.25867012566371</v>
      </c>
      <c r="H335" s="5">
        <f t="shared" si="48"/>
        <v>0</v>
      </c>
      <c r="I335" s="4">
        <f t="shared" si="49"/>
        <v>168.25867012566371</v>
      </c>
      <c r="J335" s="4">
        <f t="shared" si="50"/>
        <v>-44.742487658506477</v>
      </c>
      <c r="K335" s="4">
        <f t="shared" si="51"/>
        <v>123.51618246715724</v>
      </c>
      <c r="L335" s="4">
        <f t="shared" si="52"/>
        <v>1143149.4048337592</v>
      </c>
      <c r="M335" s="4">
        <f t="shared" si="53"/>
        <v>839168.94368186628</v>
      </c>
    </row>
    <row r="336" spans="1:13" x14ac:dyDescent="0.25">
      <c r="A336">
        <v>5526</v>
      </c>
      <c r="B336" t="s">
        <v>356</v>
      </c>
      <c r="C336" s="4">
        <v>15278852</v>
      </c>
      <c r="D336" s="4">
        <v>3533</v>
      </c>
      <c r="E336" s="4">
        <f t="shared" si="45"/>
        <v>4324.6113784319277</v>
      </c>
      <c r="F336" s="6">
        <f t="shared" si="46"/>
        <v>0.91451353228138044</v>
      </c>
      <c r="G336" s="4">
        <f t="shared" si="47"/>
        <v>250.63747831800367</v>
      </c>
      <c r="H336" s="5">
        <f t="shared" si="48"/>
        <v>0</v>
      </c>
      <c r="I336" s="4">
        <f t="shared" si="49"/>
        <v>250.63747831800367</v>
      </c>
      <c r="J336" s="4">
        <f t="shared" si="50"/>
        <v>-44.742487658506477</v>
      </c>
      <c r="K336" s="4">
        <f t="shared" si="51"/>
        <v>205.89499065949718</v>
      </c>
      <c r="L336" s="4">
        <f t="shared" si="52"/>
        <v>885502.21089750703</v>
      </c>
      <c r="M336" s="4">
        <f t="shared" si="53"/>
        <v>727427.00200000359</v>
      </c>
    </row>
    <row r="337" spans="1:13" x14ac:dyDescent="0.25">
      <c r="A337">
        <v>5528</v>
      </c>
      <c r="B337" t="s">
        <v>357</v>
      </c>
      <c r="C337" s="4">
        <v>4430232</v>
      </c>
      <c r="D337" s="4">
        <v>1069</v>
      </c>
      <c r="E337" s="4">
        <f t="shared" si="45"/>
        <v>4144.2768942937328</v>
      </c>
      <c r="F337" s="6">
        <f t="shared" si="46"/>
        <v>0.87637870081331926</v>
      </c>
      <c r="G337" s="4">
        <f t="shared" si="47"/>
        <v>362.44485848368458</v>
      </c>
      <c r="H337" s="5">
        <f t="shared" si="48"/>
        <v>39.095680348688028</v>
      </c>
      <c r="I337" s="4">
        <f t="shared" si="49"/>
        <v>401.54053883237259</v>
      </c>
      <c r="J337" s="4">
        <f t="shared" si="50"/>
        <v>-44.742487658506477</v>
      </c>
      <c r="K337" s="4">
        <f t="shared" si="51"/>
        <v>356.7980511738661</v>
      </c>
      <c r="L337" s="4">
        <f t="shared" si="52"/>
        <v>429246.83601180627</v>
      </c>
      <c r="M337" s="4">
        <f t="shared" si="53"/>
        <v>381417.11670486286</v>
      </c>
    </row>
    <row r="338" spans="1:13" x14ac:dyDescent="0.25">
      <c r="A338">
        <v>5530</v>
      </c>
      <c r="B338" t="s">
        <v>358</v>
      </c>
      <c r="C338" s="4">
        <v>70085520</v>
      </c>
      <c r="D338" s="4">
        <v>14948</v>
      </c>
      <c r="E338" s="4">
        <f t="shared" si="45"/>
        <v>4688.6218892159486</v>
      </c>
      <c r="F338" s="6">
        <f t="shared" si="46"/>
        <v>0.99148982191167523</v>
      </c>
      <c r="G338" s="4">
        <f t="shared" si="47"/>
        <v>24.95096163191074</v>
      </c>
      <c r="H338" s="5">
        <f t="shared" si="48"/>
        <v>0</v>
      </c>
      <c r="I338" s="4">
        <f t="shared" si="49"/>
        <v>24.95096163191074</v>
      </c>
      <c r="J338" s="4">
        <f t="shared" si="50"/>
        <v>-44.742487658506477</v>
      </c>
      <c r="K338" s="4">
        <f t="shared" si="51"/>
        <v>-19.791526026595736</v>
      </c>
      <c r="L338" s="4">
        <f t="shared" si="52"/>
        <v>372966.97447380173</v>
      </c>
      <c r="M338" s="4">
        <f t="shared" si="53"/>
        <v>-295843.73104555305</v>
      </c>
    </row>
    <row r="339" spans="1:13" x14ac:dyDescent="0.25">
      <c r="A339">
        <v>5532</v>
      </c>
      <c r="B339" t="s">
        <v>359</v>
      </c>
      <c r="C339" s="4">
        <v>21237878</v>
      </c>
      <c r="D339" s="4">
        <v>5595</v>
      </c>
      <c r="E339" s="4">
        <f t="shared" si="45"/>
        <v>3795.8673815907059</v>
      </c>
      <c r="F339" s="6">
        <f t="shared" si="46"/>
        <v>0.80270151082775099</v>
      </c>
      <c r="G339" s="4">
        <f t="shared" si="47"/>
        <v>578.45875635956122</v>
      </c>
      <c r="H339" s="5">
        <f t="shared" si="48"/>
        <v>161.03900979474741</v>
      </c>
      <c r="I339" s="4">
        <f t="shared" si="49"/>
        <v>739.49776615430869</v>
      </c>
      <c r="J339" s="4">
        <f t="shared" si="50"/>
        <v>-44.742487658506477</v>
      </c>
      <c r="K339" s="4">
        <f t="shared" si="51"/>
        <v>694.75527849580226</v>
      </c>
      <c r="L339" s="4">
        <f t="shared" si="52"/>
        <v>4137490.0016333573</v>
      </c>
      <c r="M339" s="4">
        <f t="shared" si="53"/>
        <v>3887155.7831840138</v>
      </c>
    </row>
    <row r="340" spans="1:13" x14ac:dyDescent="0.25">
      <c r="A340">
        <v>5534</v>
      </c>
      <c r="B340" t="s">
        <v>360</v>
      </c>
      <c r="C340" s="4">
        <v>8891464</v>
      </c>
      <c r="D340" s="4">
        <v>2223</v>
      </c>
      <c r="E340" s="4">
        <f t="shared" si="45"/>
        <v>3999.7588843904632</v>
      </c>
      <c r="F340" s="6">
        <f t="shared" si="46"/>
        <v>0.84581787947014553</v>
      </c>
      <c r="G340" s="4">
        <f t="shared" si="47"/>
        <v>452.04602462371167</v>
      </c>
      <c r="H340" s="5">
        <f t="shared" si="48"/>
        <v>89.676983814832369</v>
      </c>
      <c r="I340" s="4">
        <f t="shared" si="49"/>
        <v>541.72300843854407</v>
      </c>
      <c r="J340" s="4">
        <f t="shared" si="50"/>
        <v>-44.742487658506477</v>
      </c>
      <c r="K340" s="4">
        <f t="shared" si="51"/>
        <v>496.98052078003758</v>
      </c>
      <c r="L340" s="4">
        <f t="shared" si="52"/>
        <v>1204250.2477588835</v>
      </c>
      <c r="M340" s="4">
        <f t="shared" si="53"/>
        <v>1104787.6976940236</v>
      </c>
    </row>
    <row r="341" spans="1:13" x14ac:dyDescent="0.25">
      <c r="A341">
        <v>5536</v>
      </c>
      <c r="B341" t="s">
        <v>361</v>
      </c>
      <c r="C341" s="4">
        <v>10747980</v>
      </c>
      <c r="D341" s="4">
        <v>2734</v>
      </c>
      <c r="E341" s="4">
        <f t="shared" si="45"/>
        <v>3931.2289685442574</v>
      </c>
      <c r="F341" s="6">
        <f t="shared" si="46"/>
        <v>0.83132604889317852</v>
      </c>
      <c r="G341" s="4">
        <f t="shared" si="47"/>
        <v>494.53457244835926</v>
      </c>
      <c r="H341" s="5">
        <f t="shared" si="48"/>
        <v>113.66245436100438</v>
      </c>
      <c r="I341" s="4">
        <f t="shared" si="49"/>
        <v>608.19702680936359</v>
      </c>
      <c r="J341" s="4">
        <f t="shared" si="50"/>
        <v>-44.742487658506477</v>
      </c>
      <c r="K341" s="4">
        <f t="shared" si="51"/>
        <v>563.45453915085716</v>
      </c>
      <c r="L341" s="4">
        <f t="shared" si="52"/>
        <v>1662810.6712968</v>
      </c>
      <c r="M341" s="4">
        <f t="shared" si="53"/>
        <v>1540484.7100384436</v>
      </c>
    </row>
    <row r="342" spans="1:13" x14ac:dyDescent="0.25">
      <c r="A342">
        <v>5538</v>
      </c>
      <c r="B342" t="s">
        <v>362</v>
      </c>
      <c r="C342" s="4">
        <v>6850132</v>
      </c>
      <c r="D342" s="4">
        <v>1829</v>
      </c>
      <c r="E342" s="4">
        <f t="shared" si="45"/>
        <v>3745.2881355932204</v>
      </c>
      <c r="F342" s="6">
        <f t="shared" si="46"/>
        <v>0.7920056584448113</v>
      </c>
      <c r="G342" s="4">
        <f t="shared" si="47"/>
        <v>609.81788887800224</v>
      </c>
      <c r="H342" s="5">
        <f t="shared" si="48"/>
        <v>178.74174589386735</v>
      </c>
      <c r="I342" s="4">
        <f t="shared" si="49"/>
        <v>788.55963477186958</v>
      </c>
      <c r="J342" s="4">
        <f t="shared" si="50"/>
        <v>-44.742487658506477</v>
      </c>
      <c r="K342" s="4">
        <f t="shared" si="51"/>
        <v>743.81714711336315</v>
      </c>
      <c r="L342" s="4">
        <f t="shared" si="52"/>
        <v>1442275.5719977494</v>
      </c>
      <c r="M342" s="4">
        <f t="shared" si="53"/>
        <v>1360441.5620703411</v>
      </c>
    </row>
    <row r="343" spans="1:13" x14ac:dyDescent="0.25">
      <c r="A343">
        <v>5540</v>
      </c>
      <c r="B343" t="s">
        <v>363</v>
      </c>
      <c r="C343" s="4">
        <v>6940572</v>
      </c>
      <c r="D343" s="4">
        <v>1955</v>
      </c>
      <c r="E343" s="4">
        <f t="shared" si="45"/>
        <v>3550.1647058823528</v>
      </c>
      <c r="F343" s="6">
        <f t="shared" si="46"/>
        <v>0.75074344981591812</v>
      </c>
      <c r="G343" s="4">
        <f t="shared" si="47"/>
        <v>730.79441529874009</v>
      </c>
      <c r="H343" s="5">
        <f t="shared" si="48"/>
        <v>247.03494629267101</v>
      </c>
      <c r="I343" s="4">
        <f t="shared" si="49"/>
        <v>977.82936159141104</v>
      </c>
      <c r="J343" s="4">
        <f t="shared" si="50"/>
        <v>-44.742487658506477</v>
      </c>
      <c r="K343" s="4">
        <f t="shared" si="51"/>
        <v>933.08687393290461</v>
      </c>
      <c r="L343" s="4">
        <f t="shared" si="52"/>
        <v>1911656.4019112086</v>
      </c>
      <c r="M343" s="4">
        <f t="shared" si="53"/>
        <v>1824184.8385388285</v>
      </c>
    </row>
    <row r="344" spans="1:13" x14ac:dyDescent="0.25">
      <c r="A344">
        <v>5542</v>
      </c>
      <c r="B344" t="s">
        <v>364</v>
      </c>
      <c r="C344" s="4">
        <v>12271342</v>
      </c>
      <c r="D344" s="4">
        <v>2784</v>
      </c>
      <c r="E344" s="4">
        <f t="shared" si="45"/>
        <v>4407.8096264367814</v>
      </c>
      <c r="F344" s="6">
        <f t="shared" si="46"/>
        <v>0.93210723423619724</v>
      </c>
      <c r="G344" s="4">
        <f t="shared" si="47"/>
        <v>199.05456455499441</v>
      </c>
      <c r="H344" s="5">
        <f t="shared" si="48"/>
        <v>0</v>
      </c>
      <c r="I344" s="4">
        <f t="shared" si="49"/>
        <v>199.05456455499441</v>
      </c>
      <c r="J344" s="4">
        <f t="shared" si="50"/>
        <v>-44.742487658506477</v>
      </c>
      <c r="K344" s="4">
        <f t="shared" si="51"/>
        <v>154.31207689648795</v>
      </c>
      <c r="L344" s="4">
        <f t="shared" si="52"/>
        <v>554167.90772110445</v>
      </c>
      <c r="M344" s="4">
        <f t="shared" si="53"/>
        <v>429604.82207982248</v>
      </c>
    </row>
    <row r="345" spans="1:13" x14ac:dyDescent="0.25">
      <c r="A345">
        <v>5544</v>
      </c>
      <c r="B345" t="s">
        <v>365</v>
      </c>
      <c r="C345" s="4">
        <v>20000636</v>
      </c>
      <c r="D345" s="4">
        <v>4810</v>
      </c>
      <c r="E345" s="4">
        <f t="shared" si="45"/>
        <v>4158.1363825363824</v>
      </c>
      <c r="F345" s="6">
        <f t="shared" si="46"/>
        <v>0.87930952821936315</v>
      </c>
      <c r="G345" s="4">
        <f t="shared" si="47"/>
        <v>353.8519757732418</v>
      </c>
      <c r="H345" s="5">
        <f t="shared" si="48"/>
        <v>34.244859463760662</v>
      </c>
      <c r="I345" s="4">
        <f t="shared" si="49"/>
        <v>388.09683523700244</v>
      </c>
      <c r="J345" s="4">
        <f t="shared" si="50"/>
        <v>-44.742487658506477</v>
      </c>
      <c r="K345" s="4">
        <f t="shared" si="51"/>
        <v>343.35434757849595</v>
      </c>
      <c r="L345" s="4">
        <f t="shared" si="52"/>
        <v>1866745.7774899816</v>
      </c>
      <c r="M345" s="4">
        <f t="shared" si="53"/>
        <v>1651534.4118525656</v>
      </c>
    </row>
    <row r="346" spans="1:13" x14ac:dyDescent="0.25">
      <c r="A346">
        <v>5546</v>
      </c>
      <c r="B346" t="s">
        <v>366</v>
      </c>
      <c r="C346" s="4">
        <v>6704327</v>
      </c>
      <c r="D346" s="4">
        <v>1131</v>
      </c>
      <c r="E346" s="4">
        <f t="shared" si="45"/>
        <v>5927.7869142351901</v>
      </c>
      <c r="F346" s="6">
        <f t="shared" si="46"/>
        <v>1.253532601006613</v>
      </c>
      <c r="G346" s="4">
        <f t="shared" si="47"/>
        <v>-743.33135388001904</v>
      </c>
      <c r="H346" s="5">
        <f t="shared" si="48"/>
        <v>0</v>
      </c>
      <c r="I346" s="4">
        <f t="shared" si="49"/>
        <v>-743.33135388001904</v>
      </c>
      <c r="J346" s="4">
        <f t="shared" si="50"/>
        <v>-44.742487658506477</v>
      </c>
      <c r="K346" s="4">
        <f t="shared" si="51"/>
        <v>-788.07384153852547</v>
      </c>
      <c r="L346" s="4">
        <f t="shared" si="52"/>
        <v>-840707.76123830152</v>
      </c>
      <c r="M346" s="4">
        <f t="shared" si="53"/>
        <v>-891311.51478007226</v>
      </c>
    </row>
    <row r="347" spans="1:13" x14ac:dyDescent="0.25">
      <c r="A347">
        <v>5601</v>
      </c>
      <c r="B347" t="s">
        <v>367</v>
      </c>
      <c r="C347" s="4">
        <v>97856832</v>
      </c>
      <c r="D347" s="4">
        <v>21877</v>
      </c>
      <c r="E347" s="4">
        <f t="shared" si="45"/>
        <v>4473.0462129176758</v>
      </c>
      <c r="F347" s="6">
        <f t="shared" si="46"/>
        <v>0.94590263361801519</v>
      </c>
      <c r="G347" s="4">
        <f t="shared" si="47"/>
        <v>158.60788093683988</v>
      </c>
      <c r="H347" s="5">
        <f t="shared" si="48"/>
        <v>0</v>
      </c>
      <c r="I347" s="4">
        <f t="shared" si="49"/>
        <v>158.60788093683988</v>
      </c>
      <c r="J347" s="4">
        <f t="shared" si="50"/>
        <v>-44.742487658506477</v>
      </c>
      <c r="K347" s="4">
        <f t="shared" si="51"/>
        <v>113.8653932783334</v>
      </c>
      <c r="L347" s="4">
        <f t="shared" si="52"/>
        <v>3469864.6112552457</v>
      </c>
      <c r="M347" s="4">
        <f t="shared" si="53"/>
        <v>2491033.2087500999</v>
      </c>
    </row>
    <row r="348" spans="1:13" x14ac:dyDescent="0.25">
      <c r="A348">
        <v>5603</v>
      </c>
      <c r="B348" t="s">
        <v>368</v>
      </c>
      <c r="C348" s="4">
        <v>58607957</v>
      </c>
      <c r="D348" s="4">
        <v>11324</v>
      </c>
      <c r="E348" s="4">
        <f t="shared" si="45"/>
        <v>5175.5525432709292</v>
      </c>
      <c r="F348" s="6">
        <f t="shared" si="46"/>
        <v>1.0944596921378797</v>
      </c>
      <c r="G348" s="4">
        <f t="shared" si="47"/>
        <v>-276.94604388217721</v>
      </c>
      <c r="H348" s="5">
        <f t="shared" si="48"/>
        <v>0</v>
      </c>
      <c r="I348" s="4">
        <f t="shared" si="49"/>
        <v>-276.94604388217721</v>
      </c>
      <c r="J348" s="4">
        <f t="shared" si="50"/>
        <v>-44.742487658506477</v>
      </c>
      <c r="K348" s="4">
        <f t="shared" si="51"/>
        <v>-321.6885315406837</v>
      </c>
      <c r="L348" s="4">
        <f t="shared" si="52"/>
        <v>-3136137.0009217747</v>
      </c>
      <c r="M348" s="4">
        <f t="shared" si="53"/>
        <v>-3642800.9311667024</v>
      </c>
    </row>
    <row r="349" spans="1:13" x14ac:dyDescent="0.25">
      <c r="A349">
        <v>5605</v>
      </c>
      <c r="B349" t="s">
        <v>369</v>
      </c>
      <c r="C349" s="4">
        <v>42921618</v>
      </c>
      <c r="D349" s="4">
        <v>9963</v>
      </c>
      <c r="E349" s="4">
        <f t="shared" si="45"/>
        <v>4308.1017765733213</v>
      </c>
      <c r="F349" s="6">
        <f t="shared" si="46"/>
        <v>0.91102229272455626</v>
      </c>
      <c r="G349" s="4">
        <f t="shared" si="47"/>
        <v>260.87343147033965</v>
      </c>
      <c r="H349" s="5">
        <f t="shared" si="48"/>
        <v>0</v>
      </c>
      <c r="I349" s="4">
        <f t="shared" si="49"/>
        <v>260.87343147033965</v>
      </c>
      <c r="J349" s="4">
        <f t="shared" si="50"/>
        <v>-44.742487658506477</v>
      </c>
      <c r="K349" s="4">
        <f t="shared" si="51"/>
        <v>216.13094381183316</v>
      </c>
      <c r="L349" s="4">
        <f t="shared" si="52"/>
        <v>2599081.9977389942</v>
      </c>
      <c r="M349" s="4">
        <f t="shared" si="53"/>
        <v>2153312.5931972936</v>
      </c>
    </row>
    <row r="350" spans="1:13" x14ac:dyDescent="0.25">
      <c r="A350">
        <v>5607</v>
      </c>
      <c r="B350" t="s">
        <v>370</v>
      </c>
      <c r="C350" s="4">
        <v>24829482</v>
      </c>
      <c r="D350" s="4">
        <v>5777</v>
      </c>
      <c r="E350" s="4">
        <f t="shared" si="45"/>
        <v>4297.9889215855983</v>
      </c>
      <c r="F350" s="6">
        <f t="shared" si="46"/>
        <v>0.90888375542559896</v>
      </c>
      <c r="G350" s="4">
        <f t="shared" si="47"/>
        <v>267.14340156272795</v>
      </c>
      <c r="H350" s="5">
        <f t="shared" si="48"/>
        <v>0</v>
      </c>
      <c r="I350" s="4">
        <f t="shared" si="49"/>
        <v>267.14340156272795</v>
      </c>
      <c r="J350" s="4">
        <f t="shared" si="50"/>
        <v>-44.742487658506477</v>
      </c>
      <c r="K350" s="4">
        <f t="shared" si="51"/>
        <v>222.40091390422145</v>
      </c>
      <c r="L350" s="4">
        <f t="shared" si="52"/>
        <v>1543287.4308278793</v>
      </c>
      <c r="M350" s="4">
        <f t="shared" si="53"/>
        <v>1284810.0796246873</v>
      </c>
    </row>
    <row r="351" spans="1:13" x14ac:dyDescent="0.25">
      <c r="A351">
        <v>5610</v>
      </c>
      <c r="B351" t="s">
        <v>371</v>
      </c>
      <c r="C351" s="4">
        <v>9512671</v>
      </c>
      <c r="D351" s="4">
        <v>2524</v>
      </c>
      <c r="E351" s="4">
        <f t="shared" si="45"/>
        <v>3768.8870839936608</v>
      </c>
      <c r="F351" s="6">
        <f t="shared" si="46"/>
        <v>0.79699606238432963</v>
      </c>
      <c r="G351" s="4">
        <f t="shared" si="47"/>
        <v>595.18654086972924</v>
      </c>
      <c r="H351" s="5">
        <f t="shared" si="48"/>
        <v>170.48211395371322</v>
      </c>
      <c r="I351" s="4">
        <f t="shared" si="49"/>
        <v>765.66865482344247</v>
      </c>
      <c r="J351" s="4">
        <f t="shared" si="50"/>
        <v>-44.742487658506477</v>
      </c>
      <c r="K351" s="4">
        <f t="shared" si="51"/>
        <v>720.92616716493603</v>
      </c>
      <c r="L351" s="4">
        <f t="shared" si="52"/>
        <v>1932547.6847743688</v>
      </c>
      <c r="M351" s="4">
        <f t="shared" si="53"/>
        <v>1819617.6459242986</v>
      </c>
    </row>
    <row r="352" spans="1:13" x14ac:dyDescent="0.25">
      <c r="A352">
        <v>5612</v>
      </c>
      <c r="B352" t="s">
        <v>372</v>
      </c>
      <c r="C352" s="4">
        <v>8421258</v>
      </c>
      <c r="D352" s="4">
        <v>2852</v>
      </c>
      <c r="E352" s="4">
        <f t="shared" si="45"/>
        <v>2952.7552594670406</v>
      </c>
      <c r="F352" s="6">
        <f t="shared" si="46"/>
        <v>0.62441093684509263</v>
      </c>
      <c r="G352" s="4">
        <f t="shared" si="47"/>
        <v>1101.1882720762337</v>
      </c>
      <c r="H352" s="5">
        <f t="shared" si="48"/>
        <v>456.12825253803027</v>
      </c>
      <c r="I352" s="4">
        <f t="shared" si="49"/>
        <v>1557.3165246142639</v>
      </c>
      <c r="J352" s="4">
        <f t="shared" si="50"/>
        <v>-44.742487658506477</v>
      </c>
      <c r="K352" s="4">
        <f t="shared" si="51"/>
        <v>1512.5740369557575</v>
      </c>
      <c r="L352" s="4">
        <f t="shared" si="52"/>
        <v>4441466.7281998806</v>
      </c>
      <c r="M352" s="4">
        <f t="shared" si="53"/>
        <v>4313861.15339782</v>
      </c>
    </row>
    <row r="353" spans="1:13" x14ac:dyDescent="0.25">
      <c r="A353">
        <v>5614</v>
      </c>
      <c r="B353" t="s">
        <v>373</v>
      </c>
      <c r="C353" s="4">
        <v>3064006</v>
      </c>
      <c r="D353" s="4">
        <v>864</v>
      </c>
      <c r="E353" s="4">
        <f t="shared" si="45"/>
        <v>3546.3032407407409</v>
      </c>
      <c r="F353" s="6">
        <f t="shared" si="46"/>
        <v>0.7499268765293452</v>
      </c>
      <c r="G353" s="4">
        <f t="shared" si="47"/>
        <v>733.1885236865395</v>
      </c>
      <c r="H353" s="5">
        <f t="shared" si="48"/>
        <v>248.38645909223519</v>
      </c>
      <c r="I353" s="4">
        <f t="shared" si="49"/>
        <v>981.57498277877471</v>
      </c>
      <c r="J353" s="4">
        <f t="shared" si="50"/>
        <v>-44.742487658506477</v>
      </c>
      <c r="K353" s="4">
        <f t="shared" si="51"/>
        <v>936.83249512026828</v>
      </c>
      <c r="L353" s="4">
        <f t="shared" si="52"/>
        <v>848080.78512086137</v>
      </c>
      <c r="M353" s="4">
        <f t="shared" si="53"/>
        <v>809423.27578391181</v>
      </c>
    </row>
    <row r="354" spans="1:13" x14ac:dyDescent="0.25">
      <c r="A354">
        <v>5616</v>
      </c>
      <c r="B354" t="s">
        <v>374</v>
      </c>
      <c r="C354" s="4">
        <v>3759710</v>
      </c>
      <c r="D354" s="4">
        <v>977</v>
      </c>
      <c r="E354" s="4">
        <f t="shared" si="45"/>
        <v>3848.2190378710338</v>
      </c>
      <c r="F354" s="6">
        <f t="shared" si="46"/>
        <v>0.81377216988037149</v>
      </c>
      <c r="G354" s="4">
        <f t="shared" si="47"/>
        <v>546.0007294657579</v>
      </c>
      <c r="H354" s="5">
        <f t="shared" si="48"/>
        <v>142.71593009663263</v>
      </c>
      <c r="I354" s="4">
        <f t="shared" si="49"/>
        <v>688.71665956239053</v>
      </c>
      <c r="J354" s="4">
        <f t="shared" si="50"/>
        <v>-44.742487658506477</v>
      </c>
      <c r="K354" s="4">
        <f t="shared" si="51"/>
        <v>643.9741719038841</v>
      </c>
      <c r="L354" s="4">
        <f t="shared" si="52"/>
        <v>672876.17639245559</v>
      </c>
      <c r="M354" s="4">
        <f t="shared" si="53"/>
        <v>629162.76595009479</v>
      </c>
    </row>
    <row r="355" spans="1:13" x14ac:dyDescent="0.25">
      <c r="A355">
        <v>5618</v>
      </c>
      <c r="B355" t="s">
        <v>375</v>
      </c>
      <c r="C355" s="4">
        <v>6187840</v>
      </c>
      <c r="D355" s="4">
        <v>1098</v>
      </c>
      <c r="E355" s="4">
        <f t="shared" si="45"/>
        <v>5635.5555555555557</v>
      </c>
      <c r="F355" s="6">
        <f t="shared" si="46"/>
        <v>1.1917352489017858</v>
      </c>
      <c r="G355" s="4">
        <f t="shared" si="47"/>
        <v>-562.14791149864561</v>
      </c>
      <c r="H355" s="5">
        <f t="shared" si="48"/>
        <v>0</v>
      </c>
      <c r="I355" s="4">
        <f t="shared" si="49"/>
        <v>-562.14791149864561</v>
      </c>
      <c r="J355" s="4">
        <f t="shared" si="50"/>
        <v>-44.742487658506477</v>
      </c>
      <c r="K355" s="4">
        <f t="shared" si="51"/>
        <v>-606.89039915715205</v>
      </c>
      <c r="L355" s="4">
        <f t="shared" si="52"/>
        <v>-617238.40682551288</v>
      </c>
      <c r="M355" s="4">
        <f t="shared" si="53"/>
        <v>-666365.6582745529</v>
      </c>
    </row>
    <row r="356" spans="1:13" x14ac:dyDescent="0.25">
      <c r="A356">
        <v>5620</v>
      </c>
      <c r="B356" t="s">
        <v>376</v>
      </c>
      <c r="C356" s="4">
        <v>13632249</v>
      </c>
      <c r="D356" s="4">
        <v>2956</v>
      </c>
      <c r="E356" s="4">
        <f t="shared" si="45"/>
        <v>4611.7215832205684</v>
      </c>
      <c r="F356" s="6">
        <f t="shared" si="46"/>
        <v>0.97522792822566873</v>
      </c>
      <c r="G356" s="4">
        <f t="shared" si="47"/>
        <v>72.629151349046481</v>
      </c>
      <c r="H356" s="5">
        <f t="shared" si="48"/>
        <v>0</v>
      </c>
      <c r="I356" s="4">
        <f t="shared" si="49"/>
        <v>72.629151349046481</v>
      </c>
      <c r="J356" s="4">
        <f t="shared" si="50"/>
        <v>-44.742487658506477</v>
      </c>
      <c r="K356" s="4">
        <f t="shared" si="51"/>
        <v>27.886663690540004</v>
      </c>
      <c r="L356" s="4">
        <f t="shared" si="52"/>
        <v>214691.77138778139</v>
      </c>
      <c r="M356" s="4">
        <f t="shared" si="53"/>
        <v>82432.97786923626</v>
      </c>
    </row>
    <row r="357" spans="1:13" x14ac:dyDescent="0.25">
      <c r="A357">
        <v>5622</v>
      </c>
      <c r="B357" t="s">
        <v>377</v>
      </c>
      <c r="C357" s="4">
        <v>16401640</v>
      </c>
      <c r="D357" s="4">
        <v>3896</v>
      </c>
      <c r="E357" s="4">
        <f t="shared" si="45"/>
        <v>4209.8665297741272</v>
      </c>
      <c r="F357" s="6">
        <f t="shared" si="46"/>
        <v>0.89024875848448348</v>
      </c>
      <c r="G357" s="4">
        <f t="shared" si="47"/>
        <v>321.77928448583998</v>
      </c>
      <c r="H357" s="5">
        <f t="shared" si="48"/>
        <v>16.139307930549965</v>
      </c>
      <c r="I357" s="4">
        <f t="shared" si="49"/>
        <v>337.91859241638997</v>
      </c>
      <c r="J357" s="4">
        <f t="shared" si="50"/>
        <v>-44.742487658506477</v>
      </c>
      <c r="K357" s="4">
        <f t="shared" si="51"/>
        <v>293.17610475788348</v>
      </c>
      <c r="L357" s="4">
        <f t="shared" si="52"/>
        <v>1316530.8360542553</v>
      </c>
      <c r="M357" s="4">
        <f t="shared" si="53"/>
        <v>1142214.104136714</v>
      </c>
    </row>
    <row r="358" spans="1:13" x14ac:dyDescent="0.25">
      <c r="A358">
        <v>5624</v>
      </c>
      <c r="B358" t="s">
        <v>378</v>
      </c>
      <c r="C358" s="4">
        <v>4815854</v>
      </c>
      <c r="D358" s="4">
        <v>1238</v>
      </c>
      <c r="E358" s="4">
        <f t="shared" si="45"/>
        <v>3890.0274636510499</v>
      </c>
      <c r="F358" s="6">
        <f t="shared" si="46"/>
        <v>0.82261328132217459</v>
      </c>
      <c r="G358" s="4">
        <f t="shared" si="47"/>
        <v>520.07950548214797</v>
      </c>
      <c r="H358" s="5">
        <f t="shared" si="48"/>
        <v>128.08298107362705</v>
      </c>
      <c r="I358" s="4">
        <f t="shared" si="49"/>
        <v>648.16248655577499</v>
      </c>
      <c r="J358" s="4">
        <f t="shared" si="50"/>
        <v>-44.742487658506477</v>
      </c>
      <c r="K358" s="4">
        <f t="shared" si="51"/>
        <v>603.41999889726856</v>
      </c>
      <c r="L358" s="4">
        <f t="shared" si="52"/>
        <v>802425.15835604945</v>
      </c>
      <c r="M358" s="4">
        <f t="shared" si="53"/>
        <v>747033.95863481844</v>
      </c>
    </row>
    <row r="359" spans="1:13" x14ac:dyDescent="0.25">
      <c r="A359">
        <v>5626</v>
      </c>
      <c r="B359" t="s">
        <v>379</v>
      </c>
      <c r="C359" s="4">
        <v>4077310</v>
      </c>
      <c r="D359" s="4">
        <v>1051</v>
      </c>
      <c r="E359" s="4">
        <f t="shared" si="45"/>
        <v>3879.4576593720267</v>
      </c>
      <c r="F359" s="6">
        <f t="shared" si="46"/>
        <v>0.82037811422833107</v>
      </c>
      <c r="G359" s="4">
        <f t="shared" si="47"/>
        <v>526.63278413514229</v>
      </c>
      <c r="H359" s="5">
        <f t="shared" si="48"/>
        <v>131.78241257128516</v>
      </c>
      <c r="I359" s="4">
        <f t="shared" si="49"/>
        <v>658.41519670642742</v>
      </c>
      <c r="J359" s="4">
        <f t="shared" si="50"/>
        <v>-44.742487658506477</v>
      </c>
      <c r="K359" s="4">
        <f t="shared" si="51"/>
        <v>613.67270904792099</v>
      </c>
      <c r="L359" s="4">
        <f t="shared" si="52"/>
        <v>691994.37173845526</v>
      </c>
      <c r="M359" s="4">
        <f t="shared" si="53"/>
        <v>644970.01720936492</v>
      </c>
    </row>
    <row r="360" spans="1:13" x14ac:dyDescent="0.25">
      <c r="A360">
        <v>5628</v>
      </c>
      <c r="B360" t="s">
        <v>380</v>
      </c>
      <c r="C360" s="4">
        <v>11081999</v>
      </c>
      <c r="D360" s="4">
        <v>2798</v>
      </c>
      <c r="E360" s="4">
        <f t="shared" si="45"/>
        <v>3960.6858470335956</v>
      </c>
      <c r="F360" s="6">
        <f t="shared" si="46"/>
        <v>0.83755521300526936</v>
      </c>
      <c r="G360" s="4">
        <f t="shared" si="47"/>
        <v>476.27130778496962</v>
      </c>
      <c r="H360" s="5">
        <f t="shared" si="48"/>
        <v>103.35254688973605</v>
      </c>
      <c r="I360" s="4">
        <f t="shared" si="49"/>
        <v>579.62385467470563</v>
      </c>
      <c r="J360" s="4">
        <f t="shared" si="50"/>
        <v>-44.742487658506477</v>
      </c>
      <c r="K360" s="4">
        <f t="shared" si="51"/>
        <v>534.88136701619919</v>
      </c>
      <c r="L360" s="4">
        <f t="shared" si="52"/>
        <v>1621787.5453798263</v>
      </c>
      <c r="M360" s="4">
        <f t="shared" si="53"/>
        <v>1496598.0649113252</v>
      </c>
    </row>
    <row r="361" spans="1:13" x14ac:dyDescent="0.25">
      <c r="A361">
        <v>5630</v>
      </c>
      <c r="B361" t="s">
        <v>381</v>
      </c>
      <c r="C361" s="4">
        <v>3573497</v>
      </c>
      <c r="D361" s="4">
        <v>890</v>
      </c>
      <c r="E361" s="4">
        <f t="shared" si="45"/>
        <v>4015.1651685393258</v>
      </c>
      <c r="F361" s="6">
        <f t="shared" si="46"/>
        <v>0.84907580350155654</v>
      </c>
      <c r="G361" s="4">
        <f t="shared" si="47"/>
        <v>442.49412845141688</v>
      </c>
      <c r="H361" s="5">
        <f t="shared" si="48"/>
        <v>84.284784362730463</v>
      </c>
      <c r="I361" s="4">
        <f t="shared" si="49"/>
        <v>526.77891281414736</v>
      </c>
      <c r="J361" s="4">
        <f t="shared" si="50"/>
        <v>-44.742487658506477</v>
      </c>
      <c r="K361" s="4">
        <f t="shared" si="51"/>
        <v>482.03642515564087</v>
      </c>
      <c r="L361" s="4">
        <f t="shared" si="52"/>
        <v>468833.23240459117</v>
      </c>
      <c r="M361" s="4">
        <f t="shared" si="53"/>
        <v>429012.41838852037</v>
      </c>
    </row>
    <row r="362" spans="1:13" x14ac:dyDescent="0.25">
      <c r="A362">
        <v>5632</v>
      </c>
      <c r="B362" t="s">
        <v>382</v>
      </c>
      <c r="C362" s="4">
        <v>9716816</v>
      </c>
      <c r="D362" s="4">
        <v>2107</v>
      </c>
      <c r="E362" s="4">
        <f t="shared" si="45"/>
        <v>4611.6829615567158</v>
      </c>
      <c r="F362" s="6">
        <f t="shared" si="46"/>
        <v>0.97521976100990249</v>
      </c>
      <c r="G362" s="4">
        <f t="shared" si="47"/>
        <v>72.653096780635096</v>
      </c>
      <c r="H362" s="5">
        <f t="shared" si="48"/>
        <v>0</v>
      </c>
      <c r="I362" s="4">
        <f t="shared" si="49"/>
        <v>72.653096780635096</v>
      </c>
      <c r="J362" s="4">
        <f t="shared" si="50"/>
        <v>-44.742487658506477</v>
      </c>
      <c r="K362" s="4">
        <f t="shared" si="51"/>
        <v>27.910609122128619</v>
      </c>
      <c r="L362" s="4">
        <f t="shared" si="52"/>
        <v>153080.07491679816</v>
      </c>
      <c r="M362" s="4">
        <f t="shared" si="53"/>
        <v>58807.653420324998</v>
      </c>
    </row>
    <row r="363" spans="1:13" x14ac:dyDescent="0.25">
      <c r="A363">
        <v>5634</v>
      </c>
      <c r="B363" t="s">
        <v>383</v>
      </c>
      <c r="C363" s="4">
        <v>6979628</v>
      </c>
      <c r="D363" s="4">
        <v>1982</v>
      </c>
      <c r="E363" s="4">
        <f t="shared" si="45"/>
        <v>3521.507568113017</v>
      </c>
      <c r="F363" s="6">
        <f t="shared" si="46"/>
        <v>0.74468340464811111</v>
      </c>
      <c r="G363" s="4">
        <f t="shared" si="47"/>
        <v>748.56184071572829</v>
      </c>
      <c r="H363" s="5">
        <f t="shared" si="48"/>
        <v>257.06494451193856</v>
      </c>
      <c r="I363" s="4">
        <f t="shared" si="49"/>
        <v>1005.6267852276669</v>
      </c>
      <c r="J363" s="4">
        <f t="shared" si="50"/>
        <v>-44.742487658506477</v>
      </c>
      <c r="K363" s="4">
        <f t="shared" si="51"/>
        <v>960.88429756916048</v>
      </c>
      <c r="L363" s="4">
        <f t="shared" si="52"/>
        <v>1993152.2883212359</v>
      </c>
      <c r="M363" s="4">
        <f t="shared" si="53"/>
        <v>1904472.6777820762</v>
      </c>
    </row>
    <row r="364" spans="1:13" x14ac:dyDescent="0.25">
      <c r="A364">
        <v>5636</v>
      </c>
      <c r="B364" t="s">
        <v>384</v>
      </c>
      <c r="C364" s="4">
        <v>3812993</v>
      </c>
      <c r="D364" s="4">
        <v>868</v>
      </c>
      <c r="E364" s="4">
        <f t="shared" si="45"/>
        <v>4392.8490783410134</v>
      </c>
      <c r="F364" s="6">
        <f t="shared" si="46"/>
        <v>0.92894356876739692</v>
      </c>
      <c r="G364" s="4">
        <f t="shared" si="47"/>
        <v>208.33010437437056</v>
      </c>
      <c r="H364" s="5">
        <f t="shared" si="48"/>
        <v>0</v>
      </c>
      <c r="I364" s="4">
        <f t="shared" si="49"/>
        <v>208.33010437437056</v>
      </c>
      <c r="J364" s="4">
        <f t="shared" si="50"/>
        <v>-44.742487658506477</v>
      </c>
      <c r="K364" s="4">
        <f t="shared" si="51"/>
        <v>163.5876167158641</v>
      </c>
      <c r="L364" s="4">
        <f t="shared" si="52"/>
        <v>180830.53059695364</v>
      </c>
      <c r="M364" s="4">
        <f t="shared" si="53"/>
        <v>141994.05130937003</v>
      </c>
    </row>
    <row r="365" spans="1:13" x14ac:dyDescent="0.25">
      <c r="C365" s="4"/>
      <c r="D365" s="4"/>
      <c r="E365" s="4" t="str">
        <f t="shared" si="45"/>
        <v/>
      </c>
      <c r="F365" s="6" t="str">
        <f t="shared" si="46"/>
        <v/>
      </c>
      <c r="G365" s="4"/>
      <c r="H365" s="4"/>
      <c r="I365" s="4" t="str">
        <f t="shared" si="49"/>
        <v/>
      </c>
      <c r="J365" s="4"/>
      <c r="K365" s="4"/>
      <c r="L365" s="4"/>
      <c r="M365" s="4"/>
    </row>
    <row r="366" spans="1:13" ht="15.75" thickBot="1" x14ac:dyDescent="0.3">
      <c r="A366" s="47"/>
      <c r="B366" s="47" t="s">
        <v>385</v>
      </c>
      <c r="C366" s="48">
        <f>SUM(C8:C364)</f>
        <v>26454880726</v>
      </c>
      <c r="D366" s="40">
        <f>SUM(D8:D364)</f>
        <v>5594340</v>
      </c>
      <c r="E366" s="40">
        <f>IF(C366&gt;0,(C366)/D366,"")</f>
        <v>4728.8653757190305</v>
      </c>
      <c r="F366" s="49">
        <f>IF(C366&gt;0,E366/$E$366,"")</f>
        <v>1</v>
      </c>
      <c r="G366" s="50"/>
      <c r="H366" s="50"/>
      <c r="I366" s="40"/>
      <c r="J366" s="51"/>
      <c r="K366" s="40"/>
      <c r="L366" s="40">
        <f>SUM(L8:L364)</f>
        <v>250304688.40748912</v>
      </c>
      <c r="M366" s="40">
        <f>SUM(M8:M364)</f>
        <v>1.2328964658081532E-6</v>
      </c>
    </row>
    <row r="367" spans="1:13" ht="15.75" thickTop="1" x14ac:dyDescent="0.25"/>
    <row r="368" spans="1:13" x14ac:dyDescent="0.25">
      <c r="A368" s="30" t="s">
        <v>388</v>
      </c>
      <c r="B368" s="30"/>
      <c r="C368" s="30"/>
      <c r="D368" s="31">
        <f>L366</f>
        <v>250304688.40748912</v>
      </c>
      <c r="E368" s="32" t="s">
        <v>389</v>
      </c>
      <c r="F368" s="33">
        <f>D366</f>
        <v>5594340</v>
      </c>
      <c r="G368" s="32" t="s">
        <v>390</v>
      </c>
      <c r="H368" s="32"/>
      <c r="I368" s="34">
        <f>-L366/D366</f>
        <v>-44.742487658506477</v>
      </c>
      <c r="J368" s="35" t="s">
        <v>391</v>
      </c>
    </row>
    <row r="370" spans="3:13" ht="15.75" thickBot="1" x14ac:dyDescent="0.3"/>
    <row r="371" spans="3:13" x14ac:dyDescent="0.25">
      <c r="C371" s="61" t="s">
        <v>392</v>
      </c>
      <c r="D371" s="62"/>
      <c r="E371" s="62"/>
      <c r="F371" s="62"/>
      <c r="G371" s="62"/>
      <c r="H371" s="62"/>
      <c r="I371" s="62"/>
      <c r="J371" s="62"/>
      <c r="K371" s="62"/>
      <c r="L371" s="62"/>
      <c r="M371" s="62"/>
    </row>
    <row r="372" spans="3:13" x14ac:dyDescent="0.25">
      <c r="C372" s="63"/>
      <c r="D372" s="64"/>
      <c r="E372" s="64"/>
      <c r="F372" s="64"/>
      <c r="G372" s="64"/>
      <c r="H372" s="64"/>
      <c r="I372" s="64"/>
      <c r="J372" s="64"/>
      <c r="K372" s="64"/>
      <c r="L372" s="64"/>
      <c r="M372" s="64"/>
    </row>
    <row r="373" spans="3:13" x14ac:dyDescent="0.25">
      <c r="C373" s="63"/>
      <c r="D373" s="64"/>
      <c r="E373" s="64"/>
      <c r="F373" s="64"/>
      <c r="G373" s="64"/>
      <c r="H373" s="64"/>
      <c r="I373" s="64"/>
      <c r="J373" s="64"/>
      <c r="K373" s="64"/>
      <c r="L373" s="64"/>
      <c r="M373" s="64"/>
    </row>
    <row r="374" spans="3:13" x14ac:dyDescent="0.25">
      <c r="C374" s="63" t="s">
        <v>393</v>
      </c>
      <c r="D374" s="64"/>
      <c r="E374" s="64"/>
      <c r="F374" s="64"/>
      <c r="G374" s="64"/>
      <c r="H374" s="64"/>
      <c r="I374" s="64"/>
      <c r="J374" s="64"/>
      <c r="K374" s="64"/>
      <c r="L374" s="64"/>
      <c r="M374" s="64"/>
    </row>
    <row r="375" spans="3:13" ht="15.75" thickBot="1" x14ac:dyDescent="0.3">
      <c r="C375" s="65"/>
      <c r="D375" s="66"/>
      <c r="E375" s="66"/>
      <c r="F375" s="66"/>
      <c r="G375" s="66"/>
      <c r="H375" s="66"/>
      <c r="I375" s="66"/>
      <c r="J375" s="66"/>
      <c r="K375" s="66"/>
      <c r="L375" s="66"/>
      <c r="M375" s="66"/>
    </row>
  </sheetData>
  <mergeCells count="8">
    <mergeCell ref="C371:M373"/>
    <mergeCell ref="C374:M375"/>
    <mergeCell ref="A1:M1"/>
    <mergeCell ref="A2:A5"/>
    <mergeCell ref="B2:B5"/>
    <mergeCell ref="E2:F2"/>
    <mergeCell ref="G2:K2"/>
    <mergeCell ref="L2:M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Jan-feb</vt:lpstr>
      <vt:lpstr>Jan</vt:lpstr>
    </vt:vector>
  </TitlesOfParts>
  <Company>DSS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Tormod Reiersen</dc:creator>
  <cp:lastModifiedBy>Karen Nystad Byrhagen</cp:lastModifiedBy>
  <dcterms:created xsi:type="dcterms:W3CDTF">2025-01-23T11:45:39Z</dcterms:created>
  <dcterms:modified xsi:type="dcterms:W3CDTF">2025-03-25T08:17:23Z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7a0defb-d95a-4801-9cac-afdefc91cdbd_Enabled">
    <vt:lpwstr>true</vt:lpwstr>
  </property>
  <property fmtid="{D5CDD505-2E9C-101B-9397-08002B2CF9AE}" pid="3" name="MSIP_Label_b7a0defb-d95a-4801-9cac-afdefc91cdbd_SetDate">
    <vt:lpwstr>2025-01-23T11:58:01Z</vt:lpwstr>
  </property>
  <property fmtid="{D5CDD505-2E9C-101B-9397-08002B2CF9AE}" pid="4" name="MSIP_Label_b7a0defb-d95a-4801-9cac-afdefc91cdbd_Method">
    <vt:lpwstr>Standard</vt:lpwstr>
  </property>
  <property fmtid="{D5CDD505-2E9C-101B-9397-08002B2CF9AE}" pid="5" name="MSIP_Label_b7a0defb-d95a-4801-9cac-afdefc91cdbd_Name">
    <vt:lpwstr>Intern (KDD)</vt:lpwstr>
  </property>
  <property fmtid="{D5CDD505-2E9C-101B-9397-08002B2CF9AE}" pid="6" name="MSIP_Label_b7a0defb-d95a-4801-9cac-afdefc91cdbd_SiteId">
    <vt:lpwstr>f696e186-1c3b-44cd-bf76-5ace0e7007bd</vt:lpwstr>
  </property>
  <property fmtid="{D5CDD505-2E9C-101B-9397-08002B2CF9AE}" pid="7" name="MSIP_Label_b7a0defb-d95a-4801-9cac-afdefc91cdbd_ActionId">
    <vt:lpwstr>f9b11c7a-1d2d-4d6e-92c7-736ddf1742d0</vt:lpwstr>
  </property>
  <property fmtid="{D5CDD505-2E9C-101B-9397-08002B2CF9AE}" pid="8" name="MSIP_Label_b7a0defb-d95a-4801-9cac-afdefc91cdbd_ContentBits">
    <vt:lpwstr>0</vt:lpwstr>
  </property>
</Properties>
</file>