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kdd6094\AppData\Local\Microsoft\Windows\INetCache\Content.Outlook\AH248PLI\"/>
    </mc:Choice>
  </mc:AlternateContent>
  <xr:revisionPtr revIDLastSave="0" documentId="13_ncr:1_{DBACFB7A-CD79-40ED-9BC6-078A0A8C0F18}" xr6:coauthVersionLast="47" xr6:coauthVersionMax="47" xr10:uidLastSave="{00000000-0000-0000-0000-000000000000}"/>
  <bookViews>
    <workbookView xWindow="3240" yWindow="3240" windowWidth="43200" windowHeight="11175" xr2:uid="{2B47FE85-C08A-4246-BC0E-FFA826BFD59F}"/>
  </bookViews>
  <sheets>
    <sheet name="Jan-mai" sheetId="5" r:id="rId1"/>
    <sheet name="jan-april" sheetId="4" r:id="rId2"/>
    <sheet name="jan-mars" sheetId="3" r:id="rId3"/>
    <sheet name="Jan-feb" sheetId="2" r:id="rId4"/>
    <sheet name="Jan" sheetId="1"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6" i="5" l="1"/>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6" i="5"/>
  <c r="N127" i="5"/>
  <c r="N128" i="5"/>
  <c r="N129" i="5"/>
  <c r="N130" i="5"/>
  <c r="N131" i="5"/>
  <c r="N132" i="5"/>
  <c r="N133" i="5"/>
  <c r="N134" i="5"/>
  <c r="N135" i="5"/>
  <c r="N136" i="5"/>
  <c r="N137" i="5"/>
  <c r="N138" i="5"/>
  <c r="N139" i="5"/>
  <c r="N140" i="5"/>
  <c r="N141" i="5"/>
  <c r="N142" i="5"/>
  <c r="N143" i="5"/>
  <c r="N144" i="5"/>
  <c r="N145" i="5"/>
  <c r="N146" i="5"/>
  <c r="N147" i="5"/>
  <c r="N148" i="5"/>
  <c r="N149" i="5"/>
  <c r="N150" i="5"/>
  <c r="N151" i="5"/>
  <c r="N152" i="5"/>
  <c r="N153" i="5"/>
  <c r="N154" i="5"/>
  <c r="N155" i="5"/>
  <c r="N156" i="5"/>
  <c r="N157" i="5"/>
  <c r="N158" i="5"/>
  <c r="N159" i="5"/>
  <c r="N160" i="5"/>
  <c r="N161" i="5"/>
  <c r="N162" i="5"/>
  <c r="N163" i="5"/>
  <c r="N164" i="5"/>
  <c r="N165" i="5"/>
  <c r="N166" i="5"/>
  <c r="N167" i="5"/>
  <c r="N168" i="5"/>
  <c r="N169" i="5"/>
  <c r="N170" i="5"/>
  <c r="N171" i="5"/>
  <c r="N172" i="5"/>
  <c r="N173" i="5"/>
  <c r="N174" i="5"/>
  <c r="N175" i="5"/>
  <c r="N176" i="5"/>
  <c r="N177" i="5"/>
  <c r="N178" i="5"/>
  <c r="N179" i="5"/>
  <c r="N180" i="5"/>
  <c r="N181" i="5"/>
  <c r="N182" i="5"/>
  <c r="N183" i="5"/>
  <c r="N184" i="5"/>
  <c r="N185" i="5"/>
  <c r="N186" i="5"/>
  <c r="N187" i="5"/>
  <c r="N188" i="5"/>
  <c r="N189" i="5"/>
  <c r="N190" i="5"/>
  <c r="N191" i="5"/>
  <c r="N192" i="5"/>
  <c r="N193" i="5"/>
  <c r="N194" i="5"/>
  <c r="N195" i="5"/>
  <c r="N196" i="5"/>
  <c r="N197" i="5"/>
  <c r="N198" i="5"/>
  <c r="N199" i="5"/>
  <c r="N200" i="5"/>
  <c r="N201" i="5"/>
  <c r="N202" i="5"/>
  <c r="N203" i="5"/>
  <c r="N204" i="5"/>
  <c r="N205" i="5"/>
  <c r="N206" i="5"/>
  <c r="N207" i="5"/>
  <c r="N208" i="5"/>
  <c r="N209" i="5"/>
  <c r="N210" i="5"/>
  <c r="N211" i="5"/>
  <c r="N212" i="5"/>
  <c r="N213" i="5"/>
  <c r="N214" i="5"/>
  <c r="N215" i="5"/>
  <c r="N216" i="5"/>
  <c r="N217" i="5"/>
  <c r="N218" i="5"/>
  <c r="N219" i="5"/>
  <c r="N220" i="5"/>
  <c r="N221" i="5"/>
  <c r="N222" i="5"/>
  <c r="N223" i="5"/>
  <c r="N224" i="5"/>
  <c r="N225" i="5"/>
  <c r="N226" i="5"/>
  <c r="N227" i="5"/>
  <c r="N228" i="5"/>
  <c r="N229" i="5"/>
  <c r="N230" i="5"/>
  <c r="N231" i="5"/>
  <c r="N232" i="5"/>
  <c r="N233" i="5"/>
  <c r="N234" i="5"/>
  <c r="N235" i="5"/>
  <c r="N236" i="5"/>
  <c r="N237" i="5"/>
  <c r="N238" i="5"/>
  <c r="N239" i="5"/>
  <c r="N240" i="5"/>
  <c r="N241" i="5"/>
  <c r="N242" i="5"/>
  <c r="N243" i="5"/>
  <c r="N244" i="5"/>
  <c r="N245" i="5"/>
  <c r="N246" i="5"/>
  <c r="N247" i="5"/>
  <c r="N248" i="5"/>
  <c r="N249" i="5"/>
  <c r="N250" i="5"/>
  <c r="N251" i="5"/>
  <c r="N252" i="5"/>
  <c r="N253" i="5"/>
  <c r="N254" i="5"/>
  <c r="N255" i="5"/>
  <c r="N256" i="5"/>
  <c r="N257" i="5"/>
  <c r="N258" i="5"/>
  <c r="N259" i="5"/>
  <c r="N260" i="5"/>
  <c r="N261" i="5"/>
  <c r="N262" i="5"/>
  <c r="N263" i="5"/>
  <c r="N264" i="5"/>
  <c r="N265" i="5"/>
  <c r="N266" i="5"/>
  <c r="N267" i="5"/>
  <c r="N268" i="5"/>
  <c r="N269" i="5"/>
  <c r="N270" i="5"/>
  <c r="N271" i="5"/>
  <c r="N272" i="5"/>
  <c r="N273" i="5"/>
  <c r="N274" i="5"/>
  <c r="N275" i="5"/>
  <c r="N276" i="5"/>
  <c r="N277" i="5"/>
  <c r="N278" i="5"/>
  <c r="N279" i="5"/>
  <c r="N280" i="5"/>
  <c r="N281" i="5"/>
  <c r="N282" i="5"/>
  <c r="N283" i="5"/>
  <c r="N284" i="5"/>
  <c r="N285" i="5"/>
  <c r="N286" i="5"/>
  <c r="N287" i="5"/>
  <c r="N288" i="5"/>
  <c r="N289" i="5"/>
  <c r="N290" i="5"/>
  <c r="N291" i="5"/>
  <c r="N292" i="5"/>
  <c r="N293" i="5"/>
  <c r="N294" i="5"/>
  <c r="N295" i="5"/>
  <c r="N296" i="5"/>
  <c r="N297" i="5"/>
  <c r="N298" i="5"/>
  <c r="N299" i="5"/>
  <c r="N300" i="5"/>
  <c r="N301" i="5"/>
  <c r="N302" i="5"/>
  <c r="N303" i="5"/>
  <c r="N304" i="5"/>
  <c r="N305" i="5"/>
  <c r="N306" i="5"/>
  <c r="N307" i="5"/>
  <c r="N308" i="5"/>
  <c r="N309" i="5"/>
  <c r="N310" i="5"/>
  <c r="N311" i="5"/>
  <c r="N312" i="5"/>
  <c r="N313" i="5"/>
  <c r="N314" i="5"/>
  <c r="N315" i="5"/>
  <c r="N316" i="5"/>
  <c r="N317" i="5"/>
  <c r="N318" i="5"/>
  <c r="N319" i="5"/>
  <c r="N320" i="5"/>
  <c r="N321" i="5"/>
  <c r="N322" i="5"/>
  <c r="N323" i="5"/>
  <c r="N324" i="5"/>
  <c r="N325" i="5"/>
  <c r="N326" i="5"/>
  <c r="N327" i="5"/>
  <c r="N328" i="5"/>
  <c r="N329" i="5"/>
  <c r="N330" i="5"/>
  <c r="N331" i="5"/>
  <c r="N332" i="5"/>
  <c r="N333" i="5"/>
  <c r="N334" i="5"/>
  <c r="N335" i="5"/>
  <c r="N336" i="5"/>
  <c r="N337" i="5"/>
  <c r="N338" i="5"/>
  <c r="N339" i="5"/>
  <c r="N340" i="5"/>
  <c r="N341" i="5"/>
  <c r="N342" i="5"/>
  <c r="N343" i="5"/>
  <c r="N344" i="5"/>
  <c r="N345" i="5"/>
  <c r="N346" i="5"/>
  <c r="N347" i="5"/>
  <c r="N348" i="5"/>
  <c r="N349" i="5"/>
  <c r="N350" i="5"/>
  <c r="N351" i="5"/>
  <c r="N352" i="5"/>
  <c r="N353" i="5"/>
  <c r="N354" i="5"/>
  <c r="N355" i="5"/>
  <c r="N356" i="5"/>
  <c r="N357" i="5"/>
  <c r="N358" i="5"/>
  <c r="N359" i="5"/>
  <c r="N360" i="5"/>
  <c r="N361" i="5"/>
  <c r="N362" i="5"/>
  <c r="N363" i="5"/>
  <c r="N364" i="5"/>
  <c r="N8" i="5"/>
  <c r="D366" i="5"/>
  <c r="C366" i="5"/>
  <c r="I365" i="5"/>
  <c r="F365" i="5"/>
  <c r="E365" i="5"/>
  <c r="E364" i="5"/>
  <c r="E363" i="5"/>
  <c r="E362" i="5"/>
  <c r="E361" i="5"/>
  <c r="E360" i="5"/>
  <c r="E359" i="5"/>
  <c r="E358" i="5"/>
  <c r="E357" i="5"/>
  <c r="E356" i="5"/>
  <c r="E355" i="5"/>
  <c r="E354" i="5"/>
  <c r="E353" i="5"/>
  <c r="E352" i="5"/>
  <c r="E351" i="5"/>
  <c r="E350" i="5"/>
  <c r="E349" i="5"/>
  <c r="E348" i="5"/>
  <c r="E347" i="5"/>
  <c r="E346" i="5"/>
  <c r="E345" i="5"/>
  <c r="E344" i="5"/>
  <c r="E343" i="5"/>
  <c r="E342" i="5"/>
  <c r="E341" i="5"/>
  <c r="E340" i="5"/>
  <c r="E339" i="5"/>
  <c r="E338" i="5"/>
  <c r="E337" i="5"/>
  <c r="E336" i="5"/>
  <c r="E335" i="5"/>
  <c r="E334" i="5"/>
  <c r="E333" i="5"/>
  <c r="E332" i="5"/>
  <c r="E331" i="5"/>
  <c r="E330" i="5"/>
  <c r="E329" i="5"/>
  <c r="E328" i="5"/>
  <c r="E327" i="5"/>
  <c r="E326" i="5"/>
  <c r="E325" i="5"/>
  <c r="E324" i="5"/>
  <c r="E323" i="5"/>
  <c r="E322" i="5"/>
  <c r="E321" i="5"/>
  <c r="E320" i="5"/>
  <c r="E319" i="5"/>
  <c r="E318" i="5"/>
  <c r="E317" i="5"/>
  <c r="E316" i="5"/>
  <c r="E315" i="5"/>
  <c r="E314" i="5"/>
  <c r="E313" i="5"/>
  <c r="E312" i="5"/>
  <c r="E311" i="5"/>
  <c r="E310" i="5"/>
  <c r="E309" i="5"/>
  <c r="E308" i="5"/>
  <c r="E307" i="5"/>
  <c r="E306" i="5"/>
  <c r="E305" i="5"/>
  <c r="E304" i="5"/>
  <c r="E303" i="5"/>
  <c r="E302" i="5"/>
  <c r="E301" i="5"/>
  <c r="E300" i="5"/>
  <c r="E299" i="5"/>
  <c r="E298" i="5"/>
  <c r="E297" i="5"/>
  <c r="E296" i="5"/>
  <c r="E295" i="5"/>
  <c r="E294" i="5"/>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N366" i="4"/>
  <c r="N364" i="4"/>
  <c r="N363" i="4"/>
  <c r="N362" i="4"/>
  <c r="N361" i="4"/>
  <c r="N360" i="4"/>
  <c r="N359" i="4"/>
  <c r="N358" i="4"/>
  <c r="N357" i="4"/>
  <c r="N356" i="4"/>
  <c r="N355" i="4"/>
  <c r="N354" i="4"/>
  <c r="N353" i="4"/>
  <c r="N352" i="4"/>
  <c r="N351" i="4"/>
  <c r="N350" i="4"/>
  <c r="N349" i="4"/>
  <c r="N348" i="4"/>
  <c r="N347" i="4"/>
  <c r="N346" i="4"/>
  <c r="N345" i="4"/>
  <c r="N344" i="4"/>
  <c r="N343" i="4"/>
  <c r="N342" i="4"/>
  <c r="N341" i="4"/>
  <c r="N340" i="4"/>
  <c r="N339" i="4"/>
  <c r="N338" i="4"/>
  <c r="N337" i="4"/>
  <c r="N336" i="4"/>
  <c r="N335" i="4"/>
  <c r="N334" i="4"/>
  <c r="N333" i="4"/>
  <c r="N332" i="4"/>
  <c r="N331" i="4"/>
  <c r="N330" i="4"/>
  <c r="N329" i="4"/>
  <c r="N328" i="4"/>
  <c r="N327" i="4"/>
  <c r="N326" i="4"/>
  <c r="N325" i="4"/>
  <c r="N324" i="4"/>
  <c r="N323" i="4"/>
  <c r="N322" i="4"/>
  <c r="N321" i="4"/>
  <c r="N320" i="4"/>
  <c r="N319" i="4"/>
  <c r="N318" i="4"/>
  <c r="N317" i="4"/>
  <c r="N316" i="4"/>
  <c r="N315" i="4"/>
  <c r="N314" i="4"/>
  <c r="N313" i="4"/>
  <c r="N312" i="4"/>
  <c r="N311" i="4"/>
  <c r="N310" i="4"/>
  <c r="N309" i="4"/>
  <c r="N308" i="4"/>
  <c r="N307" i="4"/>
  <c r="N306" i="4"/>
  <c r="N305" i="4"/>
  <c r="N304" i="4"/>
  <c r="N303" i="4"/>
  <c r="N302" i="4"/>
  <c r="N301" i="4"/>
  <c r="N300" i="4"/>
  <c r="N299" i="4"/>
  <c r="N298" i="4"/>
  <c r="N297" i="4"/>
  <c r="N296" i="4"/>
  <c r="N295" i="4"/>
  <c r="N294" i="4"/>
  <c r="N293" i="4"/>
  <c r="N292" i="4"/>
  <c r="N291" i="4"/>
  <c r="N290" i="4"/>
  <c r="N289" i="4"/>
  <c r="N288" i="4"/>
  <c r="N287" i="4"/>
  <c r="N286" i="4"/>
  <c r="N285" i="4"/>
  <c r="N284" i="4"/>
  <c r="N283" i="4"/>
  <c r="N282" i="4"/>
  <c r="N281" i="4"/>
  <c r="N280" i="4"/>
  <c r="N279" i="4"/>
  <c r="N278" i="4"/>
  <c r="N277" i="4"/>
  <c r="N276" i="4"/>
  <c r="N275" i="4"/>
  <c r="N274" i="4"/>
  <c r="N273" i="4"/>
  <c r="N272" i="4"/>
  <c r="N271" i="4"/>
  <c r="N270" i="4"/>
  <c r="N269" i="4"/>
  <c r="N268" i="4"/>
  <c r="N267" i="4"/>
  <c r="N266" i="4"/>
  <c r="N265" i="4"/>
  <c r="N264" i="4"/>
  <c r="N263" i="4"/>
  <c r="N262" i="4"/>
  <c r="N261" i="4"/>
  <c r="N260" i="4"/>
  <c r="N259" i="4"/>
  <c r="N258" i="4"/>
  <c r="N257" i="4"/>
  <c r="N256" i="4"/>
  <c r="N255" i="4"/>
  <c r="N254" i="4"/>
  <c r="N253" i="4"/>
  <c r="N252" i="4"/>
  <c r="N251" i="4"/>
  <c r="N250" i="4"/>
  <c r="N249" i="4"/>
  <c r="N248" i="4"/>
  <c r="N247" i="4"/>
  <c r="N246" i="4"/>
  <c r="N245" i="4"/>
  <c r="N244" i="4"/>
  <c r="N243" i="4"/>
  <c r="N242" i="4"/>
  <c r="N241" i="4"/>
  <c r="N240" i="4"/>
  <c r="N239" i="4"/>
  <c r="N238" i="4"/>
  <c r="N237" i="4"/>
  <c r="N236" i="4"/>
  <c r="N235" i="4"/>
  <c r="N234" i="4"/>
  <c r="N233" i="4"/>
  <c r="N232" i="4"/>
  <c r="N231" i="4"/>
  <c r="N230" i="4"/>
  <c r="N229" i="4"/>
  <c r="N228" i="4"/>
  <c r="N227" i="4"/>
  <c r="N226" i="4"/>
  <c r="N225" i="4"/>
  <c r="N224" i="4"/>
  <c r="N223" i="4"/>
  <c r="N222" i="4"/>
  <c r="N221" i="4"/>
  <c r="N220" i="4"/>
  <c r="N219" i="4"/>
  <c r="N218" i="4"/>
  <c r="N217" i="4"/>
  <c r="N216" i="4"/>
  <c r="N215" i="4"/>
  <c r="N214" i="4"/>
  <c r="N213" i="4"/>
  <c r="N212" i="4"/>
  <c r="N211" i="4"/>
  <c r="N210" i="4"/>
  <c r="N209" i="4"/>
  <c r="N208" i="4"/>
  <c r="N207" i="4"/>
  <c r="N206" i="4"/>
  <c r="N205" i="4"/>
  <c r="N204" i="4"/>
  <c r="N203" i="4"/>
  <c r="N202" i="4"/>
  <c r="N201" i="4"/>
  <c r="N200" i="4"/>
  <c r="N199" i="4"/>
  <c r="N198" i="4"/>
  <c r="N197" i="4"/>
  <c r="N196" i="4"/>
  <c r="N195" i="4"/>
  <c r="N194" i="4"/>
  <c r="N193" i="4"/>
  <c r="N192" i="4"/>
  <c r="N191" i="4"/>
  <c r="N190" i="4"/>
  <c r="N189" i="4"/>
  <c r="N188" i="4"/>
  <c r="N187" i="4"/>
  <c r="N186" i="4"/>
  <c r="N185" i="4"/>
  <c r="N184" i="4"/>
  <c r="N183" i="4"/>
  <c r="N182" i="4"/>
  <c r="N181" i="4"/>
  <c r="N180" i="4"/>
  <c r="N179" i="4"/>
  <c r="N178" i="4"/>
  <c r="N177" i="4"/>
  <c r="N176" i="4"/>
  <c r="N175" i="4"/>
  <c r="N174" i="4"/>
  <c r="N173" i="4"/>
  <c r="N172" i="4"/>
  <c r="N171" i="4"/>
  <c r="N170" i="4"/>
  <c r="N169" i="4"/>
  <c r="N168" i="4"/>
  <c r="N167" i="4"/>
  <c r="N166" i="4"/>
  <c r="N165" i="4"/>
  <c r="N164" i="4"/>
  <c r="N163" i="4"/>
  <c r="N162" i="4"/>
  <c r="N161" i="4"/>
  <c r="N160" i="4"/>
  <c r="N159" i="4"/>
  <c r="N158" i="4"/>
  <c r="N157" i="4"/>
  <c r="N156" i="4"/>
  <c r="N155" i="4"/>
  <c r="N154" i="4"/>
  <c r="N153" i="4"/>
  <c r="N152" i="4"/>
  <c r="N151" i="4"/>
  <c r="N150" i="4"/>
  <c r="N149" i="4"/>
  <c r="N148" i="4"/>
  <c r="N147" i="4"/>
  <c r="N146" i="4"/>
  <c r="N145" i="4"/>
  <c r="N144" i="4"/>
  <c r="N143" i="4"/>
  <c r="N142" i="4"/>
  <c r="N141" i="4"/>
  <c r="N140" i="4"/>
  <c r="N139" i="4"/>
  <c r="N138" i="4"/>
  <c r="N137" i="4"/>
  <c r="N136" i="4"/>
  <c r="N135" i="4"/>
  <c r="N134" i="4"/>
  <c r="N133" i="4"/>
  <c r="N132" i="4"/>
  <c r="N131" i="4"/>
  <c r="N130" i="4"/>
  <c r="N129" i="4"/>
  <c r="N128" i="4"/>
  <c r="N127" i="4"/>
  <c r="N126" i="4"/>
  <c r="N125" i="4"/>
  <c r="N124" i="4"/>
  <c r="N123" i="4"/>
  <c r="N122" i="4"/>
  <c r="N121" i="4"/>
  <c r="N120" i="4"/>
  <c r="N119" i="4"/>
  <c r="N118" i="4"/>
  <c r="N117" i="4"/>
  <c r="N116" i="4"/>
  <c r="N115" i="4"/>
  <c r="N114" i="4"/>
  <c r="N113" i="4"/>
  <c r="N112" i="4"/>
  <c r="N111" i="4"/>
  <c r="N110" i="4"/>
  <c r="N109" i="4"/>
  <c r="N108" i="4"/>
  <c r="N107" i="4"/>
  <c r="N106" i="4"/>
  <c r="N105" i="4"/>
  <c r="N104" i="4"/>
  <c r="N103" i="4"/>
  <c r="N102" i="4"/>
  <c r="N101" i="4"/>
  <c r="N100" i="4"/>
  <c r="N99" i="4"/>
  <c r="N98" i="4"/>
  <c r="N97" i="4"/>
  <c r="N96" i="4"/>
  <c r="N95" i="4"/>
  <c r="N94" i="4"/>
  <c r="N93" i="4"/>
  <c r="N92" i="4"/>
  <c r="N91" i="4"/>
  <c r="N90" i="4"/>
  <c r="N89" i="4"/>
  <c r="N88" i="4"/>
  <c r="N87" i="4"/>
  <c r="N86" i="4"/>
  <c r="N85" i="4"/>
  <c r="N84" i="4"/>
  <c r="N83" i="4"/>
  <c r="N82" i="4"/>
  <c r="N81" i="4"/>
  <c r="N80" i="4"/>
  <c r="N79" i="4"/>
  <c r="N78" i="4"/>
  <c r="N77" i="4"/>
  <c r="N76" i="4"/>
  <c r="N75" i="4"/>
  <c r="N74" i="4"/>
  <c r="N73" i="4"/>
  <c r="N72" i="4"/>
  <c r="N71" i="4"/>
  <c r="N70" i="4"/>
  <c r="N69" i="4"/>
  <c r="N68" i="4"/>
  <c r="N67" i="4"/>
  <c r="N66" i="4"/>
  <c r="N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2" i="4"/>
  <c r="N21" i="4"/>
  <c r="N20" i="4"/>
  <c r="N19" i="4"/>
  <c r="N18" i="4"/>
  <c r="N17" i="4"/>
  <c r="N16" i="4"/>
  <c r="N15" i="4"/>
  <c r="N14" i="4"/>
  <c r="N13" i="4"/>
  <c r="N12" i="4"/>
  <c r="N11" i="4"/>
  <c r="N10" i="4"/>
  <c r="N9" i="4"/>
  <c r="N8" i="4"/>
  <c r="D366" i="4"/>
  <c r="F368" i="4" s="1"/>
  <c r="C366" i="4"/>
  <c r="E366" i="4" s="1"/>
  <c r="G107" i="4" s="1"/>
  <c r="I365" i="4"/>
  <c r="F365" i="4"/>
  <c r="E365" i="4"/>
  <c r="E364" i="4"/>
  <c r="E363" i="4"/>
  <c r="E362" i="4"/>
  <c r="E361" i="4"/>
  <c r="E360" i="4"/>
  <c r="E359" i="4"/>
  <c r="E358" i="4"/>
  <c r="E357" i="4"/>
  <c r="E356" i="4"/>
  <c r="E355" i="4"/>
  <c r="E354" i="4"/>
  <c r="E353" i="4"/>
  <c r="E352" i="4"/>
  <c r="E351" i="4"/>
  <c r="E350" i="4"/>
  <c r="E349" i="4"/>
  <c r="E348" i="4"/>
  <c r="E347" i="4"/>
  <c r="E346" i="4"/>
  <c r="E345" i="4"/>
  <c r="E344" i="4"/>
  <c r="E343" i="4"/>
  <c r="E342" i="4"/>
  <c r="E341" i="4"/>
  <c r="E340" i="4"/>
  <c r="E339" i="4"/>
  <c r="E338" i="4"/>
  <c r="E337" i="4"/>
  <c r="E336" i="4"/>
  <c r="E335" i="4"/>
  <c r="E334" i="4"/>
  <c r="E333" i="4"/>
  <c r="E332" i="4"/>
  <c r="E331" i="4"/>
  <c r="E330" i="4"/>
  <c r="E329" i="4"/>
  <c r="E328" i="4"/>
  <c r="E327" i="4"/>
  <c r="E326" i="4"/>
  <c r="E325" i="4"/>
  <c r="E324" i="4"/>
  <c r="E323" i="4"/>
  <c r="E322" i="4"/>
  <c r="E321" i="4"/>
  <c r="E320" i="4"/>
  <c r="E319" i="4"/>
  <c r="E318" i="4"/>
  <c r="E317" i="4"/>
  <c r="E316" i="4"/>
  <c r="E315" i="4"/>
  <c r="E314" i="4"/>
  <c r="E313" i="4"/>
  <c r="E312" i="4"/>
  <c r="E311" i="4"/>
  <c r="E310" i="4"/>
  <c r="E309" i="4"/>
  <c r="E308" i="4"/>
  <c r="E307" i="4"/>
  <c r="E306" i="4"/>
  <c r="E305" i="4"/>
  <c r="E304" i="4"/>
  <c r="E303" i="4"/>
  <c r="E302" i="4"/>
  <c r="E301" i="4"/>
  <c r="E300" i="4"/>
  <c r="E299" i="4"/>
  <c r="E298" i="4"/>
  <c r="E297" i="4"/>
  <c r="E296" i="4"/>
  <c r="E295" i="4"/>
  <c r="E294" i="4"/>
  <c r="E293" i="4"/>
  <c r="E292" i="4"/>
  <c r="E291" i="4"/>
  <c r="E290" i="4"/>
  <c r="E289" i="4"/>
  <c r="E288" i="4"/>
  <c r="E287" i="4"/>
  <c r="E286" i="4"/>
  <c r="E285" i="4"/>
  <c r="E284" i="4"/>
  <c r="E283" i="4"/>
  <c r="E282" i="4"/>
  <c r="E281" i="4"/>
  <c r="E280" i="4"/>
  <c r="E279" i="4"/>
  <c r="E278" i="4"/>
  <c r="E277" i="4"/>
  <c r="E276" i="4"/>
  <c r="E275" i="4"/>
  <c r="E274" i="4"/>
  <c r="E273" i="4"/>
  <c r="E272" i="4"/>
  <c r="E271" i="4"/>
  <c r="E270" i="4"/>
  <c r="E269" i="4"/>
  <c r="E268" i="4"/>
  <c r="E267" i="4"/>
  <c r="E266" i="4"/>
  <c r="E265" i="4"/>
  <c r="E264" i="4"/>
  <c r="E263" i="4"/>
  <c r="E262" i="4"/>
  <c r="E261" i="4"/>
  <c r="E260" i="4"/>
  <c r="E259" i="4"/>
  <c r="E258" i="4"/>
  <c r="E257" i="4"/>
  <c r="E256" i="4"/>
  <c r="E255" i="4"/>
  <c r="E254" i="4"/>
  <c r="E253" i="4"/>
  <c r="E252" i="4"/>
  <c r="E251" i="4"/>
  <c r="E250" i="4"/>
  <c r="E249" i="4"/>
  <c r="E248" i="4"/>
  <c r="E247" i="4"/>
  <c r="E246" i="4"/>
  <c r="E245" i="4"/>
  <c r="E244" i="4"/>
  <c r="E243" i="4"/>
  <c r="E242" i="4"/>
  <c r="E241" i="4"/>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4" i="4"/>
  <c r="E173" i="4"/>
  <c r="E172"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F94" i="4"/>
  <c r="E94" i="4"/>
  <c r="E93" i="4"/>
  <c r="E92" i="4"/>
  <c r="F91" i="4"/>
  <c r="E91" i="4"/>
  <c r="E90" i="4"/>
  <c r="E89" i="4"/>
  <c r="E88" i="4"/>
  <c r="E87" i="4"/>
  <c r="E86" i="4"/>
  <c r="E85" i="4"/>
  <c r="E84" i="4"/>
  <c r="E83" i="4"/>
  <c r="E82" i="4"/>
  <c r="E81" i="4"/>
  <c r="E80" i="4"/>
  <c r="E79" i="4"/>
  <c r="E78" i="4"/>
  <c r="E77" i="4"/>
  <c r="E76" i="4"/>
  <c r="F76" i="4" s="1"/>
  <c r="E75" i="4"/>
  <c r="E74" i="4"/>
  <c r="E73" i="4"/>
  <c r="E72" i="4"/>
  <c r="E71" i="4"/>
  <c r="E70" i="4"/>
  <c r="E69" i="4"/>
  <c r="E68" i="4"/>
  <c r="E67" i="4"/>
  <c r="E66" i="4"/>
  <c r="E65" i="4"/>
  <c r="E64" i="4"/>
  <c r="H64" i="4" s="1"/>
  <c r="E63" i="4"/>
  <c r="E62" i="4"/>
  <c r="E61" i="4"/>
  <c r="E60" i="4"/>
  <c r="E59" i="4"/>
  <c r="E58" i="4"/>
  <c r="E57" i="4"/>
  <c r="F56" i="4"/>
  <c r="E56" i="4"/>
  <c r="E55" i="4"/>
  <c r="E54" i="4"/>
  <c r="H53" i="4"/>
  <c r="E53" i="4"/>
  <c r="E52" i="4"/>
  <c r="E51" i="4"/>
  <c r="E50" i="4"/>
  <c r="E49" i="4"/>
  <c r="E48" i="4"/>
  <c r="E47" i="4"/>
  <c r="E46" i="4"/>
  <c r="E45" i="4"/>
  <c r="E44" i="4"/>
  <c r="E43" i="4"/>
  <c r="E42" i="4"/>
  <c r="H42" i="4" s="1"/>
  <c r="E41" i="4"/>
  <c r="E40" i="4"/>
  <c r="E39" i="4"/>
  <c r="E38" i="4"/>
  <c r="E37" i="4"/>
  <c r="E36" i="4"/>
  <c r="E35" i="4"/>
  <c r="E34" i="4"/>
  <c r="E33" i="4"/>
  <c r="E32" i="4"/>
  <c r="F32" i="4" s="1"/>
  <c r="E31" i="4"/>
  <c r="E30" i="4"/>
  <c r="E29" i="4"/>
  <c r="H28" i="4"/>
  <c r="E28" i="4"/>
  <c r="E27" i="4"/>
  <c r="E26" i="4"/>
  <c r="E25" i="4"/>
  <c r="E24" i="4"/>
  <c r="E23" i="4"/>
  <c r="E22" i="4"/>
  <c r="F22" i="4" s="1"/>
  <c r="E21" i="4"/>
  <c r="G20" i="4"/>
  <c r="E20" i="4"/>
  <c r="E19" i="4"/>
  <c r="E18" i="4"/>
  <c r="G17" i="4"/>
  <c r="E17" i="4"/>
  <c r="E16" i="4"/>
  <c r="E15" i="4"/>
  <c r="E14" i="4"/>
  <c r="E13" i="4"/>
  <c r="E12" i="4"/>
  <c r="H12" i="4" s="1"/>
  <c r="E11" i="4"/>
  <c r="H11" i="4" s="1"/>
  <c r="E10" i="4"/>
  <c r="E9" i="4"/>
  <c r="E8" i="4"/>
  <c r="F8" i="4" s="1"/>
  <c r="H9" i="3"/>
  <c r="H10" i="3"/>
  <c r="H11" i="3"/>
  <c r="I11" i="3" s="1"/>
  <c r="H12" i="3"/>
  <c r="I12" i="3" s="1"/>
  <c r="H13" i="3"/>
  <c r="H14" i="3"/>
  <c r="H15" i="3"/>
  <c r="I15" i="3" s="1"/>
  <c r="H16" i="3"/>
  <c r="H17" i="3"/>
  <c r="H18" i="3"/>
  <c r="H19" i="3"/>
  <c r="I19" i="3" s="1"/>
  <c r="H20" i="3"/>
  <c r="I20" i="3" s="1"/>
  <c r="H21" i="3"/>
  <c r="H22" i="3"/>
  <c r="H23" i="3"/>
  <c r="I23" i="3" s="1"/>
  <c r="H24" i="3"/>
  <c r="I24" i="3" s="1"/>
  <c r="H25" i="3"/>
  <c r="H26" i="3"/>
  <c r="H27" i="3"/>
  <c r="I27" i="3" s="1"/>
  <c r="H28" i="3"/>
  <c r="I28" i="3" s="1"/>
  <c r="H29" i="3"/>
  <c r="H30" i="3"/>
  <c r="H31" i="3"/>
  <c r="I31" i="3" s="1"/>
  <c r="H32" i="3"/>
  <c r="H33" i="3"/>
  <c r="H34" i="3"/>
  <c r="H35" i="3"/>
  <c r="I35" i="3" s="1"/>
  <c r="H36" i="3"/>
  <c r="I36" i="3" s="1"/>
  <c r="H37" i="3"/>
  <c r="H38" i="3"/>
  <c r="H39" i="3"/>
  <c r="I39" i="3" s="1"/>
  <c r="H40" i="3"/>
  <c r="I40" i="3" s="1"/>
  <c r="H41" i="3"/>
  <c r="H42" i="3"/>
  <c r="H43" i="3"/>
  <c r="I43" i="3" s="1"/>
  <c r="H44" i="3"/>
  <c r="I44" i="3" s="1"/>
  <c r="H45" i="3"/>
  <c r="H46" i="3"/>
  <c r="H47" i="3"/>
  <c r="I47" i="3" s="1"/>
  <c r="H48" i="3"/>
  <c r="H49" i="3"/>
  <c r="H50" i="3"/>
  <c r="H51" i="3"/>
  <c r="I51" i="3" s="1"/>
  <c r="H52" i="3"/>
  <c r="I52" i="3" s="1"/>
  <c r="H53" i="3"/>
  <c r="H54" i="3"/>
  <c r="H55" i="3"/>
  <c r="I55" i="3" s="1"/>
  <c r="H56" i="3"/>
  <c r="I56" i="3" s="1"/>
  <c r="H57" i="3"/>
  <c r="H58" i="3"/>
  <c r="H59" i="3"/>
  <c r="I59" i="3" s="1"/>
  <c r="H60" i="3"/>
  <c r="I60" i="3" s="1"/>
  <c r="H61" i="3"/>
  <c r="H62" i="3"/>
  <c r="H63" i="3"/>
  <c r="I63" i="3" s="1"/>
  <c r="H64" i="3"/>
  <c r="H65" i="3"/>
  <c r="H66" i="3"/>
  <c r="H67" i="3"/>
  <c r="I67" i="3" s="1"/>
  <c r="H68" i="3"/>
  <c r="I68" i="3" s="1"/>
  <c r="H69" i="3"/>
  <c r="H70" i="3"/>
  <c r="H71" i="3"/>
  <c r="I71" i="3" s="1"/>
  <c r="H72" i="3"/>
  <c r="I72" i="3" s="1"/>
  <c r="H73" i="3"/>
  <c r="H74" i="3"/>
  <c r="H75" i="3"/>
  <c r="I75" i="3" s="1"/>
  <c r="H76" i="3"/>
  <c r="I76" i="3" s="1"/>
  <c r="H77" i="3"/>
  <c r="H78" i="3"/>
  <c r="H79" i="3"/>
  <c r="I79" i="3" s="1"/>
  <c r="H80" i="3"/>
  <c r="H81" i="3"/>
  <c r="H82" i="3"/>
  <c r="H83" i="3"/>
  <c r="I83" i="3" s="1"/>
  <c r="H84" i="3"/>
  <c r="I84" i="3" s="1"/>
  <c r="H85" i="3"/>
  <c r="H86" i="3"/>
  <c r="H87" i="3"/>
  <c r="I87" i="3" s="1"/>
  <c r="H88" i="3"/>
  <c r="I88" i="3" s="1"/>
  <c r="H89" i="3"/>
  <c r="H90" i="3"/>
  <c r="H91" i="3"/>
  <c r="I91" i="3" s="1"/>
  <c r="H92" i="3"/>
  <c r="I92" i="3" s="1"/>
  <c r="H93" i="3"/>
  <c r="H94" i="3"/>
  <c r="H95" i="3"/>
  <c r="I95" i="3" s="1"/>
  <c r="H96" i="3"/>
  <c r="H97" i="3"/>
  <c r="H98" i="3"/>
  <c r="H99" i="3"/>
  <c r="I99" i="3" s="1"/>
  <c r="H100" i="3"/>
  <c r="I100" i="3" s="1"/>
  <c r="H101" i="3"/>
  <c r="H102" i="3"/>
  <c r="H103" i="3"/>
  <c r="I103" i="3" s="1"/>
  <c r="H104" i="3"/>
  <c r="I104" i="3" s="1"/>
  <c r="H105" i="3"/>
  <c r="H106" i="3"/>
  <c r="H107" i="3"/>
  <c r="I107" i="3" s="1"/>
  <c r="H108" i="3"/>
  <c r="I108" i="3" s="1"/>
  <c r="H109" i="3"/>
  <c r="H110" i="3"/>
  <c r="H111" i="3"/>
  <c r="I111" i="3" s="1"/>
  <c r="H112" i="3"/>
  <c r="H113" i="3"/>
  <c r="H114" i="3"/>
  <c r="H115" i="3"/>
  <c r="I115" i="3" s="1"/>
  <c r="H116" i="3"/>
  <c r="I116" i="3" s="1"/>
  <c r="H117" i="3"/>
  <c r="H118" i="3"/>
  <c r="H119" i="3"/>
  <c r="I119" i="3" s="1"/>
  <c r="H120" i="3"/>
  <c r="I120" i="3" s="1"/>
  <c r="H121" i="3"/>
  <c r="H122" i="3"/>
  <c r="H123" i="3"/>
  <c r="I123" i="3" s="1"/>
  <c r="H124" i="3"/>
  <c r="I124" i="3" s="1"/>
  <c r="H125" i="3"/>
  <c r="H126" i="3"/>
  <c r="H127" i="3"/>
  <c r="I127" i="3" s="1"/>
  <c r="H128" i="3"/>
  <c r="H129" i="3"/>
  <c r="H130" i="3"/>
  <c r="H131" i="3"/>
  <c r="I131" i="3" s="1"/>
  <c r="H132" i="3"/>
  <c r="I132" i="3" s="1"/>
  <c r="H133" i="3"/>
  <c r="H134" i="3"/>
  <c r="H135" i="3"/>
  <c r="I135" i="3" s="1"/>
  <c r="H136" i="3"/>
  <c r="I136" i="3" s="1"/>
  <c r="H137" i="3"/>
  <c r="H138" i="3"/>
  <c r="H139" i="3"/>
  <c r="I139" i="3" s="1"/>
  <c r="H140" i="3"/>
  <c r="I140" i="3" s="1"/>
  <c r="H141" i="3"/>
  <c r="H142" i="3"/>
  <c r="H143" i="3"/>
  <c r="I143" i="3" s="1"/>
  <c r="H144" i="3"/>
  <c r="H145" i="3"/>
  <c r="H146" i="3"/>
  <c r="H147" i="3"/>
  <c r="I147" i="3" s="1"/>
  <c r="H148" i="3"/>
  <c r="I148" i="3" s="1"/>
  <c r="H149" i="3"/>
  <c r="H150" i="3"/>
  <c r="H151" i="3"/>
  <c r="I151" i="3" s="1"/>
  <c r="H152" i="3"/>
  <c r="I152" i="3" s="1"/>
  <c r="H153" i="3"/>
  <c r="H154" i="3"/>
  <c r="H155" i="3"/>
  <c r="I155" i="3" s="1"/>
  <c r="H156" i="3"/>
  <c r="I156" i="3" s="1"/>
  <c r="H157" i="3"/>
  <c r="H158" i="3"/>
  <c r="H159" i="3"/>
  <c r="I159" i="3" s="1"/>
  <c r="H160" i="3"/>
  <c r="H161" i="3"/>
  <c r="H162" i="3"/>
  <c r="H163" i="3"/>
  <c r="I163" i="3" s="1"/>
  <c r="H164" i="3"/>
  <c r="I164" i="3" s="1"/>
  <c r="H165" i="3"/>
  <c r="H166" i="3"/>
  <c r="H167" i="3"/>
  <c r="I167" i="3" s="1"/>
  <c r="H168" i="3"/>
  <c r="I168" i="3" s="1"/>
  <c r="H169" i="3"/>
  <c r="H170" i="3"/>
  <c r="H171" i="3"/>
  <c r="I171" i="3" s="1"/>
  <c r="H172" i="3"/>
  <c r="I172" i="3" s="1"/>
  <c r="H173" i="3"/>
  <c r="H174" i="3"/>
  <c r="H175" i="3"/>
  <c r="I175" i="3" s="1"/>
  <c r="H176" i="3"/>
  <c r="H177" i="3"/>
  <c r="H178" i="3"/>
  <c r="H179" i="3"/>
  <c r="I179" i="3" s="1"/>
  <c r="H180" i="3"/>
  <c r="I180" i="3" s="1"/>
  <c r="H181" i="3"/>
  <c r="H182" i="3"/>
  <c r="H183" i="3"/>
  <c r="I183" i="3" s="1"/>
  <c r="H184" i="3"/>
  <c r="I184" i="3" s="1"/>
  <c r="H185" i="3"/>
  <c r="H186" i="3"/>
  <c r="H187" i="3"/>
  <c r="I187" i="3" s="1"/>
  <c r="H188" i="3"/>
  <c r="I188" i="3" s="1"/>
  <c r="H189" i="3"/>
  <c r="H190" i="3"/>
  <c r="H191" i="3"/>
  <c r="I191" i="3" s="1"/>
  <c r="H192" i="3"/>
  <c r="H193" i="3"/>
  <c r="H194" i="3"/>
  <c r="H195" i="3"/>
  <c r="I195" i="3" s="1"/>
  <c r="H196" i="3"/>
  <c r="I196" i="3" s="1"/>
  <c r="H197" i="3"/>
  <c r="H198" i="3"/>
  <c r="H199" i="3"/>
  <c r="I199" i="3" s="1"/>
  <c r="H200" i="3"/>
  <c r="I200" i="3" s="1"/>
  <c r="H201" i="3"/>
  <c r="H202" i="3"/>
  <c r="H203" i="3"/>
  <c r="I203" i="3" s="1"/>
  <c r="H204" i="3"/>
  <c r="I204" i="3" s="1"/>
  <c r="H205" i="3"/>
  <c r="H206" i="3"/>
  <c r="H207" i="3"/>
  <c r="I207" i="3" s="1"/>
  <c r="H208" i="3"/>
  <c r="H209" i="3"/>
  <c r="H210" i="3"/>
  <c r="H211" i="3"/>
  <c r="I211" i="3" s="1"/>
  <c r="H212" i="3"/>
  <c r="I212" i="3" s="1"/>
  <c r="H213" i="3"/>
  <c r="H214" i="3"/>
  <c r="H215" i="3"/>
  <c r="I215" i="3" s="1"/>
  <c r="H216" i="3"/>
  <c r="I216" i="3" s="1"/>
  <c r="H217" i="3"/>
  <c r="H218" i="3"/>
  <c r="H219" i="3"/>
  <c r="I219" i="3" s="1"/>
  <c r="H220" i="3"/>
  <c r="I220" i="3" s="1"/>
  <c r="H221" i="3"/>
  <c r="H222" i="3"/>
  <c r="H223" i="3"/>
  <c r="I223" i="3" s="1"/>
  <c r="H224" i="3"/>
  <c r="H225" i="3"/>
  <c r="H226" i="3"/>
  <c r="H227" i="3"/>
  <c r="I227" i="3" s="1"/>
  <c r="H228" i="3"/>
  <c r="I228" i="3" s="1"/>
  <c r="H229" i="3"/>
  <c r="H230" i="3"/>
  <c r="H231" i="3"/>
  <c r="I231" i="3" s="1"/>
  <c r="H232" i="3"/>
  <c r="I232" i="3" s="1"/>
  <c r="H233" i="3"/>
  <c r="H234" i="3"/>
  <c r="H235" i="3"/>
  <c r="I235" i="3" s="1"/>
  <c r="H236" i="3"/>
  <c r="I236" i="3" s="1"/>
  <c r="H237" i="3"/>
  <c r="H238" i="3"/>
  <c r="H239" i="3"/>
  <c r="I239" i="3" s="1"/>
  <c r="H240" i="3"/>
  <c r="H241" i="3"/>
  <c r="H242" i="3"/>
  <c r="H243" i="3"/>
  <c r="I243" i="3" s="1"/>
  <c r="H244" i="3"/>
  <c r="I244" i="3" s="1"/>
  <c r="H245" i="3"/>
  <c r="H246" i="3"/>
  <c r="H247" i="3"/>
  <c r="I247" i="3" s="1"/>
  <c r="H248" i="3"/>
  <c r="I248" i="3" s="1"/>
  <c r="H249" i="3"/>
  <c r="H250" i="3"/>
  <c r="H251" i="3"/>
  <c r="I251" i="3" s="1"/>
  <c r="H252" i="3"/>
  <c r="I252" i="3" s="1"/>
  <c r="H253" i="3"/>
  <c r="H254" i="3"/>
  <c r="H255" i="3"/>
  <c r="I255" i="3" s="1"/>
  <c r="H256" i="3"/>
  <c r="H257" i="3"/>
  <c r="H258" i="3"/>
  <c r="H259" i="3"/>
  <c r="I259" i="3" s="1"/>
  <c r="H260" i="3"/>
  <c r="I260" i="3" s="1"/>
  <c r="H261" i="3"/>
  <c r="H262" i="3"/>
  <c r="H263" i="3"/>
  <c r="I263" i="3" s="1"/>
  <c r="H264" i="3"/>
  <c r="I264" i="3" s="1"/>
  <c r="H265" i="3"/>
  <c r="H266" i="3"/>
  <c r="H267" i="3"/>
  <c r="I267" i="3" s="1"/>
  <c r="H268" i="3"/>
  <c r="I268" i="3" s="1"/>
  <c r="H269" i="3"/>
  <c r="H270" i="3"/>
  <c r="H271" i="3"/>
  <c r="I271" i="3" s="1"/>
  <c r="H272" i="3"/>
  <c r="H273" i="3"/>
  <c r="H274" i="3"/>
  <c r="H275" i="3"/>
  <c r="I275" i="3" s="1"/>
  <c r="H276" i="3"/>
  <c r="I276" i="3" s="1"/>
  <c r="H277" i="3"/>
  <c r="H278" i="3"/>
  <c r="H279" i="3"/>
  <c r="I279" i="3" s="1"/>
  <c r="H280" i="3"/>
  <c r="I280" i="3" s="1"/>
  <c r="H281" i="3"/>
  <c r="H282" i="3"/>
  <c r="H283" i="3"/>
  <c r="I283" i="3" s="1"/>
  <c r="H284" i="3"/>
  <c r="I284" i="3" s="1"/>
  <c r="H285" i="3"/>
  <c r="H286" i="3"/>
  <c r="H287" i="3"/>
  <c r="I287" i="3" s="1"/>
  <c r="H288" i="3"/>
  <c r="H289" i="3"/>
  <c r="H290" i="3"/>
  <c r="H291" i="3"/>
  <c r="I291" i="3" s="1"/>
  <c r="H292" i="3"/>
  <c r="I292" i="3" s="1"/>
  <c r="H293" i="3"/>
  <c r="H294" i="3"/>
  <c r="H295" i="3"/>
  <c r="I295" i="3" s="1"/>
  <c r="H296" i="3"/>
  <c r="I296" i="3" s="1"/>
  <c r="H297" i="3"/>
  <c r="H298" i="3"/>
  <c r="H299" i="3"/>
  <c r="I299" i="3" s="1"/>
  <c r="H300" i="3"/>
  <c r="I300" i="3" s="1"/>
  <c r="H301" i="3"/>
  <c r="H302" i="3"/>
  <c r="H303" i="3"/>
  <c r="I303" i="3" s="1"/>
  <c r="H304" i="3"/>
  <c r="H305" i="3"/>
  <c r="H306" i="3"/>
  <c r="H307" i="3"/>
  <c r="I307" i="3" s="1"/>
  <c r="H308" i="3"/>
  <c r="I308" i="3" s="1"/>
  <c r="H309" i="3"/>
  <c r="H310" i="3"/>
  <c r="H311" i="3"/>
  <c r="I311" i="3" s="1"/>
  <c r="H312" i="3"/>
  <c r="I312" i="3" s="1"/>
  <c r="H313" i="3"/>
  <c r="H314" i="3"/>
  <c r="H315" i="3"/>
  <c r="I315" i="3" s="1"/>
  <c r="H316" i="3"/>
  <c r="I316" i="3" s="1"/>
  <c r="H317" i="3"/>
  <c r="H318" i="3"/>
  <c r="H319" i="3"/>
  <c r="I319" i="3" s="1"/>
  <c r="H320" i="3"/>
  <c r="H321" i="3"/>
  <c r="H322" i="3"/>
  <c r="H323" i="3"/>
  <c r="H324" i="3"/>
  <c r="H325" i="3"/>
  <c r="H326" i="3"/>
  <c r="H327" i="3"/>
  <c r="H328" i="3"/>
  <c r="H329" i="3"/>
  <c r="H330" i="3"/>
  <c r="H331" i="3"/>
  <c r="H332" i="3"/>
  <c r="H333" i="3"/>
  <c r="H334" i="3"/>
  <c r="H335" i="3"/>
  <c r="H336" i="3"/>
  <c r="H337" i="3"/>
  <c r="H338" i="3"/>
  <c r="H339" i="3"/>
  <c r="H340" i="3"/>
  <c r="H341" i="3"/>
  <c r="H342" i="3"/>
  <c r="H343" i="3"/>
  <c r="H344" i="3"/>
  <c r="H345" i="3"/>
  <c r="H346" i="3"/>
  <c r="H347" i="3"/>
  <c r="H348" i="3"/>
  <c r="H349" i="3"/>
  <c r="H350" i="3"/>
  <c r="H351" i="3"/>
  <c r="H352" i="3"/>
  <c r="H353" i="3"/>
  <c r="H354" i="3"/>
  <c r="H355" i="3"/>
  <c r="H356" i="3"/>
  <c r="H357" i="3"/>
  <c r="H358" i="3"/>
  <c r="H359" i="3"/>
  <c r="H360" i="3"/>
  <c r="H361" i="3"/>
  <c r="H362" i="3"/>
  <c r="H363" i="3"/>
  <c r="H364" i="3"/>
  <c r="I9" i="3"/>
  <c r="I10" i="3"/>
  <c r="I13" i="3"/>
  <c r="I14" i="3"/>
  <c r="I16" i="3"/>
  <c r="I17" i="3"/>
  <c r="I18" i="3"/>
  <c r="I21" i="3"/>
  <c r="I22" i="3"/>
  <c r="I25" i="3"/>
  <c r="I26" i="3"/>
  <c r="I29" i="3"/>
  <c r="I30" i="3"/>
  <c r="I32" i="3"/>
  <c r="I33" i="3"/>
  <c r="I34" i="3"/>
  <c r="I37" i="3"/>
  <c r="I38" i="3"/>
  <c r="I41" i="3"/>
  <c r="I42" i="3"/>
  <c r="I45" i="3"/>
  <c r="I46" i="3"/>
  <c r="I48" i="3"/>
  <c r="I49" i="3"/>
  <c r="I50" i="3"/>
  <c r="I53" i="3"/>
  <c r="I54" i="3"/>
  <c r="I57" i="3"/>
  <c r="I58" i="3"/>
  <c r="I61" i="3"/>
  <c r="I62" i="3"/>
  <c r="I64" i="3"/>
  <c r="I65" i="3"/>
  <c r="I66" i="3"/>
  <c r="I69" i="3"/>
  <c r="I70" i="3"/>
  <c r="I73" i="3"/>
  <c r="I74" i="3"/>
  <c r="I77" i="3"/>
  <c r="I78" i="3"/>
  <c r="I80" i="3"/>
  <c r="I81" i="3"/>
  <c r="I82" i="3"/>
  <c r="I85" i="3"/>
  <c r="I86" i="3"/>
  <c r="I89" i="3"/>
  <c r="I90" i="3"/>
  <c r="I93" i="3"/>
  <c r="I94" i="3"/>
  <c r="I96" i="3"/>
  <c r="I97" i="3"/>
  <c r="I98" i="3"/>
  <c r="I101" i="3"/>
  <c r="I102" i="3"/>
  <c r="I105" i="3"/>
  <c r="I106" i="3"/>
  <c r="I109" i="3"/>
  <c r="I110" i="3"/>
  <c r="I112" i="3"/>
  <c r="I113" i="3"/>
  <c r="I114" i="3"/>
  <c r="I117" i="3"/>
  <c r="I118" i="3"/>
  <c r="I121" i="3"/>
  <c r="I122" i="3"/>
  <c r="I125" i="3"/>
  <c r="I126" i="3"/>
  <c r="I128" i="3"/>
  <c r="I129" i="3"/>
  <c r="I130" i="3"/>
  <c r="I133" i="3"/>
  <c r="I134" i="3"/>
  <c r="I137" i="3"/>
  <c r="I138" i="3"/>
  <c r="I141" i="3"/>
  <c r="I142" i="3"/>
  <c r="I144" i="3"/>
  <c r="I145" i="3"/>
  <c r="I146" i="3"/>
  <c r="I149" i="3"/>
  <c r="I150" i="3"/>
  <c r="I153" i="3"/>
  <c r="I154" i="3"/>
  <c r="I157" i="3"/>
  <c r="I158" i="3"/>
  <c r="I160" i="3"/>
  <c r="I161" i="3"/>
  <c r="I162" i="3"/>
  <c r="I165" i="3"/>
  <c r="I166" i="3"/>
  <c r="I169" i="3"/>
  <c r="I170" i="3"/>
  <c r="I173" i="3"/>
  <c r="I174" i="3"/>
  <c r="I176" i="3"/>
  <c r="I177" i="3"/>
  <c r="I178" i="3"/>
  <c r="I181" i="3"/>
  <c r="I182" i="3"/>
  <c r="I185" i="3"/>
  <c r="I186" i="3"/>
  <c r="I189" i="3"/>
  <c r="I190" i="3"/>
  <c r="I192" i="3"/>
  <c r="I193" i="3"/>
  <c r="I194" i="3"/>
  <c r="I197" i="3"/>
  <c r="I198" i="3"/>
  <c r="I201" i="3"/>
  <c r="I202" i="3"/>
  <c r="I205" i="3"/>
  <c r="I206" i="3"/>
  <c r="I208" i="3"/>
  <c r="I209" i="3"/>
  <c r="I210" i="3"/>
  <c r="I213" i="3"/>
  <c r="I214" i="3"/>
  <c r="I217" i="3"/>
  <c r="I218" i="3"/>
  <c r="I221" i="3"/>
  <c r="I222" i="3"/>
  <c r="I224" i="3"/>
  <c r="I225" i="3"/>
  <c r="I226" i="3"/>
  <c r="I229" i="3"/>
  <c r="I230" i="3"/>
  <c r="I233" i="3"/>
  <c r="I234" i="3"/>
  <c r="I237" i="3"/>
  <c r="I238" i="3"/>
  <c r="I240" i="3"/>
  <c r="I241" i="3"/>
  <c r="I242" i="3"/>
  <c r="I245" i="3"/>
  <c r="I246" i="3"/>
  <c r="I249" i="3"/>
  <c r="I250" i="3"/>
  <c r="I253" i="3"/>
  <c r="I254" i="3"/>
  <c r="I256" i="3"/>
  <c r="I257" i="3"/>
  <c r="I258" i="3"/>
  <c r="I261" i="3"/>
  <c r="I262" i="3"/>
  <c r="I265" i="3"/>
  <c r="I266" i="3"/>
  <c r="I269" i="3"/>
  <c r="I270" i="3"/>
  <c r="I272" i="3"/>
  <c r="I273" i="3"/>
  <c r="I274" i="3"/>
  <c r="I277" i="3"/>
  <c r="I278" i="3"/>
  <c r="I281" i="3"/>
  <c r="I282" i="3"/>
  <c r="I285" i="3"/>
  <c r="I286" i="3"/>
  <c r="I288" i="3"/>
  <c r="I289" i="3"/>
  <c r="I290" i="3"/>
  <c r="I293" i="3"/>
  <c r="I294" i="3"/>
  <c r="I297" i="3"/>
  <c r="I298" i="3"/>
  <c r="I301" i="3"/>
  <c r="I302" i="3"/>
  <c r="I304" i="3"/>
  <c r="I305" i="3"/>
  <c r="I306" i="3"/>
  <c r="I309" i="3"/>
  <c r="I310" i="3"/>
  <c r="I313" i="3"/>
  <c r="I314" i="3"/>
  <c r="I317" i="3"/>
  <c r="I318"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8" i="3"/>
  <c r="H8"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G280" i="3"/>
  <c r="G281" i="3"/>
  <c r="G282" i="3"/>
  <c r="G283" i="3"/>
  <c r="G284" i="3"/>
  <c r="G285" i="3"/>
  <c r="G286" i="3"/>
  <c r="G287" i="3"/>
  <c r="G288" i="3"/>
  <c r="G289" i="3"/>
  <c r="G290" i="3"/>
  <c r="G291" i="3"/>
  <c r="G292" i="3"/>
  <c r="G293" i="3"/>
  <c r="G294" i="3"/>
  <c r="G295" i="3"/>
  <c r="G296" i="3"/>
  <c r="G297" i="3"/>
  <c r="G298" i="3"/>
  <c r="G299" i="3"/>
  <c r="G300" i="3"/>
  <c r="G301" i="3"/>
  <c r="G302" i="3"/>
  <c r="G303" i="3"/>
  <c r="G304" i="3"/>
  <c r="G305" i="3"/>
  <c r="G306" i="3"/>
  <c r="G307" i="3"/>
  <c r="G308" i="3"/>
  <c r="G309" i="3"/>
  <c r="G310" i="3"/>
  <c r="G311" i="3"/>
  <c r="G312" i="3"/>
  <c r="G313" i="3"/>
  <c r="G314" i="3"/>
  <c r="G315" i="3"/>
  <c r="G316" i="3"/>
  <c r="G317" i="3"/>
  <c r="G318" i="3"/>
  <c r="G319" i="3"/>
  <c r="G320" i="3"/>
  <c r="G321" i="3"/>
  <c r="G322" i="3"/>
  <c r="G323" i="3"/>
  <c r="G324" i="3"/>
  <c r="G325" i="3"/>
  <c r="G326" i="3"/>
  <c r="G327" i="3"/>
  <c r="G328" i="3"/>
  <c r="G329" i="3"/>
  <c r="G330" i="3"/>
  <c r="G331"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60" i="3"/>
  <c r="G361" i="3"/>
  <c r="G362" i="3"/>
  <c r="G363" i="3"/>
  <c r="G364" i="3"/>
  <c r="G10" i="3"/>
  <c r="G9" i="3"/>
  <c r="G8" i="3"/>
  <c r="F366"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06" i="3"/>
  <c r="F307" i="3"/>
  <c r="F308" i="3"/>
  <c r="F309" i="3"/>
  <c r="F310" i="3"/>
  <c r="F311" i="3"/>
  <c r="F312" i="3"/>
  <c r="F313" i="3"/>
  <c r="F314" i="3"/>
  <c r="F315" i="3"/>
  <c r="F316" i="3"/>
  <c r="F317" i="3"/>
  <c r="F318" i="3"/>
  <c r="F319" i="3"/>
  <c r="F320" i="3"/>
  <c r="F321" i="3"/>
  <c r="F322" i="3"/>
  <c r="F323" i="3"/>
  <c r="F324" i="3"/>
  <c r="F325" i="3"/>
  <c r="F326" i="3"/>
  <c r="F327" i="3"/>
  <c r="F328" i="3"/>
  <c r="F329" i="3"/>
  <c r="F330" i="3"/>
  <c r="F331" i="3"/>
  <c r="F332" i="3"/>
  <c r="F333" i="3"/>
  <c r="F334" i="3"/>
  <c r="F335" i="3"/>
  <c r="F336" i="3"/>
  <c r="F337" i="3"/>
  <c r="F338" i="3"/>
  <c r="F339" i="3"/>
  <c r="F340" i="3"/>
  <c r="F341" i="3"/>
  <c r="F342" i="3"/>
  <c r="F343" i="3"/>
  <c r="F344" i="3"/>
  <c r="F345" i="3"/>
  <c r="F346" i="3"/>
  <c r="F347" i="3"/>
  <c r="F348" i="3"/>
  <c r="F349" i="3"/>
  <c r="F350" i="3"/>
  <c r="F351" i="3"/>
  <c r="F352" i="3"/>
  <c r="F353" i="3"/>
  <c r="F354" i="3"/>
  <c r="F355" i="3"/>
  <c r="F356" i="3"/>
  <c r="F357" i="3"/>
  <c r="F358" i="3"/>
  <c r="F359" i="3"/>
  <c r="F360" i="3"/>
  <c r="F361" i="3"/>
  <c r="F362" i="3"/>
  <c r="F363" i="3"/>
  <c r="F364" i="3"/>
  <c r="F9" i="3"/>
  <c r="F8" i="3"/>
  <c r="E366"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8" i="3"/>
  <c r="N366" i="2"/>
  <c r="N366" i="3"/>
  <c r="D366"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1" i="3"/>
  <c r="N182" i="3"/>
  <c r="N183" i="3"/>
  <c r="N184" i="3"/>
  <c r="N185" i="3"/>
  <c r="N186" i="3"/>
  <c r="N187" i="3"/>
  <c r="N188" i="3"/>
  <c r="N189" i="3"/>
  <c r="N190" i="3"/>
  <c r="N191" i="3"/>
  <c r="N192" i="3"/>
  <c r="N193" i="3"/>
  <c r="N194" i="3"/>
  <c r="N195" i="3"/>
  <c r="N196" i="3"/>
  <c r="N197" i="3"/>
  <c r="N198" i="3"/>
  <c r="N199" i="3"/>
  <c r="N200" i="3"/>
  <c r="N201" i="3"/>
  <c r="N202" i="3"/>
  <c r="N203" i="3"/>
  <c r="N204" i="3"/>
  <c r="N205" i="3"/>
  <c r="N206" i="3"/>
  <c r="N207" i="3"/>
  <c r="N208" i="3"/>
  <c r="N209" i="3"/>
  <c r="N210" i="3"/>
  <c r="N211" i="3"/>
  <c r="N212" i="3"/>
  <c r="N213" i="3"/>
  <c r="N214" i="3"/>
  <c r="N215" i="3"/>
  <c r="N216" i="3"/>
  <c r="N217" i="3"/>
  <c r="N218" i="3"/>
  <c r="N219" i="3"/>
  <c r="N220" i="3"/>
  <c r="N221" i="3"/>
  <c r="N222" i="3"/>
  <c r="N223" i="3"/>
  <c r="N224" i="3"/>
  <c r="N225" i="3"/>
  <c r="N226" i="3"/>
  <c r="N227" i="3"/>
  <c r="N228" i="3"/>
  <c r="N229" i="3"/>
  <c r="N230" i="3"/>
  <c r="N231" i="3"/>
  <c r="N232" i="3"/>
  <c r="N233" i="3"/>
  <c r="N234" i="3"/>
  <c r="N235" i="3"/>
  <c r="N236" i="3"/>
  <c r="N237" i="3"/>
  <c r="N238" i="3"/>
  <c r="N239" i="3"/>
  <c r="N240" i="3"/>
  <c r="N241" i="3"/>
  <c r="N242" i="3"/>
  <c r="N243" i="3"/>
  <c r="N244" i="3"/>
  <c r="N245" i="3"/>
  <c r="N246" i="3"/>
  <c r="N247" i="3"/>
  <c r="N248" i="3"/>
  <c r="N249" i="3"/>
  <c r="N250" i="3"/>
  <c r="N251" i="3"/>
  <c r="N252" i="3"/>
  <c r="N253" i="3"/>
  <c r="N254" i="3"/>
  <c r="N255" i="3"/>
  <c r="N256" i="3"/>
  <c r="N257" i="3"/>
  <c r="N258" i="3"/>
  <c r="N259" i="3"/>
  <c r="N260" i="3"/>
  <c r="N261" i="3"/>
  <c r="N262" i="3"/>
  <c r="N263" i="3"/>
  <c r="N264" i="3"/>
  <c r="N265" i="3"/>
  <c r="N266" i="3"/>
  <c r="N267" i="3"/>
  <c r="N268" i="3"/>
  <c r="N269" i="3"/>
  <c r="N270" i="3"/>
  <c r="N271" i="3"/>
  <c r="N272" i="3"/>
  <c r="N273" i="3"/>
  <c r="N274" i="3"/>
  <c r="N275" i="3"/>
  <c r="N276" i="3"/>
  <c r="N277" i="3"/>
  <c r="N278" i="3"/>
  <c r="N279" i="3"/>
  <c r="N280" i="3"/>
  <c r="N281" i="3"/>
  <c r="N282" i="3"/>
  <c r="N283" i="3"/>
  <c r="N284" i="3"/>
  <c r="N285" i="3"/>
  <c r="N286" i="3"/>
  <c r="N287" i="3"/>
  <c r="N288" i="3"/>
  <c r="N289" i="3"/>
  <c r="N290" i="3"/>
  <c r="N291" i="3"/>
  <c r="N292" i="3"/>
  <c r="N293" i="3"/>
  <c r="N294" i="3"/>
  <c r="N295" i="3"/>
  <c r="N296" i="3"/>
  <c r="N297" i="3"/>
  <c r="N298" i="3"/>
  <c r="N299" i="3"/>
  <c r="N300" i="3"/>
  <c r="N301" i="3"/>
  <c r="N302" i="3"/>
  <c r="N303" i="3"/>
  <c r="N304" i="3"/>
  <c r="N305" i="3"/>
  <c r="N306" i="3"/>
  <c r="N307" i="3"/>
  <c r="N308" i="3"/>
  <c r="N309" i="3"/>
  <c r="N310" i="3"/>
  <c r="N311" i="3"/>
  <c r="N312" i="3"/>
  <c r="N313" i="3"/>
  <c r="N314" i="3"/>
  <c r="N315" i="3"/>
  <c r="N316" i="3"/>
  <c r="N317" i="3"/>
  <c r="N318" i="3"/>
  <c r="N319" i="3"/>
  <c r="N320" i="3"/>
  <c r="N321" i="3"/>
  <c r="N322" i="3"/>
  <c r="N323" i="3"/>
  <c r="N324" i="3"/>
  <c r="N325" i="3"/>
  <c r="N326" i="3"/>
  <c r="N327" i="3"/>
  <c r="N328" i="3"/>
  <c r="N329" i="3"/>
  <c r="N330" i="3"/>
  <c r="N331" i="3"/>
  <c r="N332" i="3"/>
  <c r="N333" i="3"/>
  <c r="N334" i="3"/>
  <c r="N335" i="3"/>
  <c r="N336" i="3"/>
  <c r="N337" i="3"/>
  <c r="N338" i="3"/>
  <c r="N339" i="3"/>
  <c r="N340" i="3"/>
  <c r="N341" i="3"/>
  <c r="N342" i="3"/>
  <c r="N343" i="3"/>
  <c r="N344" i="3"/>
  <c r="N345" i="3"/>
  <c r="N346" i="3"/>
  <c r="N347" i="3"/>
  <c r="N348" i="3"/>
  <c r="N349" i="3"/>
  <c r="N350" i="3"/>
  <c r="N351" i="3"/>
  <c r="N352" i="3"/>
  <c r="N353" i="3"/>
  <c r="N354" i="3"/>
  <c r="N355" i="3"/>
  <c r="N356" i="3"/>
  <c r="N357" i="3"/>
  <c r="N358" i="3"/>
  <c r="N359" i="3"/>
  <c r="N360" i="3"/>
  <c r="N361" i="3"/>
  <c r="N362" i="3"/>
  <c r="N363" i="3"/>
  <c r="N364" i="3"/>
  <c r="N8" i="3"/>
  <c r="F368" i="5" l="1"/>
  <c r="E366" i="5"/>
  <c r="H144" i="5"/>
  <c r="H184" i="5"/>
  <c r="F202" i="5"/>
  <c r="H240" i="5"/>
  <c r="F254" i="5"/>
  <c r="F271" i="5"/>
  <c r="F299" i="5"/>
  <c r="F326" i="5"/>
  <c r="H288" i="5"/>
  <c r="H315" i="5"/>
  <c r="F198" i="5"/>
  <c r="H236" i="5"/>
  <c r="H296" i="5"/>
  <c r="F310" i="5"/>
  <c r="H322" i="5"/>
  <c r="F358" i="5"/>
  <c r="H308" i="5"/>
  <c r="H328" i="5"/>
  <c r="H334" i="5"/>
  <c r="F360" i="5"/>
  <c r="H354" i="5"/>
  <c r="G23" i="4"/>
  <c r="F73" i="4"/>
  <c r="F16" i="4"/>
  <c r="G27" i="4"/>
  <c r="G34" i="4"/>
  <c r="G48" i="4"/>
  <c r="G99" i="4"/>
  <c r="F25" i="4"/>
  <c r="H60" i="4"/>
  <c r="F60" i="4"/>
  <c r="H352" i="4"/>
  <c r="H342" i="4"/>
  <c r="G340" i="4"/>
  <c r="H337" i="4"/>
  <c r="F321" i="4"/>
  <c r="G317" i="4"/>
  <c r="H315" i="4"/>
  <c r="F313" i="4"/>
  <c r="G306" i="4"/>
  <c r="F294" i="4"/>
  <c r="F290" i="4"/>
  <c r="F285" i="4"/>
  <c r="G363" i="4"/>
  <c r="G348" i="4"/>
  <c r="G331" i="4"/>
  <c r="G327" i="4"/>
  <c r="G322" i="4"/>
  <c r="G301" i="4"/>
  <c r="G299" i="4"/>
  <c r="G291" i="4"/>
  <c r="G282" i="4"/>
  <c r="G275" i="4"/>
  <c r="I275" i="4" s="1"/>
  <c r="G271" i="4"/>
  <c r="G266" i="4"/>
  <c r="G263" i="4"/>
  <c r="I263" i="4" s="1"/>
  <c r="G255" i="4"/>
  <c r="G244" i="4"/>
  <c r="G239" i="4"/>
  <c r="G211" i="4"/>
  <c r="G207" i="4"/>
  <c r="G202" i="4"/>
  <c r="G199" i="4"/>
  <c r="G192" i="4"/>
  <c r="G174" i="4"/>
  <c r="G170" i="4"/>
  <c r="G158" i="4"/>
  <c r="G154" i="4"/>
  <c r="G142" i="4"/>
  <c r="G138" i="4"/>
  <c r="G347" i="4"/>
  <c r="F332" i="4"/>
  <c r="F326" i="4"/>
  <c r="F289" i="4"/>
  <c r="G283" i="4"/>
  <c r="G276" i="4"/>
  <c r="G252" i="4"/>
  <c r="G247" i="4"/>
  <c r="G243" i="4"/>
  <c r="G236" i="4"/>
  <c r="H223" i="4"/>
  <c r="H219" i="4"/>
  <c r="H215" i="4"/>
  <c r="F210" i="4"/>
  <c r="G203" i="4"/>
  <c r="G190" i="4"/>
  <c r="H188" i="4"/>
  <c r="G187" i="4"/>
  <c r="G183" i="4"/>
  <c r="I183" i="4" s="1"/>
  <c r="L183" i="4" s="1"/>
  <c r="G179" i="4"/>
  <c r="G178" i="4"/>
  <c r="F169" i="4"/>
  <c r="G164" i="4"/>
  <c r="F153" i="4"/>
  <c r="G148" i="4"/>
  <c r="F137" i="4"/>
  <c r="G126" i="4"/>
  <c r="G122" i="4"/>
  <c r="G110" i="4"/>
  <c r="G106" i="4"/>
  <c r="F359" i="4"/>
  <c r="H298" i="4"/>
  <c r="G293" i="4"/>
  <c r="G290" i="4"/>
  <c r="G285" i="4"/>
  <c r="H279" i="4"/>
  <c r="F274" i="4"/>
  <c r="G267" i="4"/>
  <c r="G259" i="4"/>
  <c r="I259" i="4" s="1"/>
  <c r="H231" i="4"/>
  <c r="H227" i="4"/>
  <c r="G223" i="4"/>
  <c r="G219" i="4"/>
  <c r="G218" i="4"/>
  <c r="G215" i="4"/>
  <c r="G204" i="4"/>
  <c r="H195" i="4"/>
  <c r="I195" i="4" s="1"/>
  <c r="G188" i="4"/>
  <c r="I188" i="4" s="1"/>
  <c r="L188" i="4" s="1"/>
  <c r="F187" i="4"/>
  <c r="F183" i="4"/>
  <c r="F179" i="4"/>
  <c r="F178" i="4"/>
  <c r="H167" i="4"/>
  <c r="H151" i="4"/>
  <c r="H135" i="4"/>
  <c r="F364" i="4"/>
  <c r="H330" i="4"/>
  <c r="G314" i="4"/>
  <c r="G305" i="4"/>
  <c r="H280" i="4"/>
  <c r="F279" i="4"/>
  <c r="H265" i="4"/>
  <c r="G260" i="4"/>
  <c r="F250" i="4"/>
  <c r="H243" i="4"/>
  <c r="G235" i="4"/>
  <c r="G231" i="4"/>
  <c r="H229" i="4"/>
  <c r="F202" i="4"/>
  <c r="G196" i="4"/>
  <c r="G191" i="4"/>
  <c r="I191" i="4" s="1"/>
  <c r="F186" i="4"/>
  <c r="H183" i="4"/>
  <c r="G171" i="4"/>
  <c r="G167" i="4"/>
  <c r="I167" i="4" s="1"/>
  <c r="L167" i="4" s="1"/>
  <c r="F165" i="4"/>
  <c r="G163" i="4"/>
  <c r="H153" i="4"/>
  <c r="H145" i="4"/>
  <c r="F143" i="4"/>
  <c r="G136" i="4"/>
  <c r="G132" i="4"/>
  <c r="F131" i="4"/>
  <c r="F125" i="4"/>
  <c r="F123" i="4"/>
  <c r="F121" i="4"/>
  <c r="G116" i="4"/>
  <c r="F115" i="4"/>
  <c r="F109" i="4"/>
  <c r="F107" i="4"/>
  <c r="F105" i="4"/>
  <c r="G100" i="4"/>
  <c r="F99" i="4"/>
  <c r="F95" i="4"/>
  <c r="G76" i="4"/>
  <c r="G71" i="4"/>
  <c r="F70" i="4"/>
  <c r="G59" i="4"/>
  <c r="G49" i="4"/>
  <c r="F48" i="4"/>
  <c r="F40" i="4"/>
  <c r="H37" i="4"/>
  <c r="F36" i="4"/>
  <c r="G343" i="4"/>
  <c r="H336" i="4"/>
  <c r="F316" i="4"/>
  <c r="G310" i="4"/>
  <c r="G307" i="4"/>
  <c r="F305" i="4"/>
  <c r="H302" i="4"/>
  <c r="G289" i="4"/>
  <c r="G280" i="4"/>
  <c r="I280" i="4" s="1"/>
  <c r="L280" i="4" s="1"/>
  <c r="H275" i="4"/>
  <c r="G251" i="4"/>
  <c r="F231" i="4"/>
  <c r="G227" i="4"/>
  <c r="I227" i="4" s="1"/>
  <c r="L227" i="4" s="1"/>
  <c r="F219" i="4"/>
  <c r="G175" i="4"/>
  <c r="H168" i="4"/>
  <c r="F167" i="4"/>
  <c r="G155" i="4"/>
  <c r="G151" i="4"/>
  <c r="I151" i="4" s="1"/>
  <c r="L151" i="4" s="1"/>
  <c r="G147" i="4"/>
  <c r="H137" i="4"/>
  <c r="H119" i="4"/>
  <c r="H103" i="4"/>
  <c r="H91" i="4"/>
  <c r="I91" i="4" s="1"/>
  <c r="G90" i="4"/>
  <c r="G84" i="4"/>
  <c r="G83" i="4"/>
  <c r="I83" i="4" s="1"/>
  <c r="L83" i="4" s="1"/>
  <c r="G80" i="4"/>
  <c r="I80" i="4" s="1"/>
  <c r="L80" i="4" s="1"/>
  <c r="G72" i="4"/>
  <c r="G68" i="4"/>
  <c r="G60" i="4"/>
  <c r="G55" i="4"/>
  <c r="I55" i="4" s="1"/>
  <c r="L55" i="4" s="1"/>
  <c r="G43" i="4"/>
  <c r="G33" i="4"/>
  <c r="G16" i="4"/>
  <c r="I16" i="4" s="1"/>
  <c r="L16" i="4" s="1"/>
  <c r="G8" i="4"/>
  <c r="G88" i="4"/>
  <c r="H345" i="4"/>
  <c r="H294" i="4"/>
  <c r="F275" i="4"/>
  <c r="H239" i="4"/>
  <c r="I239" i="4" s="1"/>
  <c r="G234" i="4"/>
  <c r="H232" i="4"/>
  <c r="H228" i="4"/>
  <c r="F227" i="4"/>
  <c r="G195" i="4"/>
  <c r="H187" i="4"/>
  <c r="G182" i="4"/>
  <c r="H179" i="4"/>
  <c r="H177" i="4"/>
  <c r="F175" i="4"/>
  <c r="G168" i="4"/>
  <c r="I168" i="4" s="1"/>
  <c r="L168" i="4" s="1"/>
  <c r="G159" i="4"/>
  <c r="H152" i="4"/>
  <c r="F151" i="4"/>
  <c r="G139" i="4"/>
  <c r="I139" i="4" s="1"/>
  <c r="G135" i="4"/>
  <c r="G127" i="4"/>
  <c r="G119" i="4"/>
  <c r="I119" i="4" s="1"/>
  <c r="L119" i="4" s="1"/>
  <c r="G111" i="4"/>
  <c r="H104" i="4"/>
  <c r="G103" i="4"/>
  <c r="H95" i="4"/>
  <c r="G94" i="4"/>
  <c r="G91" i="4"/>
  <c r="G87" i="4"/>
  <c r="G81" i="4"/>
  <c r="I81" i="4" s="1"/>
  <c r="G64" i="4"/>
  <c r="I64" i="4" s="1"/>
  <c r="L64" i="4" s="1"/>
  <c r="G56" i="4"/>
  <c r="G52" i="4"/>
  <c r="H48" i="4"/>
  <c r="I48" i="4" s="1"/>
  <c r="L48" i="4" s="1"/>
  <c r="G44" i="4"/>
  <c r="I44" i="4" s="1"/>
  <c r="L44" i="4" s="1"/>
  <c r="H40" i="4"/>
  <c r="G39" i="4"/>
  <c r="H36" i="4"/>
  <c r="F13" i="4"/>
  <c r="G18" i="4"/>
  <c r="F24" i="4"/>
  <c r="G32" i="4"/>
  <c r="I32" i="4" s="1"/>
  <c r="L32" i="4" s="1"/>
  <c r="G40" i="4"/>
  <c r="F61" i="4"/>
  <c r="H80" i="4"/>
  <c r="F80" i="4"/>
  <c r="F9" i="4"/>
  <c r="F12" i="4"/>
  <c r="H16" i="4"/>
  <c r="H19" i="4"/>
  <c r="F21" i="4"/>
  <c r="H21" i="4"/>
  <c r="G24" i="4"/>
  <c r="H26" i="4"/>
  <c r="F28" i="4"/>
  <c r="G30" i="4"/>
  <c r="H32" i="4"/>
  <c r="H44" i="4"/>
  <c r="H49" i="4"/>
  <c r="F52" i="4"/>
  <c r="H55" i="4"/>
  <c r="F55" i="4"/>
  <c r="G58" i="4"/>
  <c r="H58" i="4"/>
  <c r="H65" i="4"/>
  <c r="H68" i="4"/>
  <c r="I68" i="4" s="1"/>
  <c r="F68" i="4"/>
  <c r="F81" i="4"/>
  <c r="H81" i="4"/>
  <c r="F87" i="4"/>
  <c r="G93" i="4"/>
  <c r="H93" i="4"/>
  <c r="F93" i="4"/>
  <c r="G95" i="4"/>
  <c r="I95" i="4" s="1"/>
  <c r="L95" i="4" s="1"/>
  <c r="F101" i="4"/>
  <c r="F111" i="4"/>
  <c r="F117" i="4"/>
  <c r="H120" i="4"/>
  <c r="F127" i="4"/>
  <c r="F133" i="4"/>
  <c r="F149" i="4"/>
  <c r="G152" i="4"/>
  <c r="I152" i="4" s="1"/>
  <c r="F159" i="4"/>
  <c r="H172" i="4"/>
  <c r="F195" i="4"/>
  <c r="G228" i="4"/>
  <c r="F242" i="4"/>
  <c r="G279" i="4"/>
  <c r="I279" i="4" s="1"/>
  <c r="G294" i="4"/>
  <c r="F322" i="4"/>
  <c r="I42" i="4"/>
  <c r="L42" i="4" s="1"/>
  <c r="H83" i="4"/>
  <c r="F83" i="4"/>
  <c r="G115" i="4"/>
  <c r="I115" i="4" s="1"/>
  <c r="L115" i="4" s="1"/>
  <c r="G123" i="4"/>
  <c r="I123" i="4" s="1"/>
  <c r="G131" i="4"/>
  <c r="G143" i="4"/>
  <c r="H154" i="4"/>
  <c r="H196" i="4"/>
  <c r="I196" i="4" s="1"/>
  <c r="L196" i="4" s="1"/>
  <c r="G220" i="4"/>
  <c r="F223" i="4"/>
  <c r="F230" i="4"/>
  <c r="F244" i="4"/>
  <c r="H244" i="4"/>
  <c r="G364" i="4"/>
  <c r="H8" i="4"/>
  <c r="G11" i="4"/>
  <c r="I11" i="4" s="1"/>
  <c r="L11" i="4" s="1"/>
  <c r="H20" i="4"/>
  <c r="I20" i="4" s="1"/>
  <c r="H22" i="4"/>
  <c r="G38" i="4"/>
  <c r="H38" i="4"/>
  <c r="F38" i="4"/>
  <c r="G46" i="4"/>
  <c r="H52" i="4"/>
  <c r="I52" i="4" s="1"/>
  <c r="F64" i="4"/>
  <c r="H70" i="4"/>
  <c r="H76" i="4"/>
  <c r="H87" i="4"/>
  <c r="H89" i="4"/>
  <c r="I89" i="4" s="1"/>
  <c r="H97" i="4"/>
  <c r="F103" i="4"/>
  <c r="H105" i="4"/>
  <c r="I105" i="4" s="1"/>
  <c r="H113" i="4"/>
  <c r="F119" i="4"/>
  <c r="H121" i="4"/>
  <c r="H129" i="4"/>
  <c r="F135" i="4"/>
  <c r="H161" i="4"/>
  <c r="G212" i="4"/>
  <c r="F215" i="4"/>
  <c r="F218" i="4"/>
  <c r="F234" i="4"/>
  <c r="H255" i="4"/>
  <c r="H259" i="4"/>
  <c r="F259" i="4"/>
  <c r="G268" i="4"/>
  <c r="F271" i="4"/>
  <c r="F297" i="4"/>
  <c r="F301" i="4"/>
  <c r="H324" i="4"/>
  <c r="F355" i="4"/>
  <c r="F358" i="4"/>
  <c r="G10" i="4"/>
  <c r="H10" i="4"/>
  <c r="G12" i="4"/>
  <c r="I12" i="4" s="1"/>
  <c r="L12" i="4" s="1"/>
  <c r="H15" i="4"/>
  <c r="F17" i="4"/>
  <c r="H17" i="4"/>
  <c r="I17" i="4" s="1"/>
  <c r="L17" i="4" s="1"/>
  <c r="F20" i="4"/>
  <c r="G22" i="4"/>
  <c r="F23" i="4"/>
  <c r="H24" i="4"/>
  <c r="H27" i="4"/>
  <c r="G28" i="4"/>
  <c r="I28" i="4" s="1"/>
  <c r="L28" i="4" s="1"/>
  <c r="H31" i="4"/>
  <c r="G36" i="4"/>
  <c r="F39" i="4"/>
  <c r="F44" i="4"/>
  <c r="H56" i="4"/>
  <c r="G65" i="4"/>
  <c r="I65" i="4" s="1"/>
  <c r="F69" i="4"/>
  <c r="H69" i="4"/>
  <c r="H72" i="4"/>
  <c r="F72" i="4"/>
  <c r="G75" i="4"/>
  <c r="F85" i="4"/>
  <c r="F88" i="4"/>
  <c r="H88" i="4"/>
  <c r="G104" i="4"/>
  <c r="G120" i="4"/>
  <c r="I120" i="4" s="1"/>
  <c r="L120" i="4" s="1"/>
  <c r="H136" i="4"/>
  <c r="H169" i="4"/>
  <c r="H203" i="4"/>
  <c r="F203" i="4"/>
  <c r="F239" i="4"/>
  <c r="G250" i="4"/>
  <c r="H260" i="4"/>
  <c r="F263" i="4"/>
  <c r="F288" i="4"/>
  <c r="H35" i="4"/>
  <c r="H43" i="4"/>
  <c r="H47" i="4"/>
  <c r="G50" i="4"/>
  <c r="G54" i="4"/>
  <c r="G62" i="4"/>
  <c r="H71" i="4"/>
  <c r="G74" i="4"/>
  <c r="F77" i="4"/>
  <c r="F84" i="4"/>
  <c r="H90" i="4"/>
  <c r="H106" i="4"/>
  <c r="H108" i="4"/>
  <c r="H110" i="4"/>
  <c r="H122" i="4"/>
  <c r="H124" i="4"/>
  <c r="H126" i="4"/>
  <c r="H142" i="4"/>
  <c r="F142" i="4"/>
  <c r="H170" i="4"/>
  <c r="H193" i="4"/>
  <c r="F201" i="4"/>
  <c r="H201" i="4"/>
  <c r="H207" i="4"/>
  <c r="F207" i="4"/>
  <c r="H211" i="4"/>
  <c r="H249" i="4"/>
  <c r="F249" i="4"/>
  <c r="H267" i="4"/>
  <c r="F278" i="4"/>
  <c r="H282" i="4"/>
  <c r="H356" i="4"/>
  <c r="F33" i="4"/>
  <c r="G14" i="4"/>
  <c r="H23" i="4"/>
  <c r="I23" i="4" s="1"/>
  <c r="L23" i="4" s="1"/>
  <c r="G26" i="4"/>
  <c r="F29" i="4"/>
  <c r="F37" i="4"/>
  <c r="F41" i="4"/>
  <c r="F49" i="4"/>
  <c r="H51" i="4"/>
  <c r="F54" i="4"/>
  <c r="H59" i="4"/>
  <c r="H63" i="4"/>
  <c r="G66" i="4"/>
  <c r="G70" i="4"/>
  <c r="F71" i="4"/>
  <c r="H74" i="4"/>
  <c r="I74" i="4" s="1"/>
  <c r="L74" i="4" s="1"/>
  <c r="G78" i="4"/>
  <c r="G96" i="4"/>
  <c r="H99" i="4"/>
  <c r="I99" i="4" s="1"/>
  <c r="L99" i="4" s="1"/>
  <c r="F100" i="4"/>
  <c r="H100" i="4"/>
  <c r="H107" i="4"/>
  <c r="I107" i="4" s="1"/>
  <c r="G109" i="4"/>
  <c r="H109" i="4"/>
  <c r="F110" i="4"/>
  <c r="H115" i="4"/>
  <c r="F116" i="4"/>
  <c r="H116" i="4"/>
  <c r="H123" i="4"/>
  <c r="G125" i="4"/>
  <c r="H125" i="4"/>
  <c r="F126" i="4"/>
  <c r="H131" i="4"/>
  <c r="F132" i="4"/>
  <c r="H132" i="4"/>
  <c r="F134" i="4"/>
  <c r="H158" i="4"/>
  <c r="F158" i="4"/>
  <c r="F191" i="4"/>
  <c r="H191" i="4"/>
  <c r="F194" i="4"/>
  <c r="F198" i="4"/>
  <c r="F211" i="4"/>
  <c r="F214" i="4"/>
  <c r="H217" i="4"/>
  <c r="F217" i="4"/>
  <c r="H233" i="4"/>
  <c r="F233" i="4"/>
  <c r="H240" i="4"/>
  <c r="F246" i="4"/>
  <c r="F265" i="4"/>
  <c r="F267" i="4"/>
  <c r="F282" i="4"/>
  <c r="H320" i="4"/>
  <c r="F346" i="4"/>
  <c r="H33" i="4"/>
  <c r="H39" i="4"/>
  <c r="G42" i="4"/>
  <c r="F45" i="4"/>
  <c r="F53" i="4"/>
  <c r="H54" i="4"/>
  <c r="I54" i="4" s="1"/>
  <c r="F57" i="4"/>
  <c r="F65" i="4"/>
  <c r="H67" i="4"/>
  <c r="H75" i="4"/>
  <c r="H79" i="4"/>
  <c r="G82" i="4"/>
  <c r="H84" i="4"/>
  <c r="G89" i="4"/>
  <c r="F89" i="4"/>
  <c r="H94" i="4"/>
  <c r="F104" i="4"/>
  <c r="H111" i="4"/>
  <c r="F120" i="4"/>
  <c r="H127" i="4"/>
  <c r="H138" i="4"/>
  <c r="H156" i="4"/>
  <c r="H174" i="4"/>
  <c r="F174" i="4"/>
  <c r="H199" i="4"/>
  <c r="F199" i="4"/>
  <c r="G238" i="4"/>
  <c r="H247" i="4"/>
  <c r="F247" i="4"/>
  <c r="F255" i="4"/>
  <c r="H263" i="4"/>
  <c r="H271" i="4"/>
  <c r="H327" i="4"/>
  <c r="I327" i="4" s="1"/>
  <c r="H341" i="4"/>
  <c r="H139" i="4"/>
  <c r="G141" i="4"/>
  <c r="H141" i="4"/>
  <c r="H147" i="4"/>
  <c r="F148" i="4"/>
  <c r="H148" i="4"/>
  <c r="H155" i="4"/>
  <c r="G157" i="4"/>
  <c r="I157" i="4" s="1"/>
  <c r="H157" i="4"/>
  <c r="H163" i="4"/>
  <c r="F164" i="4"/>
  <c r="H164" i="4"/>
  <c r="H171" i="4"/>
  <c r="G173" i="4"/>
  <c r="H173" i="4"/>
  <c r="H235" i="4"/>
  <c r="F243" i="4"/>
  <c r="H251" i="4"/>
  <c r="H266" i="4"/>
  <c r="F276" i="4"/>
  <c r="H276" i="4"/>
  <c r="H318" i="4"/>
  <c r="H329" i="4"/>
  <c r="F354" i="4"/>
  <c r="G105" i="4"/>
  <c r="G121" i="4"/>
  <c r="I121" i="4" s="1"/>
  <c r="G130" i="4"/>
  <c r="F136" i="4"/>
  <c r="F139" i="4"/>
  <c r="F141" i="4"/>
  <c r="H143" i="4"/>
  <c r="F147" i="4"/>
  <c r="F152" i="4"/>
  <c r="F155" i="4"/>
  <c r="F157" i="4"/>
  <c r="H159" i="4"/>
  <c r="F163" i="4"/>
  <c r="F168" i="4"/>
  <c r="F171" i="4"/>
  <c r="F173" i="4"/>
  <c r="H175" i="4"/>
  <c r="H202" i="4"/>
  <c r="F212" i="4"/>
  <c r="H212" i="4"/>
  <c r="I212" i="4" s="1"/>
  <c r="H234" i="4"/>
  <c r="F235" i="4"/>
  <c r="H250" i="4"/>
  <c r="F251" i="4"/>
  <c r="F260" i="4"/>
  <c r="F266" i="4"/>
  <c r="H286" i="4"/>
  <c r="F286" i="4"/>
  <c r="H310" i="4"/>
  <c r="H316" i="4"/>
  <c r="F318" i="4"/>
  <c r="H358" i="4"/>
  <c r="F360" i="4"/>
  <c r="G137" i="4"/>
  <c r="G153" i="4"/>
  <c r="I153" i="4" s="1"/>
  <c r="G169" i="4"/>
  <c r="I169" i="4" s="1"/>
  <c r="H178" i="4"/>
  <c r="F188" i="4"/>
  <c r="F196" i="4"/>
  <c r="H197" i="4"/>
  <c r="H218" i="4"/>
  <c r="F228" i="4"/>
  <c r="F229" i="4"/>
  <c r="F258" i="4"/>
  <c r="H281" i="4"/>
  <c r="G309" i="4"/>
  <c r="F345" i="4"/>
  <c r="L54" i="4"/>
  <c r="L65" i="4"/>
  <c r="L81" i="4"/>
  <c r="L152" i="4"/>
  <c r="F112" i="4"/>
  <c r="H112" i="4"/>
  <c r="F128" i="4"/>
  <c r="H128" i="4"/>
  <c r="F144" i="4"/>
  <c r="H144" i="4"/>
  <c r="F160" i="4"/>
  <c r="H160" i="4"/>
  <c r="F176" i="4"/>
  <c r="H176" i="4"/>
  <c r="F245" i="4"/>
  <c r="H245" i="4"/>
  <c r="F18" i="4"/>
  <c r="F19" i="4"/>
  <c r="G45" i="4"/>
  <c r="F82" i="4"/>
  <c r="H98" i="4"/>
  <c r="F98" i="4"/>
  <c r="H102" i="4"/>
  <c r="G102" i="4"/>
  <c r="I102" i="4" s="1"/>
  <c r="H114" i="4"/>
  <c r="F114" i="4"/>
  <c r="H118" i="4"/>
  <c r="G118" i="4"/>
  <c r="I118" i="4" s="1"/>
  <c r="G144" i="4"/>
  <c r="I144" i="4" s="1"/>
  <c r="H146" i="4"/>
  <c r="F146" i="4"/>
  <c r="H150" i="4"/>
  <c r="G150" i="4"/>
  <c r="I150" i="4" s="1"/>
  <c r="G160" i="4"/>
  <c r="H166" i="4"/>
  <c r="G166" i="4"/>
  <c r="G181" i="4"/>
  <c r="F181" i="4"/>
  <c r="F208" i="4"/>
  <c r="G208" i="4"/>
  <c r="H208" i="4"/>
  <c r="F261" i="4"/>
  <c r="H261" i="4"/>
  <c r="I314" i="4"/>
  <c r="F350" i="4"/>
  <c r="H350" i="4"/>
  <c r="G9" i="4"/>
  <c r="F14" i="4"/>
  <c r="H18" i="4"/>
  <c r="G19" i="4"/>
  <c r="H29" i="4"/>
  <c r="F30" i="4"/>
  <c r="H34" i="4"/>
  <c r="I34" i="4" s="1"/>
  <c r="G35" i="4"/>
  <c r="I35" i="4" s="1"/>
  <c r="G57" i="4"/>
  <c r="F62" i="4"/>
  <c r="G67" i="4"/>
  <c r="I67" i="4" s="1"/>
  <c r="G73" i="4"/>
  <c r="H77" i="4"/>
  <c r="F78" i="4"/>
  <c r="F92" i="4"/>
  <c r="G92" i="4"/>
  <c r="G98" i="4"/>
  <c r="F102" i="4"/>
  <c r="G114" i="4"/>
  <c r="I114" i="4" s="1"/>
  <c r="F118" i="4"/>
  <c r="F140" i="4"/>
  <c r="G140" i="4"/>
  <c r="F150" i="4"/>
  <c r="H9" i="4"/>
  <c r="F10" i="4"/>
  <c r="F11" i="4"/>
  <c r="H14" i="4"/>
  <c r="I14" i="4" s="1"/>
  <c r="G15" i="4"/>
  <c r="G21" i="4"/>
  <c r="H25" i="4"/>
  <c r="F26" i="4"/>
  <c r="F27" i="4"/>
  <c r="H30" i="4"/>
  <c r="G31" i="4"/>
  <c r="I36" i="4"/>
  <c r="G37" i="4"/>
  <c r="H41" i="4"/>
  <c r="F42" i="4"/>
  <c r="F43" i="4"/>
  <c r="H46" i="4"/>
  <c r="G47" i="4"/>
  <c r="G53" i="4"/>
  <c r="I53" i="4" s="1"/>
  <c r="H57" i="4"/>
  <c r="F58" i="4"/>
  <c r="F59" i="4"/>
  <c r="H62" i="4"/>
  <c r="I62" i="4" s="1"/>
  <c r="G63" i="4"/>
  <c r="I63" i="4" s="1"/>
  <c r="G69" i="4"/>
  <c r="H73" i="4"/>
  <c r="F74" i="4"/>
  <c r="F75" i="4"/>
  <c r="H78" i="4"/>
  <c r="I78" i="4" s="1"/>
  <c r="G79" i="4"/>
  <c r="I79" i="4" s="1"/>
  <c r="G85" i="4"/>
  <c r="H85" i="4"/>
  <c r="F90" i="4"/>
  <c r="H92" i="4"/>
  <c r="G97" i="4"/>
  <c r="I97" i="4" s="1"/>
  <c r="F97" i="4"/>
  <c r="G101" i="4"/>
  <c r="H101" i="4"/>
  <c r="F106" i="4"/>
  <c r="G113" i="4"/>
  <c r="F113" i="4"/>
  <c r="G117" i="4"/>
  <c r="H117" i="4"/>
  <c r="F122" i="4"/>
  <c r="G129" i="4"/>
  <c r="F129" i="4"/>
  <c r="G133" i="4"/>
  <c r="H133" i="4"/>
  <c r="I137" i="4"/>
  <c r="F138" i="4"/>
  <c r="H140" i="4"/>
  <c r="G145" i="4"/>
  <c r="F145" i="4"/>
  <c r="G149" i="4"/>
  <c r="H149" i="4"/>
  <c r="F154" i="4"/>
  <c r="G161" i="4"/>
  <c r="I161" i="4" s="1"/>
  <c r="F161" i="4"/>
  <c r="G165" i="4"/>
  <c r="H165" i="4"/>
  <c r="F170" i="4"/>
  <c r="G177" i="4"/>
  <c r="I177" i="4" s="1"/>
  <c r="F177" i="4"/>
  <c r="F180" i="4"/>
  <c r="H180" i="4"/>
  <c r="G180" i="4"/>
  <c r="F200" i="4"/>
  <c r="G200" i="4"/>
  <c r="H200" i="4"/>
  <c r="H262" i="4"/>
  <c r="G262" i="4"/>
  <c r="F262" i="4"/>
  <c r="F264" i="4"/>
  <c r="G264" i="4"/>
  <c r="H264" i="4"/>
  <c r="F96" i="4"/>
  <c r="H96" i="4"/>
  <c r="I96" i="4" s="1"/>
  <c r="H241" i="4"/>
  <c r="F241" i="4"/>
  <c r="H258" i="4"/>
  <c r="G258" i="4"/>
  <c r="H284" i="4"/>
  <c r="F284" i="4"/>
  <c r="F323" i="4"/>
  <c r="H323" i="4"/>
  <c r="G323" i="4"/>
  <c r="I323" i="4" s="1"/>
  <c r="G13" i="4"/>
  <c r="G29" i="4"/>
  <c r="I29" i="4" s="1"/>
  <c r="F34" i="4"/>
  <c r="F35" i="4"/>
  <c r="F50" i="4"/>
  <c r="F51" i="4"/>
  <c r="G61" i="4"/>
  <c r="F66" i="4"/>
  <c r="F67" i="4"/>
  <c r="G77" i="4"/>
  <c r="I77" i="4" s="1"/>
  <c r="H86" i="4"/>
  <c r="G86" i="4"/>
  <c r="I86" i="4" s="1"/>
  <c r="G112" i="4"/>
  <c r="G128" i="4"/>
  <c r="H130" i="4"/>
  <c r="I130" i="4" s="1"/>
  <c r="F130" i="4"/>
  <c r="H134" i="4"/>
  <c r="G134" i="4"/>
  <c r="I134" i="4" s="1"/>
  <c r="L157" i="4"/>
  <c r="H162" i="4"/>
  <c r="F162" i="4"/>
  <c r="G176" i="4"/>
  <c r="F184" i="4"/>
  <c r="H184" i="4"/>
  <c r="G184" i="4"/>
  <c r="H222" i="4"/>
  <c r="F222" i="4"/>
  <c r="G222" i="4"/>
  <c r="H257" i="4"/>
  <c r="F257" i="4"/>
  <c r="F272" i="4"/>
  <c r="G272" i="4"/>
  <c r="H272" i="4"/>
  <c r="I290" i="4"/>
  <c r="H325" i="4"/>
  <c r="F325" i="4"/>
  <c r="G325" i="4"/>
  <c r="I325" i="4" s="1"/>
  <c r="H335" i="4"/>
  <c r="F335" i="4"/>
  <c r="H13" i="4"/>
  <c r="F15" i="4"/>
  <c r="G25" i="4"/>
  <c r="I25" i="4" s="1"/>
  <c r="F31" i="4"/>
  <c r="G41" i="4"/>
  <c r="I41" i="4" s="1"/>
  <c r="H45" i="4"/>
  <c r="F46" i="4"/>
  <c r="F47" i="4"/>
  <c r="H50" i="4"/>
  <c r="G51" i="4"/>
  <c r="I51" i="4" s="1"/>
  <c r="H61" i="4"/>
  <c r="F63" i="4"/>
  <c r="H66" i="4"/>
  <c r="I66" i="4" s="1"/>
  <c r="F79" i="4"/>
  <c r="H82" i="4"/>
  <c r="I82" i="4" s="1"/>
  <c r="F86" i="4"/>
  <c r="F108" i="4"/>
  <c r="G108" i="4"/>
  <c r="I108" i="4" s="1"/>
  <c r="F124" i="4"/>
  <c r="G124" i="4"/>
  <c r="G146" i="4"/>
  <c r="F156" i="4"/>
  <c r="G156" i="4"/>
  <c r="I156" i="4" s="1"/>
  <c r="G162" i="4"/>
  <c r="F166" i="4"/>
  <c r="F172" i="4"/>
  <c r="G172" i="4"/>
  <c r="I172" i="4" s="1"/>
  <c r="H181" i="4"/>
  <c r="G185" i="4"/>
  <c r="H185" i="4"/>
  <c r="F185" i="4"/>
  <c r="G189" i="4"/>
  <c r="H189" i="4"/>
  <c r="F189" i="4"/>
  <c r="H198" i="4"/>
  <c r="G198" i="4"/>
  <c r="F216" i="4"/>
  <c r="G216" i="4"/>
  <c r="H216" i="4"/>
  <c r="F221" i="4"/>
  <c r="H221" i="4"/>
  <c r="H238" i="4"/>
  <c r="F238" i="4"/>
  <c r="F256" i="4"/>
  <c r="G256" i="4"/>
  <c r="H256" i="4"/>
  <c r="H309" i="4"/>
  <c r="F309" i="4"/>
  <c r="H206" i="4"/>
  <c r="F206" i="4"/>
  <c r="H209" i="4"/>
  <c r="F209" i="4"/>
  <c r="F224" i="4"/>
  <c r="G224" i="4"/>
  <c r="H224" i="4"/>
  <c r="H225" i="4"/>
  <c r="F225" i="4"/>
  <c r="H226" i="4"/>
  <c r="G226" i="4"/>
  <c r="F248" i="4"/>
  <c r="G248" i="4"/>
  <c r="H248" i="4"/>
  <c r="F253" i="4"/>
  <c r="H253" i="4"/>
  <c r="H254" i="4"/>
  <c r="F254" i="4"/>
  <c r="G254" i="4"/>
  <c r="H270" i="4"/>
  <c r="F270" i="4"/>
  <c r="H273" i="4"/>
  <c r="F273" i="4"/>
  <c r="F287" i="4"/>
  <c r="H287" i="4"/>
  <c r="I155" i="4"/>
  <c r="H182" i="4"/>
  <c r="F182" i="4"/>
  <c r="H186" i="4"/>
  <c r="G186" i="4"/>
  <c r="F192" i="4"/>
  <c r="H192" i="4"/>
  <c r="I192" i="4" s="1"/>
  <c r="F193" i="4"/>
  <c r="F197" i="4"/>
  <c r="G206" i="4"/>
  <c r="I206" i="4" s="1"/>
  <c r="F213" i="4"/>
  <c r="H213" i="4"/>
  <c r="F226" i="4"/>
  <c r="H230" i="4"/>
  <c r="G230" i="4"/>
  <c r="I230" i="4" s="1"/>
  <c r="F232" i="4"/>
  <c r="G232" i="4"/>
  <c r="F240" i="4"/>
  <c r="G240" i="4"/>
  <c r="I240" i="4" s="1"/>
  <c r="G270" i="4"/>
  <c r="I276" i="4"/>
  <c r="F277" i="4"/>
  <c r="H277" i="4"/>
  <c r="F281" i="4"/>
  <c r="H339" i="4"/>
  <c r="F339" i="4"/>
  <c r="H190" i="4"/>
  <c r="I190" i="4" s="1"/>
  <c r="F190" i="4"/>
  <c r="H194" i="4"/>
  <c r="G194" i="4"/>
  <c r="F205" i="4"/>
  <c r="H205" i="4"/>
  <c r="H210" i="4"/>
  <c r="G210" i="4"/>
  <c r="I211" i="4"/>
  <c r="H214" i="4"/>
  <c r="G214" i="4"/>
  <c r="F237" i="4"/>
  <c r="H237" i="4"/>
  <c r="H242" i="4"/>
  <c r="G242" i="4"/>
  <c r="I242" i="4" s="1"/>
  <c r="I243" i="4"/>
  <c r="H246" i="4"/>
  <c r="G246" i="4"/>
  <c r="F269" i="4"/>
  <c r="H269" i="4"/>
  <c r="H274" i="4"/>
  <c r="G274" i="4"/>
  <c r="H278" i="4"/>
  <c r="G278" i="4"/>
  <c r="F295" i="4"/>
  <c r="H295" i="4"/>
  <c r="H300" i="4"/>
  <c r="F300" i="4"/>
  <c r="F303" i="4"/>
  <c r="H303" i="4"/>
  <c r="F333" i="4"/>
  <c r="H333" i="4"/>
  <c r="F204" i="4"/>
  <c r="H204" i="4"/>
  <c r="I204" i="4" s="1"/>
  <c r="F220" i="4"/>
  <c r="H220" i="4"/>
  <c r="I220" i="4" s="1"/>
  <c r="F236" i="4"/>
  <c r="H236" i="4"/>
  <c r="I236" i="4" s="1"/>
  <c r="F252" i="4"/>
  <c r="H252" i="4"/>
  <c r="F268" i="4"/>
  <c r="H268" i="4"/>
  <c r="I268" i="4" s="1"/>
  <c r="H293" i="4"/>
  <c r="I293" i="4" s="1"/>
  <c r="F293" i="4"/>
  <c r="H296" i="4"/>
  <c r="F296" i="4"/>
  <c r="I306" i="4"/>
  <c r="F311" i="4"/>
  <c r="H311" i="4"/>
  <c r="H317" i="4"/>
  <c r="F317" i="4"/>
  <c r="H338" i="4"/>
  <c r="F338" i="4"/>
  <c r="H343" i="4"/>
  <c r="F343" i="4"/>
  <c r="F353" i="4"/>
  <c r="H353" i="4"/>
  <c r="I199" i="4"/>
  <c r="I215" i="4"/>
  <c r="F292" i="4"/>
  <c r="H292" i="4"/>
  <c r="H312" i="4"/>
  <c r="F312" i="4"/>
  <c r="F334" i="4"/>
  <c r="H334" i="4"/>
  <c r="F361" i="4"/>
  <c r="H361" i="4"/>
  <c r="G362" i="4"/>
  <c r="G358" i="4"/>
  <c r="I358" i="4" s="1"/>
  <c r="G354" i="4"/>
  <c r="G350" i="4"/>
  <c r="G346" i="4"/>
  <c r="G342" i="4"/>
  <c r="G338" i="4"/>
  <c r="G334" i="4"/>
  <c r="G330" i="4"/>
  <c r="I330" i="4" s="1"/>
  <c r="H364" i="4"/>
  <c r="I364" i="4" s="1"/>
  <c r="G361" i="4"/>
  <c r="G360" i="4"/>
  <c r="F356" i="4"/>
  <c r="G355" i="4"/>
  <c r="I355" i="4" s="1"/>
  <c r="H348" i="4"/>
  <c r="G345" i="4"/>
  <c r="I345" i="4" s="1"/>
  <c r="G344" i="4"/>
  <c r="F340" i="4"/>
  <c r="G339" i="4"/>
  <c r="H332" i="4"/>
  <c r="G329" i="4"/>
  <c r="I329" i="4" s="1"/>
  <c r="G328" i="4"/>
  <c r="G324" i="4"/>
  <c r="I324" i="4" s="1"/>
  <c r="G320" i="4"/>
  <c r="I320" i="4" s="1"/>
  <c r="G316" i="4"/>
  <c r="G312" i="4"/>
  <c r="I312" i="4" s="1"/>
  <c r="G308" i="4"/>
  <c r="G304" i="4"/>
  <c r="I304" i="4" s="1"/>
  <c r="G300" i="4"/>
  <c r="I300" i="4" s="1"/>
  <c r="G296" i="4"/>
  <c r="I296" i="4" s="1"/>
  <c r="G292" i="4"/>
  <c r="G288" i="4"/>
  <c r="G284" i="4"/>
  <c r="H362" i="4"/>
  <c r="H357" i="4"/>
  <c r="G356" i="4"/>
  <c r="F352" i="4"/>
  <c r="G349" i="4"/>
  <c r="F348" i="4"/>
  <c r="F344" i="4"/>
  <c r="H340" i="4"/>
  <c r="G336" i="4"/>
  <c r="I336" i="4" s="1"/>
  <c r="G335" i="4"/>
  <c r="G332" i="4"/>
  <c r="I332" i="4" s="1"/>
  <c r="F331" i="4"/>
  <c r="H322" i="4"/>
  <c r="I322" i="4" s="1"/>
  <c r="G319" i="4"/>
  <c r="G318" i="4"/>
  <c r="F314" i="4"/>
  <c r="G313" i="4"/>
  <c r="H306" i="4"/>
  <c r="G303" i="4"/>
  <c r="I303" i="4" s="1"/>
  <c r="G302" i="4"/>
  <c r="I302" i="4" s="1"/>
  <c r="F298" i="4"/>
  <c r="G297" i="4"/>
  <c r="H290" i="4"/>
  <c r="G287" i="4"/>
  <c r="G286" i="4"/>
  <c r="G281" i="4"/>
  <c r="I281" i="4" s="1"/>
  <c r="G277" i="4"/>
  <c r="G273" i="4"/>
  <c r="I273" i="4" s="1"/>
  <c r="G269" i="4"/>
  <c r="G265" i="4"/>
  <c r="G261" i="4"/>
  <c r="I261" i="4" s="1"/>
  <c r="G257" i="4"/>
  <c r="I257" i="4" s="1"/>
  <c r="G253" i="4"/>
  <c r="G249" i="4"/>
  <c r="G245" i="4"/>
  <c r="G241" i="4"/>
  <c r="G237" i="4"/>
  <c r="I237" i="4" s="1"/>
  <c r="G233" i="4"/>
  <c r="G229" i="4"/>
  <c r="G225" i="4"/>
  <c r="G221" i="4"/>
  <c r="G217" i="4"/>
  <c r="G213" i="4"/>
  <c r="G209" i="4"/>
  <c r="I209" i="4" s="1"/>
  <c r="G205" i="4"/>
  <c r="I205" i="4" s="1"/>
  <c r="G201" i="4"/>
  <c r="G197" i="4"/>
  <c r="I197" i="4" s="1"/>
  <c r="G193" i="4"/>
  <c r="I193" i="4" s="1"/>
  <c r="F363" i="4"/>
  <c r="G359" i="4"/>
  <c r="G351" i="4"/>
  <c r="H346" i="4"/>
  <c r="H344" i="4"/>
  <c r="F342" i="4"/>
  <c r="G337" i="4"/>
  <c r="I337" i="4" s="1"/>
  <c r="F330" i="4"/>
  <c r="H326" i="4"/>
  <c r="G321" i="4"/>
  <c r="F320" i="4"/>
  <c r="G315" i="4"/>
  <c r="G311" i="4"/>
  <c r="I311" i="4" s="1"/>
  <c r="H304" i="4"/>
  <c r="H299" i="4"/>
  <c r="G298" i="4"/>
  <c r="F366" i="4"/>
  <c r="F362" i="4"/>
  <c r="H360" i="4"/>
  <c r="G357" i="4"/>
  <c r="I357" i="4" s="1"/>
  <c r="G353" i="4"/>
  <c r="G352" i="4"/>
  <c r="F347" i="4"/>
  <c r="G341" i="4"/>
  <c r="I341" i="4" s="1"/>
  <c r="F336" i="4"/>
  <c r="G333" i="4"/>
  <c r="F328" i="4"/>
  <c r="G326" i="4"/>
  <c r="H319" i="4"/>
  <c r="H314" i="4"/>
  <c r="F310" i="4"/>
  <c r="F306" i="4"/>
  <c r="F304" i="4"/>
  <c r="F302" i="4"/>
  <c r="G295" i="4"/>
  <c r="I295" i="4" s="1"/>
  <c r="H288" i="4"/>
  <c r="H283" i="4"/>
  <c r="I283" i="4" s="1"/>
  <c r="F280" i="4"/>
  <c r="H285" i="4"/>
  <c r="F291" i="4"/>
  <c r="H291" i="4"/>
  <c r="I291" i="4" s="1"/>
  <c r="F308" i="4"/>
  <c r="H308" i="4"/>
  <c r="H313" i="4"/>
  <c r="F329" i="4"/>
  <c r="F337" i="4"/>
  <c r="H354" i="4"/>
  <c r="H297" i="4"/>
  <c r="H301" i="4"/>
  <c r="F307" i="4"/>
  <c r="H307" i="4"/>
  <c r="I307" i="4" s="1"/>
  <c r="F319" i="4"/>
  <c r="F324" i="4"/>
  <c r="F327" i="4"/>
  <c r="H328" i="4"/>
  <c r="F349" i="4"/>
  <c r="H349" i="4"/>
  <c r="F283" i="4"/>
  <c r="H289" i="4"/>
  <c r="F299" i="4"/>
  <c r="H305" i="4"/>
  <c r="F315" i="4"/>
  <c r="H321" i="4"/>
  <c r="H351" i="4"/>
  <c r="F351" i="4"/>
  <c r="H355" i="4"/>
  <c r="H359" i="4"/>
  <c r="H331" i="4"/>
  <c r="F341" i="4"/>
  <c r="H347" i="4"/>
  <c r="I347" i="4" s="1"/>
  <c r="F357" i="4"/>
  <c r="H363" i="4"/>
  <c r="I363" i="4" s="1"/>
  <c r="F368" i="3"/>
  <c r="C366" i="3"/>
  <c r="I365" i="3"/>
  <c r="F365" i="3"/>
  <c r="E365" i="3"/>
  <c r="D366" i="2"/>
  <c r="F368" i="2" s="1"/>
  <c r="C366" i="2"/>
  <c r="I365" i="2"/>
  <c r="F365" i="2"/>
  <c r="E365" i="2"/>
  <c r="E364" i="2"/>
  <c r="E363" i="2"/>
  <c r="E362" i="2"/>
  <c r="E361" i="2"/>
  <c r="E360" i="2"/>
  <c r="E359" i="2"/>
  <c r="E358" i="2"/>
  <c r="E357" i="2"/>
  <c r="E356" i="2"/>
  <c r="E355" i="2"/>
  <c r="E354" i="2"/>
  <c r="E353" i="2"/>
  <c r="E352" i="2"/>
  <c r="E351" i="2"/>
  <c r="E350" i="2"/>
  <c r="E349" i="2"/>
  <c r="E348" i="2"/>
  <c r="E347" i="2"/>
  <c r="E346" i="2"/>
  <c r="E345" i="2"/>
  <c r="E344" i="2"/>
  <c r="E343" i="2"/>
  <c r="E342" i="2"/>
  <c r="E341" i="2"/>
  <c r="E340" i="2"/>
  <c r="E339" i="2"/>
  <c r="E338" i="2"/>
  <c r="E337" i="2"/>
  <c r="E336" i="2"/>
  <c r="E335" i="2"/>
  <c r="E334" i="2"/>
  <c r="E333" i="2"/>
  <c r="E332" i="2"/>
  <c r="E331" i="2"/>
  <c r="E330" i="2"/>
  <c r="E329" i="2"/>
  <c r="E328" i="2"/>
  <c r="E327" i="2"/>
  <c r="E326" i="2"/>
  <c r="E325" i="2"/>
  <c r="E324" i="2"/>
  <c r="E323" i="2"/>
  <c r="E322" i="2"/>
  <c r="E321" i="2"/>
  <c r="E320" i="2"/>
  <c r="E319" i="2"/>
  <c r="E318" i="2"/>
  <c r="E317" i="2"/>
  <c r="E316" i="2"/>
  <c r="E315" i="2"/>
  <c r="E314" i="2"/>
  <c r="E313" i="2"/>
  <c r="E312" i="2"/>
  <c r="E311" i="2"/>
  <c r="E310" i="2"/>
  <c r="E309" i="2"/>
  <c r="E308" i="2"/>
  <c r="E307" i="2"/>
  <c r="E306" i="2"/>
  <c r="E305" i="2"/>
  <c r="E304" i="2"/>
  <c r="E303" i="2"/>
  <c r="E302" i="2"/>
  <c r="E301" i="2"/>
  <c r="E300" i="2"/>
  <c r="E299" i="2"/>
  <c r="E298" i="2"/>
  <c r="E297" i="2"/>
  <c r="E296" i="2"/>
  <c r="E295" i="2"/>
  <c r="E294" i="2"/>
  <c r="E293" i="2"/>
  <c r="E292" i="2"/>
  <c r="E291" i="2"/>
  <c r="E290" i="2"/>
  <c r="E289" i="2"/>
  <c r="E288" i="2"/>
  <c r="E287" i="2"/>
  <c r="E286" i="2"/>
  <c r="E285" i="2"/>
  <c r="E284" i="2"/>
  <c r="E283" i="2"/>
  <c r="E282" i="2"/>
  <c r="E281" i="2"/>
  <c r="E280" i="2"/>
  <c r="E279" i="2"/>
  <c r="E278" i="2"/>
  <c r="E277" i="2"/>
  <c r="E276" i="2"/>
  <c r="E275" i="2"/>
  <c r="E274" i="2"/>
  <c r="E273" i="2"/>
  <c r="E272" i="2"/>
  <c r="E271" i="2"/>
  <c r="E270" i="2"/>
  <c r="E269" i="2"/>
  <c r="E268" i="2"/>
  <c r="E267" i="2"/>
  <c r="E266" i="2"/>
  <c r="E265" i="2"/>
  <c r="E264" i="2"/>
  <c r="E263" i="2"/>
  <c r="E262" i="2"/>
  <c r="E261" i="2"/>
  <c r="E260" i="2"/>
  <c r="E259" i="2"/>
  <c r="E258" i="2"/>
  <c r="E257" i="2"/>
  <c r="E256" i="2"/>
  <c r="E255" i="2"/>
  <c r="E254" i="2"/>
  <c r="E253" i="2"/>
  <c r="E252" i="2"/>
  <c r="E251" i="2"/>
  <c r="E250" i="2"/>
  <c r="E249" i="2"/>
  <c r="E248" i="2"/>
  <c r="E247" i="2"/>
  <c r="E246" i="2"/>
  <c r="E245" i="2"/>
  <c r="E244" i="2"/>
  <c r="E243" i="2"/>
  <c r="E242" i="2"/>
  <c r="E241" i="2"/>
  <c r="E240" i="2"/>
  <c r="E239" i="2"/>
  <c r="E238" i="2"/>
  <c r="E237" i="2"/>
  <c r="E236" i="2"/>
  <c r="E235" i="2"/>
  <c r="E234" i="2"/>
  <c r="E233" i="2"/>
  <c r="E232" i="2"/>
  <c r="E231" i="2"/>
  <c r="E230" i="2"/>
  <c r="E229" i="2"/>
  <c r="E228" i="2"/>
  <c r="E227" i="2"/>
  <c r="E226" i="2"/>
  <c r="E225" i="2"/>
  <c r="E224" i="2"/>
  <c r="E223" i="2"/>
  <c r="E222" i="2"/>
  <c r="E221" i="2"/>
  <c r="E220" i="2"/>
  <c r="E219" i="2"/>
  <c r="E218" i="2"/>
  <c r="E217" i="2"/>
  <c r="E216" i="2"/>
  <c r="E215" i="2"/>
  <c r="E214" i="2"/>
  <c r="E213" i="2"/>
  <c r="E212" i="2"/>
  <c r="E211" i="2"/>
  <c r="E210" i="2"/>
  <c r="E209" i="2"/>
  <c r="E208" i="2"/>
  <c r="E207" i="2"/>
  <c r="E206" i="2"/>
  <c r="E205" i="2"/>
  <c r="E204" i="2"/>
  <c r="E203" i="2"/>
  <c r="E202" i="2"/>
  <c r="E201" i="2"/>
  <c r="E200" i="2"/>
  <c r="E199" i="2"/>
  <c r="E198" i="2"/>
  <c r="E197" i="2"/>
  <c r="E196" i="2"/>
  <c r="E195" i="2"/>
  <c r="E194" i="2"/>
  <c r="E193" i="2"/>
  <c r="E192" i="2"/>
  <c r="E191" i="2"/>
  <c r="E190" i="2"/>
  <c r="E189" i="2"/>
  <c r="E188" i="2"/>
  <c r="E187" i="2"/>
  <c r="E186" i="2"/>
  <c r="E185" i="2"/>
  <c r="E184" i="2"/>
  <c r="E183" i="2"/>
  <c r="E182" i="2"/>
  <c r="E181" i="2"/>
  <c r="E180" i="2"/>
  <c r="E179" i="2"/>
  <c r="E178" i="2"/>
  <c r="E177"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I365" i="1"/>
  <c r="E365"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8" i="1"/>
  <c r="F54" i="5" l="1"/>
  <c r="H12" i="5"/>
  <c r="H38" i="5"/>
  <c r="H206" i="5"/>
  <c r="H80" i="5"/>
  <c r="F14" i="5"/>
  <c r="H92" i="5"/>
  <c r="F179" i="5"/>
  <c r="H34" i="5"/>
  <c r="H312" i="5"/>
  <c r="F97" i="5"/>
  <c r="H199" i="5"/>
  <c r="H50" i="5"/>
  <c r="H96" i="5"/>
  <c r="H186" i="5"/>
  <c r="F24" i="5"/>
  <c r="H108" i="5"/>
  <c r="H168" i="5"/>
  <c r="F212" i="5"/>
  <c r="H270" i="5"/>
  <c r="F284" i="5"/>
  <c r="H74" i="5"/>
  <c r="F130" i="5"/>
  <c r="H180" i="5"/>
  <c r="F226" i="5"/>
  <c r="H280" i="5"/>
  <c r="F349" i="5"/>
  <c r="H232" i="5"/>
  <c r="H298" i="5"/>
  <c r="F106" i="5"/>
  <c r="F138" i="5"/>
  <c r="F170" i="5"/>
  <c r="H190" i="5"/>
  <c r="F207" i="5"/>
  <c r="F232" i="5"/>
  <c r="H248" i="5"/>
  <c r="H255" i="5"/>
  <c r="F274" i="5"/>
  <c r="H299" i="5"/>
  <c r="F319" i="5"/>
  <c r="H327" i="5"/>
  <c r="F294" i="5"/>
  <c r="F314" i="5"/>
  <c r="F182" i="5"/>
  <c r="F214" i="5"/>
  <c r="F246" i="5"/>
  <c r="F288" i="5"/>
  <c r="H304" i="5"/>
  <c r="H311" i="5"/>
  <c r="H329" i="5"/>
  <c r="H358" i="5"/>
  <c r="H292" i="5"/>
  <c r="H324" i="5"/>
  <c r="F341" i="5"/>
  <c r="H330" i="5"/>
  <c r="F352" i="5"/>
  <c r="F332" i="5"/>
  <c r="F364" i="5"/>
  <c r="H13" i="5"/>
  <c r="H76" i="5"/>
  <c r="F256" i="5"/>
  <c r="F146" i="5"/>
  <c r="F33" i="5"/>
  <c r="H119" i="5"/>
  <c r="H208" i="5"/>
  <c r="H156" i="5"/>
  <c r="F48" i="5"/>
  <c r="H136" i="5"/>
  <c r="F16" i="5"/>
  <c r="H64" i="5"/>
  <c r="H152" i="5"/>
  <c r="H227" i="5"/>
  <c r="F56" i="5"/>
  <c r="F131" i="5"/>
  <c r="H172" i="5"/>
  <c r="H222" i="5"/>
  <c r="H272" i="5"/>
  <c r="H356" i="5"/>
  <c r="F100" i="5"/>
  <c r="H130" i="5"/>
  <c r="F180" i="5"/>
  <c r="F243" i="5"/>
  <c r="F290" i="5"/>
  <c r="F191" i="5"/>
  <c r="H238" i="5"/>
  <c r="H316" i="5"/>
  <c r="F224" i="5"/>
  <c r="F263" i="5"/>
  <c r="H151" i="5"/>
  <c r="F68" i="5"/>
  <c r="H242" i="5"/>
  <c r="F164" i="5"/>
  <c r="H323" i="5"/>
  <c r="H85" i="5"/>
  <c r="F196" i="5"/>
  <c r="H295" i="5"/>
  <c r="F174" i="5"/>
  <c r="F13" i="5"/>
  <c r="F206" i="5"/>
  <c r="F348" i="5"/>
  <c r="F357" i="5"/>
  <c r="H362" i="5"/>
  <c r="F328" i="5"/>
  <c r="F302" i="5"/>
  <c r="F344" i="5"/>
  <c r="F322" i="5"/>
  <c r="H306" i="5"/>
  <c r="H268" i="5"/>
  <c r="F230" i="5"/>
  <c r="H188" i="5"/>
  <c r="F311" i="5"/>
  <c r="F345" i="5"/>
  <c r="H320" i="5"/>
  <c r="H283" i="5"/>
  <c r="F266" i="5"/>
  <c r="H250" i="5"/>
  <c r="F228" i="5"/>
  <c r="F195" i="5"/>
  <c r="H176" i="5"/>
  <c r="H128" i="5"/>
  <c r="H224" i="5"/>
  <c r="F260" i="5"/>
  <c r="F147" i="5"/>
  <c r="F52" i="5"/>
  <c r="F242" i="5"/>
  <c r="F134" i="5"/>
  <c r="H234" i="5"/>
  <c r="H81" i="5"/>
  <c r="H148" i="5"/>
  <c r="F166" i="5"/>
  <c r="F119" i="5"/>
  <c r="H146" i="5"/>
  <c r="H110" i="5"/>
  <c r="H338" i="5"/>
  <c r="H340" i="5"/>
  <c r="H346" i="5"/>
  <c r="F324" i="5"/>
  <c r="F286" i="5"/>
  <c r="H333" i="5"/>
  <c r="F315" i="5"/>
  <c r="H300" i="5"/>
  <c r="F262" i="5"/>
  <c r="H220" i="5"/>
  <c r="H336" i="5"/>
  <c r="F306" i="5"/>
  <c r="H345" i="5"/>
  <c r="H319" i="5"/>
  <c r="H278" i="5"/>
  <c r="F259" i="5"/>
  <c r="H244" i="5"/>
  <c r="H211" i="5"/>
  <c r="H191" i="5"/>
  <c r="H160" i="5"/>
  <c r="F122" i="5"/>
  <c r="F258" i="5"/>
  <c r="H349" i="5"/>
  <c r="H223" i="5"/>
  <c r="F116" i="5"/>
  <c r="H284" i="5"/>
  <c r="F192" i="5"/>
  <c r="H94" i="5"/>
  <c r="F186" i="5"/>
  <c r="F49" i="5"/>
  <c r="F86" i="5"/>
  <c r="H18" i="5"/>
  <c r="F92" i="5"/>
  <c r="F65" i="5"/>
  <c r="H279" i="5"/>
  <c r="H361" i="5"/>
  <c r="F340" i="5"/>
  <c r="H341" i="5"/>
  <c r="F318" i="5"/>
  <c r="H276" i="5"/>
  <c r="F329" i="5"/>
  <c r="H310" i="5"/>
  <c r="F296" i="5"/>
  <c r="H252" i="5"/>
  <c r="H204" i="5"/>
  <c r="F336" i="5"/>
  <c r="H294" i="5"/>
  <c r="H326" i="5"/>
  <c r="F316" i="5"/>
  <c r="F278" i="5"/>
  <c r="H254" i="5"/>
  <c r="F240" i="5"/>
  <c r="F210" i="5"/>
  <c r="F190" i="5"/>
  <c r="F154" i="5"/>
  <c r="H112" i="5"/>
  <c r="F255" i="5"/>
  <c r="H290" i="5"/>
  <c r="F216" i="5"/>
  <c r="H116" i="5"/>
  <c r="F272" i="5"/>
  <c r="H192" i="5"/>
  <c r="H62" i="5"/>
  <c r="F152" i="5"/>
  <c r="H26" i="5"/>
  <c r="H48" i="5"/>
  <c r="F208" i="5"/>
  <c r="H37" i="5"/>
  <c r="H14" i="5"/>
  <c r="F17" i="5"/>
  <c r="H114" i="5"/>
  <c r="F88" i="5"/>
  <c r="H46" i="5"/>
  <c r="F303" i="5"/>
  <c r="F218" i="5"/>
  <c r="F163" i="5"/>
  <c r="H132" i="5"/>
  <c r="F82" i="5"/>
  <c r="F64" i="5"/>
  <c r="H32" i="5"/>
  <c r="H8" i="5"/>
  <c r="H167" i="5"/>
  <c r="F98" i="5"/>
  <c r="H69" i="5"/>
  <c r="F18" i="5"/>
  <c r="H196" i="5"/>
  <c r="H86" i="5"/>
  <c r="F12" i="5"/>
  <c r="H183" i="5"/>
  <c r="H140" i="5"/>
  <c r="H102" i="5"/>
  <c r="H60" i="5"/>
  <c r="F28" i="5"/>
  <c r="H10" i="5"/>
  <c r="F118" i="5"/>
  <c r="H65" i="5"/>
  <c r="H256" i="5"/>
  <c r="H115" i="5"/>
  <c r="F76" i="5"/>
  <c r="F167" i="5"/>
  <c r="F136" i="5"/>
  <c r="H259" i="5"/>
  <c r="F238" i="5"/>
  <c r="H195" i="5"/>
  <c r="H342" i="5"/>
  <c r="H264" i="5"/>
  <c r="H243" i="5"/>
  <c r="F215" i="5"/>
  <c r="F150" i="5"/>
  <c r="H124" i="5"/>
  <c r="F84" i="5"/>
  <c r="H42" i="5"/>
  <c r="H282" i="5"/>
  <c r="H260" i="5"/>
  <c r="F222" i="5"/>
  <c r="H178" i="5"/>
  <c r="H135" i="5"/>
  <c r="F114" i="5"/>
  <c r="H78" i="5"/>
  <c r="H30" i="5"/>
  <c r="H303" i="5"/>
  <c r="F200" i="5"/>
  <c r="F162" i="5"/>
  <c r="H103" i="5"/>
  <c r="H82" i="5"/>
  <c r="F50" i="5"/>
  <c r="F32" i="5"/>
  <c r="F279" i="5"/>
  <c r="F148" i="5"/>
  <c r="H98" i="5"/>
  <c r="F66" i="5"/>
  <c r="F312" i="5"/>
  <c r="H166" i="5"/>
  <c r="H54" i="5"/>
  <c r="H350" i="5"/>
  <c r="H179" i="5"/>
  <c r="F139" i="5"/>
  <c r="F101" i="5"/>
  <c r="F60" i="5"/>
  <c r="F20" i="5"/>
  <c r="H247" i="5"/>
  <c r="H101" i="5"/>
  <c r="F38" i="5"/>
  <c r="F239" i="5"/>
  <c r="F115" i="5"/>
  <c r="H44" i="5"/>
  <c r="H25" i="5"/>
  <c r="F366" i="5"/>
  <c r="G361" i="5"/>
  <c r="G357" i="5"/>
  <c r="G353" i="5"/>
  <c r="G349" i="5"/>
  <c r="I349" i="5" s="1"/>
  <c r="G345" i="5"/>
  <c r="I345" i="5" s="1"/>
  <c r="G341" i="5"/>
  <c r="I341" i="5" s="1"/>
  <c r="G337" i="5"/>
  <c r="I337" i="5" s="1"/>
  <c r="G333" i="5"/>
  <c r="I333" i="5" s="1"/>
  <c r="G329" i="5"/>
  <c r="I329" i="5" s="1"/>
  <c r="F363" i="5"/>
  <c r="G362" i="5"/>
  <c r="I362" i="5" s="1"/>
  <c r="H355" i="5"/>
  <c r="G352" i="5"/>
  <c r="G351" i="5"/>
  <c r="F347" i="5"/>
  <c r="G346" i="5"/>
  <c r="I346" i="5" s="1"/>
  <c r="H339" i="5"/>
  <c r="G336" i="5"/>
  <c r="G335" i="5"/>
  <c r="F331" i="5"/>
  <c r="G330" i="5"/>
  <c r="G327" i="5"/>
  <c r="G323" i="5"/>
  <c r="H359" i="5"/>
  <c r="G354" i="5"/>
  <c r="I354" i="5" s="1"/>
  <c r="F353" i="5"/>
  <c r="G348" i="5"/>
  <c r="I348" i="5" s="1"/>
  <c r="G344" i="5"/>
  <c r="H337" i="5"/>
  <c r="H332" i="5"/>
  <c r="G331" i="5"/>
  <c r="G319" i="5"/>
  <c r="I319" i="5" s="1"/>
  <c r="G315" i="5"/>
  <c r="I315" i="5" s="1"/>
  <c r="G311" i="5"/>
  <c r="G307" i="5"/>
  <c r="G303" i="5"/>
  <c r="I303" i="5" s="1"/>
  <c r="G299" i="5"/>
  <c r="G295" i="5"/>
  <c r="G291" i="5"/>
  <c r="G287" i="5"/>
  <c r="G283" i="5"/>
  <c r="I283" i="5" s="1"/>
  <c r="G279" i="5"/>
  <c r="G275" i="5"/>
  <c r="G364" i="5"/>
  <c r="F361" i="5"/>
  <c r="G359" i="5"/>
  <c r="H352" i="5"/>
  <c r="H347" i="5"/>
  <c r="F343" i="5"/>
  <c r="F339" i="5"/>
  <c r="F337" i="5"/>
  <c r="F335" i="5"/>
  <c r="F325" i="5"/>
  <c r="G322" i="5"/>
  <c r="I322" i="5" s="1"/>
  <c r="G321" i="5"/>
  <c r="F317" i="5"/>
  <c r="G316" i="5"/>
  <c r="I316" i="5" s="1"/>
  <c r="H309" i="5"/>
  <c r="G306" i="5"/>
  <c r="I306" i="5" s="1"/>
  <c r="G305" i="5"/>
  <c r="F301" i="5"/>
  <c r="G300" i="5"/>
  <c r="H293" i="5"/>
  <c r="G290" i="5"/>
  <c r="I290" i="5" s="1"/>
  <c r="G289" i="5"/>
  <c r="F285" i="5"/>
  <c r="G284" i="5"/>
  <c r="I284" i="5" s="1"/>
  <c r="H277" i="5"/>
  <c r="G274" i="5"/>
  <c r="G271" i="5"/>
  <c r="I271" i="5" s="1"/>
  <c r="G267" i="5"/>
  <c r="G263" i="5"/>
  <c r="G259" i="5"/>
  <c r="G255" i="5"/>
  <c r="G251" i="5"/>
  <c r="G247" i="5"/>
  <c r="I247" i="5" s="1"/>
  <c r="G243" i="5"/>
  <c r="G239" i="5"/>
  <c r="I239" i="5" s="1"/>
  <c r="G235" i="5"/>
  <c r="I235" i="5" s="1"/>
  <c r="G231" i="5"/>
  <c r="G227" i="5"/>
  <c r="G223" i="5"/>
  <c r="G219" i="5"/>
  <c r="G215" i="5"/>
  <c r="G211" i="5"/>
  <c r="G207" i="5"/>
  <c r="G203" i="5"/>
  <c r="G199" i="5"/>
  <c r="I199" i="5" s="1"/>
  <c r="G195" i="5"/>
  <c r="G191" i="5"/>
  <c r="G187" i="5"/>
  <c r="I187" i="5" s="1"/>
  <c r="G183" i="5"/>
  <c r="I183" i="5" s="1"/>
  <c r="F362" i="5"/>
  <c r="H357" i="5"/>
  <c r="F351" i="5"/>
  <c r="G347" i="5"/>
  <c r="I347" i="5" s="1"/>
  <c r="G343" i="5"/>
  <c r="H335" i="5"/>
  <c r="G332" i="5"/>
  <c r="G324" i="5"/>
  <c r="I324" i="5" s="1"/>
  <c r="G318" i="5"/>
  <c r="G314" i="5"/>
  <c r="H307" i="5"/>
  <c r="H302" i="5"/>
  <c r="G301" i="5"/>
  <c r="F297" i="5"/>
  <c r="G294" i="5"/>
  <c r="I294" i="5" s="1"/>
  <c r="F293" i="5"/>
  <c r="F289" i="5"/>
  <c r="H285" i="5"/>
  <c r="G281" i="5"/>
  <c r="G280" i="5"/>
  <c r="I280" i="5" s="1"/>
  <c r="G277" i="5"/>
  <c r="F276" i="5"/>
  <c r="H269" i="5"/>
  <c r="G266" i="5"/>
  <c r="G265" i="5"/>
  <c r="F261" i="5"/>
  <c r="G260" i="5"/>
  <c r="H253" i="5"/>
  <c r="G250" i="5"/>
  <c r="G249" i="5"/>
  <c r="F245" i="5"/>
  <c r="G244" i="5"/>
  <c r="I244" i="5" s="1"/>
  <c r="H237" i="5"/>
  <c r="G234" i="5"/>
  <c r="I234" i="5" s="1"/>
  <c r="G233" i="5"/>
  <c r="F229" i="5"/>
  <c r="G228" i="5"/>
  <c r="H221" i="5"/>
  <c r="G218" i="5"/>
  <c r="I218" i="5" s="1"/>
  <c r="G217" i="5"/>
  <c r="F213" i="5"/>
  <c r="G212" i="5"/>
  <c r="H205" i="5"/>
  <c r="G202" i="5"/>
  <c r="G201" i="5"/>
  <c r="F197" i="5"/>
  <c r="G196" i="5"/>
  <c r="H189" i="5"/>
  <c r="G186" i="5"/>
  <c r="G185" i="5"/>
  <c r="I185" i="5" s="1"/>
  <c r="F181" i="5"/>
  <c r="G179" i="5"/>
  <c r="I179" i="5" s="1"/>
  <c r="G175" i="5"/>
  <c r="G171" i="5"/>
  <c r="G167" i="5"/>
  <c r="G163" i="5"/>
  <c r="G159" i="5"/>
  <c r="G155" i="5"/>
  <c r="G151" i="5"/>
  <c r="G147" i="5"/>
  <c r="G143" i="5"/>
  <c r="G139" i="5"/>
  <c r="G135" i="5"/>
  <c r="I135" i="5" s="1"/>
  <c r="G131" i="5"/>
  <c r="G127" i="5"/>
  <c r="G123" i="5"/>
  <c r="G119" i="5"/>
  <c r="I119" i="5" s="1"/>
  <c r="G115" i="5"/>
  <c r="G111" i="5"/>
  <c r="G107" i="5"/>
  <c r="I107" i="5" s="1"/>
  <c r="G103" i="5"/>
  <c r="H360" i="5"/>
  <c r="G356" i="5"/>
  <c r="I356" i="5" s="1"/>
  <c r="G355" i="5"/>
  <c r="G350" i="5"/>
  <c r="I350" i="5" s="1"/>
  <c r="G342" i="5"/>
  <c r="I342" i="5" s="1"/>
  <c r="G339" i="5"/>
  <c r="I339" i="5" s="1"/>
  <c r="G338" i="5"/>
  <c r="I338" i="5" s="1"/>
  <c r="G334" i="5"/>
  <c r="I334" i="5" s="1"/>
  <c r="H331" i="5"/>
  <c r="G328" i="5"/>
  <c r="I328" i="5" s="1"/>
  <c r="G326" i="5"/>
  <c r="H325" i="5"/>
  <c r="H321" i="5"/>
  <c r="G320" i="5"/>
  <c r="H313" i="5"/>
  <c r="G308" i="5"/>
  <c r="I308" i="5" s="1"/>
  <c r="F307" i="5"/>
  <c r="G302" i="5"/>
  <c r="G298" i="5"/>
  <c r="H291" i="5"/>
  <c r="H286" i="5"/>
  <c r="G285" i="5"/>
  <c r="F355" i="5"/>
  <c r="F354" i="5"/>
  <c r="H353" i="5"/>
  <c r="F346" i="5"/>
  <c r="G317" i="5"/>
  <c r="F309" i="5"/>
  <c r="F304" i="5"/>
  <c r="G297" i="5"/>
  <c r="F292" i="5"/>
  <c r="F287" i="5"/>
  <c r="H275" i="5"/>
  <c r="H273" i="5"/>
  <c r="G268" i="5"/>
  <c r="F267" i="5"/>
  <c r="G262" i="5"/>
  <c r="G258" i="5"/>
  <c r="H251" i="5"/>
  <c r="H246" i="5"/>
  <c r="G245" i="5"/>
  <c r="F241" i="5"/>
  <c r="G238" i="5"/>
  <c r="F237" i="5"/>
  <c r="F233" i="5"/>
  <c r="H229" i="5"/>
  <c r="G225" i="5"/>
  <c r="G224" i="5"/>
  <c r="G221" i="5"/>
  <c r="F220" i="5"/>
  <c r="H217" i="5"/>
  <c r="G216" i="5"/>
  <c r="I216" i="5" s="1"/>
  <c r="H209" i="5"/>
  <c r="G204" i="5"/>
  <c r="I204" i="5" s="1"/>
  <c r="F203" i="5"/>
  <c r="G198" i="5"/>
  <c r="G194" i="5"/>
  <c r="H187" i="5"/>
  <c r="H182" i="5"/>
  <c r="G181" i="5"/>
  <c r="H177" i="5"/>
  <c r="G174" i="5"/>
  <c r="G173" i="5"/>
  <c r="F169" i="5"/>
  <c r="G168" i="5"/>
  <c r="I168" i="5" s="1"/>
  <c r="H161" i="5"/>
  <c r="G158" i="5"/>
  <c r="G157" i="5"/>
  <c r="I157" i="5" s="1"/>
  <c r="F153" i="5"/>
  <c r="G152" i="5"/>
  <c r="H145" i="5"/>
  <c r="G142" i="5"/>
  <c r="I142" i="5" s="1"/>
  <c r="G141" i="5"/>
  <c r="F137" i="5"/>
  <c r="G136" i="5"/>
  <c r="H129" i="5"/>
  <c r="G126" i="5"/>
  <c r="G125" i="5"/>
  <c r="F121" i="5"/>
  <c r="G120" i="5"/>
  <c r="H113" i="5"/>
  <c r="G110" i="5"/>
  <c r="G109" i="5"/>
  <c r="F105" i="5"/>
  <c r="G104" i="5"/>
  <c r="G101" i="5"/>
  <c r="G97" i="5"/>
  <c r="G93" i="5"/>
  <c r="G89" i="5"/>
  <c r="G85" i="5"/>
  <c r="I85" i="5" s="1"/>
  <c r="G81" i="5"/>
  <c r="G77" i="5"/>
  <c r="G73" i="5"/>
  <c r="G69" i="5"/>
  <c r="G65" i="5"/>
  <c r="G61" i="5"/>
  <c r="I61" i="5" s="1"/>
  <c r="G57" i="5"/>
  <c r="G53" i="5"/>
  <c r="G49" i="5"/>
  <c r="G45" i="5"/>
  <c r="G41" i="5"/>
  <c r="G37" i="5"/>
  <c r="G33" i="5"/>
  <c r="G29" i="5"/>
  <c r="G25" i="5"/>
  <c r="G21" i="5"/>
  <c r="G17" i="5"/>
  <c r="G13" i="5"/>
  <c r="I13" i="5" s="1"/>
  <c r="G9" i="5"/>
  <c r="H348" i="5"/>
  <c r="G340" i="5"/>
  <c r="I340" i="5" s="1"/>
  <c r="F334" i="5"/>
  <c r="F333" i="5"/>
  <c r="F330" i="5"/>
  <c r="H314" i="5"/>
  <c r="G313" i="5"/>
  <c r="F308" i="5"/>
  <c r="G296" i="5"/>
  <c r="I296" i="5" s="1"/>
  <c r="F291" i="5"/>
  <c r="G286" i="5"/>
  <c r="G282" i="5"/>
  <c r="I282" i="5" s="1"/>
  <c r="F275" i="5"/>
  <c r="G273" i="5"/>
  <c r="I273" i="5" s="1"/>
  <c r="G272" i="5"/>
  <c r="G269" i="5"/>
  <c r="F268" i="5"/>
  <c r="H265" i="5"/>
  <c r="G264" i="5"/>
  <c r="I264" i="5" s="1"/>
  <c r="H257" i="5"/>
  <c r="G252" i="5"/>
  <c r="F251" i="5"/>
  <c r="G246" i="5"/>
  <c r="I246" i="5" s="1"/>
  <c r="G242" i="5"/>
  <c r="I242" i="5" s="1"/>
  <c r="H235" i="5"/>
  <c r="H230" i="5"/>
  <c r="G229" i="5"/>
  <c r="I229" i="5" s="1"/>
  <c r="F225" i="5"/>
  <c r="G222" i="5"/>
  <c r="F221" i="5"/>
  <c r="F217" i="5"/>
  <c r="H213" i="5"/>
  <c r="G209" i="5"/>
  <c r="G208" i="5"/>
  <c r="G205" i="5"/>
  <c r="I205" i="5" s="1"/>
  <c r="F204" i="5"/>
  <c r="H201" i="5"/>
  <c r="G200" i="5"/>
  <c r="H193" i="5"/>
  <c r="F359" i="5"/>
  <c r="F338" i="5"/>
  <c r="G325" i="5"/>
  <c r="F321" i="5"/>
  <c r="F320" i="5"/>
  <c r="H318" i="5"/>
  <c r="F283" i="5"/>
  <c r="F281" i="5"/>
  <c r="F273" i="5"/>
  <c r="H271" i="5"/>
  <c r="G270" i="5"/>
  <c r="G261" i="5"/>
  <c r="F253" i="5"/>
  <c r="F248" i="5"/>
  <c r="G241" i="5"/>
  <c r="F236" i="5"/>
  <c r="F231" i="5"/>
  <c r="G214" i="5"/>
  <c r="G213" i="5"/>
  <c r="F211" i="5"/>
  <c r="H210" i="5"/>
  <c r="H202" i="5"/>
  <c r="F201" i="5"/>
  <c r="F193" i="5"/>
  <c r="G192" i="5"/>
  <c r="I192" i="5" s="1"/>
  <c r="F189" i="5"/>
  <c r="F187" i="5"/>
  <c r="F185" i="5"/>
  <c r="G178" i="5"/>
  <c r="I178" i="5" s="1"/>
  <c r="F177" i="5"/>
  <c r="F173" i="5"/>
  <c r="F172" i="5"/>
  <c r="H169" i="5"/>
  <c r="G165" i="5"/>
  <c r="G164" i="5"/>
  <c r="I164" i="5" s="1"/>
  <c r="G161" i="5"/>
  <c r="I161" i="5" s="1"/>
  <c r="F160" i="5"/>
  <c r="H157" i="5"/>
  <c r="G156" i="5"/>
  <c r="I156" i="5" s="1"/>
  <c r="F155" i="5"/>
  <c r="H149" i="5"/>
  <c r="G144" i="5"/>
  <c r="I144" i="5" s="1"/>
  <c r="F143" i="5"/>
  <c r="G138" i="5"/>
  <c r="F135" i="5"/>
  <c r="G134" i="5"/>
  <c r="H131" i="5"/>
  <c r="H127" i="5"/>
  <c r="H126" i="5"/>
  <c r="H122" i="5"/>
  <c r="G121" i="5"/>
  <c r="F117" i="5"/>
  <c r="G114" i="5"/>
  <c r="F113" i="5"/>
  <c r="F109" i="5"/>
  <c r="F108" i="5"/>
  <c r="H105" i="5"/>
  <c r="F104" i="5"/>
  <c r="F99" i="5"/>
  <c r="G98" i="5"/>
  <c r="I98" i="5" s="1"/>
  <c r="F94" i="5"/>
  <c r="F93" i="5"/>
  <c r="H91" i="5"/>
  <c r="G88" i="5"/>
  <c r="I88" i="5" s="1"/>
  <c r="G87" i="5"/>
  <c r="F83" i="5"/>
  <c r="G82" i="5"/>
  <c r="I82" i="5" s="1"/>
  <c r="F78" i="5"/>
  <c r="F77" i="5"/>
  <c r="H75" i="5"/>
  <c r="G72" i="5"/>
  <c r="I72" i="5" s="1"/>
  <c r="G71" i="5"/>
  <c r="F67" i="5"/>
  <c r="G66" i="5"/>
  <c r="F62" i="5"/>
  <c r="F61" i="5"/>
  <c r="H59" i="5"/>
  <c r="G56" i="5"/>
  <c r="G55" i="5"/>
  <c r="F51" i="5"/>
  <c r="G50" i="5"/>
  <c r="I50" i="5" s="1"/>
  <c r="F46" i="5"/>
  <c r="F45" i="5"/>
  <c r="H43" i="5"/>
  <c r="G40" i="5"/>
  <c r="G360" i="5"/>
  <c r="H344" i="5"/>
  <c r="H343" i="5"/>
  <c r="F327" i="5"/>
  <c r="G310" i="5"/>
  <c r="G309" i="5"/>
  <c r="I309" i="5" s="1"/>
  <c r="H305" i="5"/>
  <c r="H297" i="5"/>
  <c r="F269" i="5"/>
  <c r="H267" i="5"/>
  <c r="H258" i="5"/>
  <c r="G257" i="5"/>
  <c r="I257" i="5" s="1"/>
  <c r="F252" i="5"/>
  <c r="G240" i="5"/>
  <c r="I240" i="5" s="1"/>
  <c r="F235" i="5"/>
  <c r="G230" i="5"/>
  <c r="G220" i="5"/>
  <c r="H219" i="5"/>
  <c r="G210" i="5"/>
  <c r="H198" i="5"/>
  <c r="H197" i="5"/>
  <c r="G190" i="5"/>
  <c r="G188" i="5"/>
  <c r="I188" i="5" s="1"/>
  <c r="H181" i="5"/>
  <c r="H175" i="5"/>
  <c r="H170" i="5"/>
  <c r="G169" i="5"/>
  <c r="F165" i="5"/>
  <c r="G162" i="5"/>
  <c r="F161" i="5"/>
  <c r="F157" i="5"/>
  <c r="H153" i="5"/>
  <c r="G149" i="5"/>
  <c r="G148" i="5"/>
  <c r="G145" i="5"/>
  <c r="F144" i="5"/>
  <c r="H141" i="5"/>
  <c r="G140" i="5"/>
  <c r="I140" i="5" s="1"/>
  <c r="H133" i="5"/>
  <c r="G128" i="5"/>
  <c r="I128" i="5" s="1"/>
  <c r="F127" i="5"/>
  <c r="G122" i="5"/>
  <c r="I122" i="5" s="1"/>
  <c r="G118" i="5"/>
  <c r="H111" i="5"/>
  <c r="H106" i="5"/>
  <c r="G105" i="5"/>
  <c r="H95" i="5"/>
  <c r="G92" i="5"/>
  <c r="I92" i="5" s="1"/>
  <c r="G91" i="5"/>
  <c r="F87" i="5"/>
  <c r="G86" i="5"/>
  <c r="I86" i="5" s="1"/>
  <c r="H79" i="5"/>
  <c r="G76" i="5"/>
  <c r="G75" i="5"/>
  <c r="I75" i="5" s="1"/>
  <c r="F71" i="5"/>
  <c r="G70" i="5"/>
  <c r="H63" i="5"/>
  <c r="G60" i="5"/>
  <c r="G59" i="5"/>
  <c r="F55" i="5"/>
  <c r="G54" i="5"/>
  <c r="H47" i="5"/>
  <c r="G44" i="5"/>
  <c r="I44" i="5" s="1"/>
  <c r="G43" i="5"/>
  <c r="F39" i="5"/>
  <c r="G38" i="5"/>
  <c r="I38" i="5" s="1"/>
  <c r="H31" i="5"/>
  <c r="G28" i="5"/>
  <c r="G27" i="5"/>
  <c r="F23" i="5"/>
  <c r="G22" i="5"/>
  <c r="H317" i="5"/>
  <c r="H301" i="5"/>
  <c r="F300" i="5"/>
  <c r="G293" i="5"/>
  <c r="I293" i="5" s="1"/>
  <c r="G278" i="5"/>
  <c r="I278" i="5" s="1"/>
  <c r="F265" i="5"/>
  <c r="F264" i="5"/>
  <c r="H262" i="5"/>
  <c r="F219" i="5"/>
  <c r="F184" i="5"/>
  <c r="G182" i="5"/>
  <c r="I182" i="5" s="1"/>
  <c r="G180" i="5"/>
  <c r="I180" i="5" s="1"/>
  <c r="F175" i="5"/>
  <c r="G170" i="5"/>
  <c r="G160" i="5"/>
  <c r="H159" i="5"/>
  <c r="G150" i="5"/>
  <c r="F140" i="5"/>
  <c r="H138" i="5"/>
  <c r="H137" i="5"/>
  <c r="G130" i="5"/>
  <c r="I130" i="5" s="1"/>
  <c r="G129" i="5"/>
  <c r="F125" i="5"/>
  <c r="G124" i="5"/>
  <c r="I124" i="5" s="1"/>
  <c r="F120" i="5"/>
  <c r="H117" i="5"/>
  <c r="G113" i="5"/>
  <c r="G112" i="5"/>
  <c r="G108" i="5"/>
  <c r="I108" i="5" s="1"/>
  <c r="H107" i="5"/>
  <c r="G102" i="5"/>
  <c r="G99" i="5"/>
  <c r="G95" i="5"/>
  <c r="F90" i="5"/>
  <c r="H87" i="5"/>
  <c r="H84" i="5"/>
  <c r="G78" i="5"/>
  <c r="F75" i="5"/>
  <c r="F73" i="5"/>
  <c r="F70" i="5"/>
  <c r="G67" i="5"/>
  <c r="G63" i="5"/>
  <c r="I63" i="5" s="1"/>
  <c r="F58" i="5"/>
  <c r="H55" i="5"/>
  <c r="H52" i="5"/>
  <c r="G46" i="5"/>
  <c r="I46" i="5" s="1"/>
  <c r="F43" i="5"/>
  <c r="F41" i="5"/>
  <c r="F37" i="5"/>
  <c r="G36" i="5"/>
  <c r="H33" i="5"/>
  <c r="H29" i="5"/>
  <c r="H28" i="5"/>
  <c r="H24" i="5"/>
  <c r="G23" i="5"/>
  <c r="I23" i="5" s="1"/>
  <c r="G20" i="5"/>
  <c r="G19" i="5"/>
  <c r="F15" i="5"/>
  <c r="G14" i="5"/>
  <c r="I14" i="5" s="1"/>
  <c r="F10" i="5"/>
  <c r="F9" i="5"/>
  <c r="H363" i="5"/>
  <c r="H351" i="5"/>
  <c r="G312" i="5"/>
  <c r="I312" i="5" s="1"/>
  <c r="F305" i="5"/>
  <c r="H289" i="5"/>
  <c r="F249" i="5"/>
  <c r="F205" i="5"/>
  <c r="G176" i="5"/>
  <c r="I176" i="5" s="1"/>
  <c r="H165" i="5"/>
  <c r="H155" i="5"/>
  <c r="F145" i="5"/>
  <c r="H143" i="5"/>
  <c r="H134" i="5"/>
  <c r="G133" i="5"/>
  <c r="F128" i="5"/>
  <c r="G116" i="5"/>
  <c r="I116" i="5" s="1"/>
  <c r="H100" i="5"/>
  <c r="F89" i="5"/>
  <c r="G83" i="5"/>
  <c r="I83" i="5" s="1"/>
  <c r="G79" i="5"/>
  <c r="I79" i="5" s="1"/>
  <c r="F74" i="5"/>
  <c r="H71" i="5"/>
  <c r="H68" i="5"/>
  <c r="G62" i="5"/>
  <c r="I62" i="5" s="1"/>
  <c r="G51" i="5"/>
  <c r="G31" i="5"/>
  <c r="F30" i="5"/>
  <c r="H21" i="5"/>
  <c r="H16" i="5"/>
  <c r="H15" i="5"/>
  <c r="G12" i="5"/>
  <c r="I12" i="5" s="1"/>
  <c r="G11" i="5"/>
  <c r="G363" i="5"/>
  <c r="I363" i="5" s="1"/>
  <c r="F313" i="5"/>
  <c r="G292" i="5"/>
  <c r="I292" i="5" s="1"/>
  <c r="H281" i="5"/>
  <c r="F277" i="5"/>
  <c r="F257" i="5"/>
  <c r="F244" i="5"/>
  <c r="H233" i="5"/>
  <c r="G232" i="5"/>
  <c r="F227" i="5"/>
  <c r="G226" i="5"/>
  <c r="H225" i="5"/>
  <c r="H218" i="5"/>
  <c r="H207" i="5"/>
  <c r="G189" i="5"/>
  <c r="G184" i="5"/>
  <c r="I184" i="5" s="1"/>
  <c r="F141" i="5"/>
  <c r="G132" i="5"/>
  <c r="I132" i="5" s="1"/>
  <c r="H125" i="5"/>
  <c r="H109" i="5"/>
  <c r="F103" i="5"/>
  <c r="H99" i="5"/>
  <c r="G96" i="5"/>
  <c r="I96" i="5" s="1"/>
  <c r="H93" i="5"/>
  <c r="H88" i="5"/>
  <c r="H73" i="5"/>
  <c r="G68" i="5"/>
  <c r="I68" i="5" s="1"/>
  <c r="G64" i="5"/>
  <c r="I64" i="5" s="1"/>
  <c r="H61" i="5"/>
  <c r="G58" i="5"/>
  <c r="H56" i="5"/>
  <c r="F47" i="5"/>
  <c r="H41" i="5"/>
  <c r="F35" i="5"/>
  <c r="F27" i="5"/>
  <c r="F26" i="5"/>
  <c r="H23" i="5"/>
  <c r="F22" i="5"/>
  <c r="G15" i="5"/>
  <c r="G358" i="5"/>
  <c r="I358" i="5" s="1"/>
  <c r="G304" i="5"/>
  <c r="H274" i="5"/>
  <c r="H266" i="5"/>
  <c r="G254" i="5"/>
  <c r="I254" i="5" s="1"/>
  <c r="G253" i="5"/>
  <c r="H249" i="5"/>
  <c r="H241" i="5"/>
  <c r="F209" i="5"/>
  <c r="H194" i="5"/>
  <c r="G193" i="5"/>
  <c r="H173" i="5"/>
  <c r="F159" i="5"/>
  <c r="F149" i="5"/>
  <c r="H147" i="5"/>
  <c r="G146" i="5"/>
  <c r="I146" i="5" s="1"/>
  <c r="G137" i="5"/>
  <c r="F129" i="5"/>
  <c r="F124" i="5"/>
  <c r="G117" i="5"/>
  <c r="I117" i="5" s="1"/>
  <c r="F112" i="5"/>
  <c r="F107" i="5"/>
  <c r="F95" i="5"/>
  <c r="H89" i="5"/>
  <c r="G84" i="5"/>
  <c r="H83" i="5"/>
  <c r="G80" i="5"/>
  <c r="H77" i="5"/>
  <c r="G74" i="5"/>
  <c r="I74" i="5" s="1"/>
  <c r="H72" i="5"/>
  <c r="F63" i="5"/>
  <c r="H57" i="5"/>
  <c r="G52" i="5"/>
  <c r="I52" i="5" s="1"/>
  <c r="H51" i="5"/>
  <c r="G48" i="5"/>
  <c r="I48" i="5" s="1"/>
  <c r="H45" i="5"/>
  <c r="G42" i="5"/>
  <c r="I42" i="5" s="1"/>
  <c r="H40" i="5"/>
  <c r="H35" i="5"/>
  <c r="G30" i="5"/>
  <c r="F29" i="5"/>
  <c r="G24" i="5"/>
  <c r="I24" i="5" s="1"/>
  <c r="F19" i="5"/>
  <c r="G18" i="5"/>
  <c r="H11" i="5"/>
  <c r="G8" i="5"/>
  <c r="I8" i="5" s="1"/>
  <c r="G288" i="5"/>
  <c r="I288" i="5" s="1"/>
  <c r="H287" i="5"/>
  <c r="G276" i="5"/>
  <c r="I276" i="5" s="1"/>
  <c r="G256" i="5"/>
  <c r="I256" i="5" s="1"/>
  <c r="G248" i="5"/>
  <c r="G237" i="5"/>
  <c r="I237" i="5" s="1"/>
  <c r="G236" i="5"/>
  <c r="I236" i="5" s="1"/>
  <c r="H215" i="5"/>
  <c r="H214" i="5"/>
  <c r="G206" i="5"/>
  <c r="I206" i="5" s="1"/>
  <c r="H203" i="5"/>
  <c r="G177" i="5"/>
  <c r="G172" i="5"/>
  <c r="I172" i="5" s="1"/>
  <c r="H171" i="5"/>
  <c r="G166" i="5"/>
  <c r="I166" i="5" s="1"/>
  <c r="H154" i="5"/>
  <c r="F111" i="5"/>
  <c r="G106" i="5"/>
  <c r="I106" i="5" s="1"/>
  <c r="G94" i="5"/>
  <c r="I94" i="5" s="1"/>
  <c r="F91" i="5"/>
  <c r="F59" i="5"/>
  <c r="F57" i="5"/>
  <c r="G47" i="5"/>
  <c r="F42" i="5"/>
  <c r="H39" i="5"/>
  <c r="G35" i="5"/>
  <c r="G34" i="5"/>
  <c r="I34" i="5" s="1"/>
  <c r="H27" i="5"/>
  <c r="G26" i="5"/>
  <c r="I26" i="5" s="1"/>
  <c r="H364" i="5"/>
  <c r="H261" i="5"/>
  <c r="H245" i="5"/>
  <c r="H231" i="5"/>
  <c r="G197" i="5"/>
  <c r="I197" i="5" s="1"/>
  <c r="F188" i="5"/>
  <c r="H185" i="5"/>
  <c r="F176" i="5"/>
  <c r="F171" i="5"/>
  <c r="H163" i="5"/>
  <c r="G154" i="5"/>
  <c r="I154" i="5" s="1"/>
  <c r="G153" i="5"/>
  <c r="F151" i="5"/>
  <c r="H150" i="5"/>
  <c r="H142" i="5"/>
  <c r="F133" i="5"/>
  <c r="H121" i="5"/>
  <c r="G100" i="5"/>
  <c r="I100" i="5" s="1"/>
  <c r="G90" i="5"/>
  <c r="F85" i="5"/>
  <c r="F79" i="5"/>
  <c r="H67" i="5"/>
  <c r="F53" i="5"/>
  <c r="G39" i="5"/>
  <c r="I39" i="5" s="1"/>
  <c r="H36" i="5"/>
  <c r="G32" i="5"/>
  <c r="I32" i="5" s="1"/>
  <c r="F31" i="5"/>
  <c r="F21" i="5"/>
  <c r="H20" i="5"/>
  <c r="H19" i="5"/>
  <c r="G16" i="5"/>
  <c r="I16" i="5" s="1"/>
  <c r="F11" i="5"/>
  <c r="G10" i="5"/>
  <c r="I10" i="5" s="1"/>
  <c r="H9" i="5"/>
  <c r="F298" i="5"/>
  <c r="F250" i="5"/>
  <c r="H228" i="5"/>
  <c r="F194" i="5"/>
  <c r="F342" i="5"/>
  <c r="F280" i="5"/>
  <c r="H263" i="5"/>
  <c r="H226" i="5"/>
  <c r="H216" i="5"/>
  <c r="F168" i="5"/>
  <c r="F142" i="5"/>
  <c r="H120" i="5"/>
  <c r="H90" i="5"/>
  <c r="H58" i="5"/>
  <c r="F356" i="5"/>
  <c r="F282" i="5"/>
  <c r="F270" i="5"/>
  <c r="F223" i="5"/>
  <c r="H212" i="5"/>
  <c r="F178" i="5"/>
  <c r="H164" i="5"/>
  <c r="F126" i="5"/>
  <c r="H104" i="5"/>
  <c r="F72" i="5"/>
  <c r="F40" i="5"/>
  <c r="F323" i="5"/>
  <c r="F234" i="5"/>
  <c r="H200" i="5"/>
  <c r="H162" i="5"/>
  <c r="F132" i="5"/>
  <c r="F96" i="5"/>
  <c r="F81" i="5"/>
  <c r="H53" i="5"/>
  <c r="H49" i="5"/>
  <c r="H22" i="5"/>
  <c r="F199" i="5"/>
  <c r="F158" i="5"/>
  <c r="F123" i="5"/>
  <c r="H97" i="5"/>
  <c r="H66" i="5"/>
  <c r="F8" i="5"/>
  <c r="F295" i="5"/>
  <c r="F156" i="5"/>
  <c r="F34" i="5"/>
  <c r="F350" i="5"/>
  <c r="F183" i="5"/>
  <c r="H174" i="5"/>
  <c r="H139" i="5"/>
  <c r="F102" i="5"/>
  <c r="H70" i="5"/>
  <c r="F36" i="5"/>
  <c r="H17" i="5"/>
  <c r="F247" i="5"/>
  <c r="H118" i="5"/>
  <c r="F80" i="5"/>
  <c r="F25" i="5"/>
  <c r="H239" i="5"/>
  <c r="H123" i="5"/>
  <c r="F110" i="5"/>
  <c r="F44" i="5"/>
  <c r="F69" i="5"/>
  <c r="H158" i="5"/>
  <c r="I352" i="4"/>
  <c r="I265" i="4"/>
  <c r="I348" i="4"/>
  <c r="I270" i="4"/>
  <c r="L270" i="4" s="1"/>
  <c r="I232" i="4"/>
  <c r="I254" i="4"/>
  <c r="I189" i="4"/>
  <c r="I50" i="4"/>
  <c r="L50" i="4" s="1"/>
  <c r="I145" i="4"/>
  <c r="I113" i="4"/>
  <c r="I171" i="4"/>
  <c r="I260" i="4"/>
  <c r="L260" i="4" s="1"/>
  <c r="I27" i="4"/>
  <c r="L27" i="4" s="1"/>
  <c r="I143" i="4"/>
  <c r="L143" i="4" s="1"/>
  <c r="I116" i="4"/>
  <c r="L116" i="4" s="1"/>
  <c r="I289" i="4"/>
  <c r="L289" i="4" s="1"/>
  <c r="I285" i="4"/>
  <c r="I356" i="4"/>
  <c r="I317" i="4"/>
  <c r="I256" i="4"/>
  <c r="L256" i="4" s="1"/>
  <c r="I31" i="4"/>
  <c r="I173" i="4"/>
  <c r="L173" i="4" s="1"/>
  <c r="I141" i="4"/>
  <c r="L141" i="4" s="1"/>
  <c r="I109" i="4"/>
  <c r="L109" i="4" s="1"/>
  <c r="I228" i="4"/>
  <c r="L228" i="4" s="1"/>
  <c r="I26" i="4"/>
  <c r="L26" i="4" s="1"/>
  <c r="I305" i="4"/>
  <c r="I301" i="4"/>
  <c r="L301" i="4" s="1"/>
  <c r="I353" i="4"/>
  <c r="I221" i="4"/>
  <c r="I253" i="4"/>
  <c r="I269" i="4"/>
  <c r="L269" i="4" s="1"/>
  <c r="I286" i="4"/>
  <c r="I313" i="4"/>
  <c r="I328" i="4"/>
  <c r="I342" i="4"/>
  <c r="L342" i="4" s="1"/>
  <c r="I252" i="4"/>
  <c r="I182" i="4"/>
  <c r="I124" i="4"/>
  <c r="I37" i="4"/>
  <c r="L37" i="4" s="1"/>
  <c r="I15" i="4"/>
  <c r="I19" i="4"/>
  <c r="I250" i="4"/>
  <c r="L250" i="4" s="1"/>
  <c r="I10" i="4"/>
  <c r="L10" i="4" s="1"/>
  <c r="I58" i="4"/>
  <c r="L58" i="4" s="1"/>
  <c r="I56" i="4"/>
  <c r="L56" i="4" s="1"/>
  <c r="I135" i="4"/>
  <c r="L135" i="4" s="1"/>
  <c r="I159" i="4"/>
  <c r="L159" i="4" s="1"/>
  <c r="I88" i="4"/>
  <c r="L88" i="4" s="1"/>
  <c r="I43" i="4"/>
  <c r="L43" i="4" s="1"/>
  <c r="I72" i="4"/>
  <c r="L72" i="4" s="1"/>
  <c r="I343" i="4"/>
  <c r="L343" i="4" s="1"/>
  <c r="I100" i="4"/>
  <c r="L100" i="4" s="1"/>
  <c r="I218" i="4"/>
  <c r="L218" i="4" s="1"/>
  <c r="I231" i="4"/>
  <c r="I247" i="4"/>
  <c r="L247" i="4" s="1"/>
  <c r="I138" i="4"/>
  <c r="L138" i="4" s="1"/>
  <c r="I170" i="4"/>
  <c r="L170" i="4" s="1"/>
  <c r="I244" i="4"/>
  <c r="L244" i="4" s="1"/>
  <c r="I90" i="4"/>
  <c r="L90" i="4" s="1"/>
  <c r="I71" i="4"/>
  <c r="L71" i="4" s="1"/>
  <c r="I122" i="4"/>
  <c r="L122" i="4" s="1"/>
  <c r="I179" i="4"/>
  <c r="L179" i="4" s="1"/>
  <c r="I202" i="4"/>
  <c r="L202" i="4" s="1"/>
  <c r="I271" i="4"/>
  <c r="L271" i="4" s="1"/>
  <c r="I331" i="4"/>
  <c r="I298" i="4"/>
  <c r="I315" i="4"/>
  <c r="L315" i="4" s="1"/>
  <c r="I225" i="4"/>
  <c r="I241" i="4"/>
  <c r="I287" i="4"/>
  <c r="L287" i="4" s="1"/>
  <c r="I340" i="4"/>
  <c r="L340" i="4" s="1"/>
  <c r="I284" i="4"/>
  <c r="I316" i="4"/>
  <c r="I210" i="4"/>
  <c r="L210" i="4" s="1"/>
  <c r="I226" i="4"/>
  <c r="L226" i="4" s="1"/>
  <c r="I309" i="4"/>
  <c r="I200" i="4"/>
  <c r="I129" i="4"/>
  <c r="I69" i="4"/>
  <c r="L69" i="4" s="1"/>
  <c r="I18" i="4"/>
  <c r="I125" i="4"/>
  <c r="L125" i="4" s="1"/>
  <c r="I104" i="4"/>
  <c r="L104" i="4" s="1"/>
  <c r="I75" i="4"/>
  <c r="L75" i="4" s="1"/>
  <c r="I22" i="4"/>
  <c r="L22" i="4" s="1"/>
  <c r="I93" i="4"/>
  <c r="L93" i="4" s="1"/>
  <c r="I40" i="4"/>
  <c r="L40" i="4" s="1"/>
  <c r="I94" i="4"/>
  <c r="L94" i="4" s="1"/>
  <c r="I111" i="4"/>
  <c r="L111" i="4" s="1"/>
  <c r="I8" i="4"/>
  <c r="L8" i="4" s="1"/>
  <c r="I147" i="4"/>
  <c r="L147" i="4" s="1"/>
  <c r="I310" i="4"/>
  <c r="L310" i="4" s="1"/>
  <c r="I49" i="4"/>
  <c r="L49" i="4" s="1"/>
  <c r="I76" i="4"/>
  <c r="L76" i="4" s="1"/>
  <c r="I219" i="4"/>
  <c r="L219" i="4" s="1"/>
  <c r="I126" i="4"/>
  <c r="L126" i="4" s="1"/>
  <c r="I164" i="4"/>
  <c r="L164" i="4" s="1"/>
  <c r="I203" i="4"/>
  <c r="L203" i="4" s="1"/>
  <c r="I142" i="4"/>
  <c r="L142" i="4" s="1"/>
  <c r="I174" i="4"/>
  <c r="L174" i="4" s="1"/>
  <c r="I207" i="4"/>
  <c r="L207" i="4" s="1"/>
  <c r="I255" i="4"/>
  <c r="L255" i="4" s="1"/>
  <c r="I128" i="4"/>
  <c r="L128" i="4" s="1"/>
  <c r="I47" i="4"/>
  <c r="L47" i="4" s="1"/>
  <c r="I30" i="4"/>
  <c r="I21" i="4"/>
  <c r="I70" i="4"/>
  <c r="L70" i="4" s="1"/>
  <c r="I131" i="4"/>
  <c r="L131" i="4" s="1"/>
  <c r="I60" i="4"/>
  <c r="L60" i="4" s="1"/>
  <c r="I175" i="4"/>
  <c r="L175" i="4" s="1"/>
  <c r="I251" i="4"/>
  <c r="L251" i="4" s="1"/>
  <c r="I59" i="4"/>
  <c r="L59" i="4" s="1"/>
  <c r="I132" i="4"/>
  <c r="L132" i="4" s="1"/>
  <c r="I235" i="4"/>
  <c r="L235" i="4" s="1"/>
  <c r="I223" i="4"/>
  <c r="L223" i="4" s="1"/>
  <c r="I267" i="4"/>
  <c r="L267" i="4" s="1"/>
  <c r="I106" i="4"/>
  <c r="L106" i="4" s="1"/>
  <c r="I187" i="4"/>
  <c r="L187" i="4" s="1"/>
  <c r="I154" i="4"/>
  <c r="L154" i="4" s="1"/>
  <c r="I282" i="4"/>
  <c r="L282" i="4" s="1"/>
  <c r="I299" i="4"/>
  <c r="I229" i="4"/>
  <c r="I277" i="4"/>
  <c r="L277" i="4" s="1"/>
  <c r="I318" i="4"/>
  <c r="L318" i="4" s="1"/>
  <c r="I350" i="4"/>
  <c r="I201" i="4"/>
  <c r="I217" i="4"/>
  <c r="L217" i="4" s="1"/>
  <c r="I233" i="4"/>
  <c r="L233" i="4" s="1"/>
  <c r="I249" i="4"/>
  <c r="I361" i="4"/>
  <c r="I274" i="4"/>
  <c r="I248" i="4"/>
  <c r="L248" i="4" s="1"/>
  <c r="I238" i="4"/>
  <c r="I162" i="4"/>
  <c r="I272" i="4"/>
  <c r="L272" i="4" s="1"/>
  <c r="I112" i="4"/>
  <c r="L112" i="4" s="1"/>
  <c r="I258" i="4"/>
  <c r="I262" i="4"/>
  <c r="I46" i="4"/>
  <c r="I98" i="4"/>
  <c r="L98" i="4" s="1"/>
  <c r="I160" i="4"/>
  <c r="I38" i="4"/>
  <c r="L38" i="4" s="1"/>
  <c r="I294" i="4"/>
  <c r="L294" i="4" s="1"/>
  <c r="I24" i="4"/>
  <c r="L24" i="4" s="1"/>
  <c r="I39" i="4"/>
  <c r="L39" i="4" s="1"/>
  <c r="I87" i="4"/>
  <c r="L87" i="4" s="1"/>
  <c r="I103" i="4"/>
  <c r="L103" i="4" s="1"/>
  <c r="I127" i="4"/>
  <c r="L127" i="4" s="1"/>
  <c r="I234" i="4"/>
  <c r="L234" i="4" s="1"/>
  <c r="I33" i="4"/>
  <c r="L33" i="4" s="1"/>
  <c r="I84" i="4"/>
  <c r="L84" i="4" s="1"/>
  <c r="I136" i="4"/>
  <c r="L136" i="4" s="1"/>
  <c r="I163" i="4"/>
  <c r="L163" i="4" s="1"/>
  <c r="I110" i="4"/>
  <c r="L110" i="4" s="1"/>
  <c r="I148" i="4"/>
  <c r="L148" i="4" s="1"/>
  <c r="I178" i="4"/>
  <c r="L178" i="4" s="1"/>
  <c r="I158" i="4"/>
  <c r="L158" i="4" s="1"/>
  <c r="I266" i="4"/>
  <c r="L266" i="4" s="1"/>
  <c r="L305" i="4"/>
  <c r="L283" i="4"/>
  <c r="L192" i="4"/>
  <c r="L363" i="4"/>
  <c r="L96" i="4"/>
  <c r="L34" i="4"/>
  <c r="L238" i="4"/>
  <c r="L291" i="4"/>
  <c r="L322" i="4"/>
  <c r="L364" i="4"/>
  <c r="L82" i="4"/>
  <c r="L331" i="4"/>
  <c r="L293" i="4"/>
  <c r="L309" i="4"/>
  <c r="L18" i="4"/>
  <c r="L285" i="4"/>
  <c r="L299" i="4"/>
  <c r="L317" i="4"/>
  <c r="L268" i="4"/>
  <c r="L236" i="4"/>
  <c r="L66" i="4"/>
  <c r="L353" i="4"/>
  <c r="L311" i="4"/>
  <c r="L221" i="4"/>
  <c r="L253" i="4"/>
  <c r="L286" i="4"/>
  <c r="L313" i="4"/>
  <c r="L336" i="4"/>
  <c r="L328" i="4"/>
  <c r="L358" i="4"/>
  <c r="L215" i="4"/>
  <c r="L276" i="4"/>
  <c r="L232" i="4"/>
  <c r="L155" i="4"/>
  <c r="L254" i="4"/>
  <c r="L189" i="4"/>
  <c r="L162" i="4"/>
  <c r="L25" i="4"/>
  <c r="L290" i="4"/>
  <c r="L262" i="4"/>
  <c r="L153" i="4"/>
  <c r="L137" i="4"/>
  <c r="L89" i="4"/>
  <c r="L63" i="4"/>
  <c r="L46" i="4"/>
  <c r="L30" i="4"/>
  <c r="L67" i="4"/>
  <c r="L118" i="4"/>
  <c r="L102" i="4"/>
  <c r="I326" i="4"/>
  <c r="L341" i="4"/>
  <c r="L357" i="4"/>
  <c r="L298" i="4"/>
  <c r="L209" i="4"/>
  <c r="L241" i="4"/>
  <c r="L273" i="4"/>
  <c r="L284" i="4"/>
  <c r="L316" i="4"/>
  <c r="I344" i="4"/>
  <c r="I346" i="4"/>
  <c r="L263" i="4"/>
  <c r="L199" i="4"/>
  <c r="L220" i="4"/>
  <c r="L275" i="4"/>
  <c r="L243" i="4"/>
  <c r="L211" i="4"/>
  <c r="L139" i="4"/>
  <c r="L156" i="4"/>
  <c r="I61" i="4"/>
  <c r="I264" i="4"/>
  <c r="L145" i="4"/>
  <c r="I117" i="4"/>
  <c r="L97" i="4"/>
  <c r="L79" i="4"/>
  <c r="L62" i="4"/>
  <c r="L20" i="4"/>
  <c r="L114" i="4"/>
  <c r="L295" i="4"/>
  <c r="L337" i="4"/>
  <c r="I351" i="4"/>
  <c r="L197" i="4"/>
  <c r="I213" i="4"/>
  <c r="L229" i="4"/>
  <c r="I245" i="4"/>
  <c r="L261" i="4"/>
  <c r="L303" i="4"/>
  <c r="L332" i="4"/>
  <c r="L356" i="4"/>
  <c r="I288" i="4"/>
  <c r="L304" i="4"/>
  <c r="L320" i="4"/>
  <c r="L345" i="4"/>
  <c r="I360" i="4"/>
  <c r="I334" i="4"/>
  <c r="L350" i="4"/>
  <c r="L327" i="4"/>
  <c r="L274" i="4"/>
  <c r="L242" i="4"/>
  <c r="L190" i="4"/>
  <c r="L259" i="4"/>
  <c r="L239" i="4"/>
  <c r="L230" i="4"/>
  <c r="L195" i="4"/>
  <c r="L191" i="4"/>
  <c r="L182" i="4"/>
  <c r="L123" i="4"/>
  <c r="L41" i="4"/>
  <c r="I222" i="4"/>
  <c r="L77" i="4"/>
  <c r="L29" i="4"/>
  <c r="L258" i="4"/>
  <c r="L204" i="4"/>
  <c r="L161" i="4"/>
  <c r="I149" i="4"/>
  <c r="I133" i="4"/>
  <c r="I85" i="4"/>
  <c r="L78" i="4"/>
  <c r="L52" i="4"/>
  <c r="L15" i="4"/>
  <c r="I140" i="4"/>
  <c r="I92" i="4"/>
  <c r="I57" i="4"/>
  <c r="I9" i="4"/>
  <c r="I181" i="4"/>
  <c r="L150" i="4"/>
  <c r="L144" i="4"/>
  <c r="L130" i="4"/>
  <c r="L205" i="4"/>
  <c r="L237" i="4"/>
  <c r="I349" i="4"/>
  <c r="L296" i="4"/>
  <c r="L312" i="4"/>
  <c r="L355" i="4"/>
  <c r="L279" i="4"/>
  <c r="L348" i="4"/>
  <c r="L306" i="4"/>
  <c r="L240" i="4"/>
  <c r="L206" i="4"/>
  <c r="L91" i="4"/>
  <c r="L124" i="4"/>
  <c r="L134" i="4"/>
  <c r="L86" i="4"/>
  <c r="L323" i="4"/>
  <c r="L200" i="4"/>
  <c r="L21" i="4"/>
  <c r="L252" i="4"/>
  <c r="L193" i="4"/>
  <c r="L225" i="4"/>
  <c r="L257" i="4"/>
  <c r="L302" i="4"/>
  <c r="L300" i="4"/>
  <c r="L329" i="4"/>
  <c r="L330" i="4"/>
  <c r="I362" i="4"/>
  <c r="L307" i="4"/>
  <c r="L51" i="4"/>
  <c r="L325" i="4"/>
  <c r="L169" i="4"/>
  <c r="L129" i="4"/>
  <c r="L105" i="4"/>
  <c r="L53" i="4"/>
  <c r="L36" i="4"/>
  <c r="L314" i="4"/>
  <c r="L160" i="4"/>
  <c r="I45" i="4"/>
  <c r="L347" i="4"/>
  <c r="I333" i="4"/>
  <c r="L352" i="4"/>
  <c r="I321" i="4"/>
  <c r="I359" i="4"/>
  <c r="L201" i="4"/>
  <c r="L249" i="4"/>
  <c r="L265" i="4"/>
  <c r="L281" i="4"/>
  <c r="I297" i="4"/>
  <c r="I319" i="4"/>
  <c r="I335" i="4"/>
  <c r="I292" i="4"/>
  <c r="I308" i="4"/>
  <c r="L324" i="4"/>
  <c r="I339" i="4"/>
  <c r="L361" i="4"/>
  <c r="I338" i="4"/>
  <c r="I354" i="4"/>
  <c r="L231" i="4"/>
  <c r="I278" i="4"/>
  <c r="I246" i="4"/>
  <c r="I214" i="4"/>
  <c r="I194" i="4"/>
  <c r="L212" i="4"/>
  <c r="I186" i="4"/>
  <c r="L171" i="4"/>
  <c r="L107" i="4"/>
  <c r="I224" i="4"/>
  <c r="I216" i="4"/>
  <c r="I198" i="4"/>
  <c r="I185" i="4"/>
  <c r="L172" i="4"/>
  <c r="I146" i="4"/>
  <c r="L108" i="4"/>
  <c r="I184" i="4"/>
  <c r="I176" i="4"/>
  <c r="I13" i="4"/>
  <c r="I180" i="4"/>
  <c r="L177" i="4"/>
  <c r="I165" i="4"/>
  <c r="L121" i="4"/>
  <c r="L113" i="4"/>
  <c r="I101" i="4"/>
  <c r="L68" i="4"/>
  <c r="L31" i="4"/>
  <c r="L14" i="4"/>
  <c r="I73" i="4"/>
  <c r="L35" i="4"/>
  <c r="L19" i="4"/>
  <c r="I208" i="4"/>
  <c r="I166" i="4"/>
  <c r="L31" i="3"/>
  <c r="L81" i="3"/>
  <c r="L46" i="3"/>
  <c r="L19" i="3"/>
  <c r="L69" i="3"/>
  <c r="L217" i="3"/>
  <c r="L61" i="3"/>
  <c r="L10" i="3"/>
  <c r="L41" i="3"/>
  <c r="L109" i="3"/>
  <c r="L53" i="3"/>
  <c r="L73" i="3"/>
  <c r="L105" i="3"/>
  <c r="L187" i="3"/>
  <c r="L190" i="3"/>
  <c r="L57" i="3"/>
  <c r="L106" i="3"/>
  <c r="L56" i="3"/>
  <c r="L148" i="3"/>
  <c r="L26" i="3"/>
  <c r="L51" i="3"/>
  <c r="L77" i="3"/>
  <c r="L275" i="3"/>
  <c r="L291" i="3"/>
  <c r="L298" i="3"/>
  <c r="L299" i="3"/>
  <c r="L310" i="3"/>
  <c r="L314" i="3"/>
  <c r="L361" i="3"/>
  <c r="E366" i="2"/>
  <c r="F190" i="2" s="1"/>
  <c r="F365" i="1"/>
  <c r="D366" i="1"/>
  <c r="F368" i="1" s="1"/>
  <c r="C366" i="1"/>
  <c r="I18" i="5" l="1"/>
  <c r="L18" i="5" s="1"/>
  <c r="I112" i="5"/>
  <c r="I272" i="5"/>
  <c r="I103" i="5"/>
  <c r="L103" i="5" s="1"/>
  <c r="I323" i="5"/>
  <c r="L323" i="5" s="1"/>
  <c r="I248" i="5"/>
  <c r="I80" i="5"/>
  <c r="I102" i="5"/>
  <c r="L102" i="5" s="1"/>
  <c r="I160" i="5"/>
  <c r="I60" i="5"/>
  <c r="I190" i="5"/>
  <c r="L190" i="5" s="1"/>
  <c r="I208" i="5"/>
  <c r="I81" i="5"/>
  <c r="L81" i="5" s="1"/>
  <c r="I298" i="5"/>
  <c r="I223" i="5"/>
  <c r="I255" i="5"/>
  <c r="L255" i="5" s="1"/>
  <c r="I300" i="5"/>
  <c r="I311" i="5"/>
  <c r="I327" i="5"/>
  <c r="I30" i="5"/>
  <c r="I224" i="5"/>
  <c r="L224" i="5" s="1"/>
  <c r="I151" i="5"/>
  <c r="I148" i="5"/>
  <c r="I270" i="5"/>
  <c r="I65" i="5"/>
  <c r="L65" i="5" s="1"/>
  <c r="I136" i="5"/>
  <c r="I238" i="5"/>
  <c r="L238" i="5" s="1"/>
  <c r="I268" i="5"/>
  <c r="L268" i="5" s="1"/>
  <c r="I326" i="5"/>
  <c r="L326" i="5" s="1"/>
  <c r="I191" i="5"/>
  <c r="I279" i="5"/>
  <c r="I295" i="5"/>
  <c r="I336" i="5"/>
  <c r="L336" i="5" s="1"/>
  <c r="I304" i="5"/>
  <c r="I232" i="5"/>
  <c r="I76" i="5"/>
  <c r="L76" i="5" s="1"/>
  <c r="I220" i="5"/>
  <c r="L220" i="5" s="1"/>
  <c r="I310" i="5"/>
  <c r="I222" i="5"/>
  <c r="I252" i="5"/>
  <c r="L252" i="5" s="1"/>
  <c r="I37" i="5"/>
  <c r="I69" i="5"/>
  <c r="I110" i="5"/>
  <c r="I152" i="5"/>
  <c r="L152" i="5" s="1"/>
  <c r="I320" i="5"/>
  <c r="L320" i="5" s="1"/>
  <c r="I186" i="5"/>
  <c r="I250" i="5"/>
  <c r="I195" i="5"/>
  <c r="I211" i="5"/>
  <c r="I227" i="5"/>
  <c r="I299" i="5"/>
  <c r="I330" i="5"/>
  <c r="L330" i="5" s="1"/>
  <c r="I361" i="5"/>
  <c r="L361" i="5" s="1"/>
  <c r="I54" i="5"/>
  <c r="I101" i="5"/>
  <c r="L101" i="5" s="1"/>
  <c r="I243" i="5"/>
  <c r="L243" i="5" s="1"/>
  <c r="I259" i="5"/>
  <c r="L259" i="5" s="1"/>
  <c r="I47" i="5"/>
  <c r="I84" i="5"/>
  <c r="I137" i="5"/>
  <c r="I78" i="5"/>
  <c r="L78" i="5" s="1"/>
  <c r="I95" i="5"/>
  <c r="I43" i="5"/>
  <c r="L43" i="5" s="1"/>
  <c r="I70" i="5"/>
  <c r="L70" i="5" s="1"/>
  <c r="I230" i="5"/>
  <c r="L230" i="5" s="1"/>
  <c r="I40" i="5"/>
  <c r="I87" i="5"/>
  <c r="I114" i="5"/>
  <c r="I269" i="5"/>
  <c r="L269" i="5" s="1"/>
  <c r="I25" i="5"/>
  <c r="I41" i="5"/>
  <c r="I57" i="5"/>
  <c r="L57" i="5" s="1"/>
  <c r="I73" i="5"/>
  <c r="L73" i="5" s="1"/>
  <c r="I89" i="5"/>
  <c r="I104" i="5"/>
  <c r="I141" i="5"/>
  <c r="I194" i="5"/>
  <c r="L194" i="5" s="1"/>
  <c r="I221" i="5"/>
  <c r="I245" i="5"/>
  <c r="I262" i="5"/>
  <c r="L262" i="5" s="1"/>
  <c r="I115" i="5"/>
  <c r="L115" i="5" s="1"/>
  <c r="I131" i="5"/>
  <c r="I147" i="5"/>
  <c r="L147" i="5" s="1"/>
  <c r="I202" i="5"/>
  <c r="I217" i="5"/>
  <c r="L217" i="5" s="1"/>
  <c r="I266" i="5"/>
  <c r="I215" i="5"/>
  <c r="L215" i="5" s="1"/>
  <c r="I231" i="5"/>
  <c r="L231" i="5" s="1"/>
  <c r="I305" i="5"/>
  <c r="L305" i="5" s="1"/>
  <c r="I344" i="5"/>
  <c r="I35" i="5"/>
  <c r="I15" i="5"/>
  <c r="L15" i="5" s="1"/>
  <c r="I99" i="5"/>
  <c r="L99" i="5" s="1"/>
  <c r="I118" i="5"/>
  <c r="I145" i="5"/>
  <c r="L145" i="5" s="1"/>
  <c r="I71" i="5"/>
  <c r="L71" i="5" s="1"/>
  <c r="I138" i="5"/>
  <c r="L138" i="5" s="1"/>
  <c r="I313" i="5"/>
  <c r="I167" i="5"/>
  <c r="L167" i="5" s="1"/>
  <c r="I196" i="5"/>
  <c r="L196" i="5" s="1"/>
  <c r="I260" i="5"/>
  <c r="L260" i="5" s="1"/>
  <c r="I332" i="5"/>
  <c r="I219" i="5"/>
  <c r="I251" i="5"/>
  <c r="L251" i="5" s="1"/>
  <c r="I267" i="5"/>
  <c r="L267" i="5" s="1"/>
  <c r="I335" i="5"/>
  <c r="L47" i="5"/>
  <c r="L94" i="5"/>
  <c r="L236" i="5"/>
  <c r="L52" i="5"/>
  <c r="L84" i="5"/>
  <c r="L137" i="5"/>
  <c r="L358" i="5"/>
  <c r="L64" i="5"/>
  <c r="L184" i="5"/>
  <c r="I11" i="5"/>
  <c r="L62" i="5"/>
  <c r="L116" i="5"/>
  <c r="I67" i="5"/>
  <c r="L108" i="5"/>
  <c r="I150" i="5"/>
  <c r="L92" i="5"/>
  <c r="L257" i="5"/>
  <c r="L50" i="5"/>
  <c r="L87" i="5"/>
  <c r="L178" i="5"/>
  <c r="L242" i="5"/>
  <c r="L282" i="5"/>
  <c r="I9" i="5"/>
  <c r="L25" i="5"/>
  <c r="L10" i="5"/>
  <c r="L197" i="5"/>
  <c r="L35" i="5"/>
  <c r="L106" i="5"/>
  <c r="L206" i="5"/>
  <c r="L237" i="5"/>
  <c r="L30" i="5"/>
  <c r="L117" i="5"/>
  <c r="L146" i="5"/>
  <c r="L68" i="5"/>
  <c r="L96" i="5"/>
  <c r="I189" i="5"/>
  <c r="I226" i="5"/>
  <c r="L292" i="5"/>
  <c r="L12" i="5"/>
  <c r="L83" i="5"/>
  <c r="L312" i="5"/>
  <c r="I20" i="5"/>
  <c r="L112" i="5"/>
  <c r="L124" i="5"/>
  <c r="L180" i="5"/>
  <c r="L293" i="5"/>
  <c r="I22" i="5"/>
  <c r="L44" i="5"/>
  <c r="I59" i="5"/>
  <c r="L86" i="5"/>
  <c r="L118" i="5"/>
  <c r="I169" i="5"/>
  <c r="L188" i="5"/>
  <c r="I210" i="5"/>
  <c r="L88" i="5"/>
  <c r="L98" i="5"/>
  <c r="L161" i="5"/>
  <c r="I261" i="5"/>
  <c r="L205" i="5"/>
  <c r="L229" i="5"/>
  <c r="L246" i="5"/>
  <c r="L264" i="5"/>
  <c r="L272" i="5"/>
  <c r="I286" i="5"/>
  <c r="L313" i="5"/>
  <c r="L13" i="5"/>
  <c r="I29" i="5"/>
  <c r="I45" i="5"/>
  <c r="L61" i="5"/>
  <c r="I77" i="5"/>
  <c r="I93" i="5"/>
  <c r="I120" i="5"/>
  <c r="L142" i="5"/>
  <c r="L157" i="5"/>
  <c r="I181" i="5"/>
  <c r="I198" i="5"/>
  <c r="L216" i="5"/>
  <c r="L308" i="5"/>
  <c r="L334" i="5"/>
  <c r="L350" i="5"/>
  <c r="L119" i="5"/>
  <c r="L135" i="5"/>
  <c r="L151" i="5"/>
  <c r="L218" i="5"/>
  <c r="I233" i="5"/>
  <c r="I281" i="5"/>
  <c r="L294" i="5"/>
  <c r="L332" i="5"/>
  <c r="L187" i="5"/>
  <c r="I203" i="5"/>
  <c r="L219" i="5"/>
  <c r="L235" i="5"/>
  <c r="L284" i="5"/>
  <c r="L306" i="5"/>
  <c r="I321" i="5"/>
  <c r="I275" i="5"/>
  <c r="I291" i="5"/>
  <c r="I307" i="5"/>
  <c r="I331" i="5"/>
  <c r="L348" i="5"/>
  <c r="L335" i="5"/>
  <c r="L362" i="5"/>
  <c r="L337" i="5"/>
  <c r="I353" i="5"/>
  <c r="L39" i="5"/>
  <c r="I153" i="5"/>
  <c r="L26" i="5"/>
  <c r="L172" i="5"/>
  <c r="L248" i="5"/>
  <c r="L288" i="5"/>
  <c r="L48" i="5"/>
  <c r="L80" i="5"/>
  <c r="I193" i="5"/>
  <c r="I58" i="5"/>
  <c r="L132" i="5"/>
  <c r="I31" i="5"/>
  <c r="I133" i="5"/>
  <c r="L14" i="5"/>
  <c r="L23" i="5"/>
  <c r="I113" i="5"/>
  <c r="L160" i="5"/>
  <c r="L182" i="5"/>
  <c r="L38" i="5"/>
  <c r="L60" i="5"/>
  <c r="L75" i="5"/>
  <c r="I105" i="5"/>
  <c r="L122" i="5"/>
  <c r="L140" i="5"/>
  <c r="L148" i="5"/>
  <c r="L240" i="5"/>
  <c r="L309" i="5"/>
  <c r="I55" i="5"/>
  <c r="L72" i="5"/>
  <c r="L82" i="5"/>
  <c r="I121" i="5"/>
  <c r="L156" i="5"/>
  <c r="L164" i="5"/>
  <c r="I213" i="5"/>
  <c r="I241" i="5"/>
  <c r="L270" i="5"/>
  <c r="I325" i="5"/>
  <c r="I200" i="5"/>
  <c r="L208" i="5"/>
  <c r="L273" i="5"/>
  <c r="L340" i="5"/>
  <c r="I17" i="5"/>
  <c r="I33" i="5"/>
  <c r="I49" i="5"/>
  <c r="I97" i="5"/>
  <c r="I109" i="5"/>
  <c r="L136" i="5"/>
  <c r="I158" i="5"/>
  <c r="I173" i="5"/>
  <c r="I225" i="5"/>
  <c r="I317" i="5"/>
  <c r="L298" i="5"/>
  <c r="L338" i="5"/>
  <c r="I355" i="5"/>
  <c r="L107" i="5"/>
  <c r="I123" i="5"/>
  <c r="I139" i="5"/>
  <c r="I155" i="5"/>
  <c r="I171" i="5"/>
  <c r="L185" i="5"/>
  <c r="I212" i="5"/>
  <c r="L234" i="5"/>
  <c r="I249" i="5"/>
  <c r="I314" i="5"/>
  <c r="L191" i="5"/>
  <c r="I207" i="5"/>
  <c r="L223" i="5"/>
  <c r="L239" i="5"/>
  <c r="L271" i="5"/>
  <c r="L300" i="5"/>
  <c r="L322" i="5"/>
  <c r="I359" i="5"/>
  <c r="L279" i="5"/>
  <c r="L295" i="5"/>
  <c r="L311" i="5"/>
  <c r="L327" i="5"/>
  <c r="I351" i="5"/>
  <c r="L341" i="5"/>
  <c r="I357" i="5"/>
  <c r="L16" i="5"/>
  <c r="I90" i="5"/>
  <c r="L154" i="5"/>
  <c r="I177" i="5"/>
  <c r="L256" i="5"/>
  <c r="L8" i="5"/>
  <c r="L24" i="5"/>
  <c r="I253" i="5"/>
  <c r="L304" i="5"/>
  <c r="L232" i="5"/>
  <c r="L363" i="5"/>
  <c r="I51" i="5"/>
  <c r="I36" i="5"/>
  <c r="L46" i="5"/>
  <c r="L63" i="5"/>
  <c r="I129" i="5"/>
  <c r="I170" i="5"/>
  <c r="I27" i="5"/>
  <c r="L54" i="5"/>
  <c r="I91" i="5"/>
  <c r="I149" i="5"/>
  <c r="I162" i="5"/>
  <c r="L310" i="5"/>
  <c r="I360" i="5"/>
  <c r="I56" i="5"/>
  <c r="I66" i="5"/>
  <c r="I134" i="5"/>
  <c r="L144" i="5"/>
  <c r="I165" i="5"/>
  <c r="I214" i="5"/>
  <c r="I209" i="5"/>
  <c r="L222" i="5"/>
  <c r="L296" i="5"/>
  <c r="I21" i="5"/>
  <c r="L37" i="5"/>
  <c r="I53" i="5"/>
  <c r="L69" i="5"/>
  <c r="L85" i="5"/>
  <c r="L110" i="5"/>
  <c r="I125" i="5"/>
  <c r="I174" i="5"/>
  <c r="L204" i="5"/>
  <c r="I258" i="5"/>
  <c r="I297" i="5"/>
  <c r="I285" i="5"/>
  <c r="I302" i="5"/>
  <c r="L328" i="5"/>
  <c r="L339" i="5"/>
  <c r="L356" i="5"/>
  <c r="I111" i="5"/>
  <c r="I127" i="5"/>
  <c r="I143" i="5"/>
  <c r="I159" i="5"/>
  <c r="I175" i="5"/>
  <c r="L186" i="5"/>
  <c r="I201" i="5"/>
  <c r="I228" i="5"/>
  <c r="L250" i="5"/>
  <c r="I265" i="5"/>
  <c r="I277" i="5"/>
  <c r="I301" i="5"/>
  <c r="I318" i="5"/>
  <c r="I343" i="5"/>
  <c r="L195" i="5"/>
  <c r="L211" i="5"/>
  <c r="L227" i="5"/>
  <c r="I274" i="5"/>
  <c r="I289" i="5"/>
  <c r="L316" i="5"/>
  <c r="L283" i="5"/>
  <c r="L299" i="5"/>
  <c r="L315" i="5"/>
  <c r="L354" i="5"/>
  <c r="I352" i="5"/>
  <c r="L329" i="5"/>
  <c r="L345" i="5"/>
  <c r="L32" i="5"/>
  <c r="L100" i="5"/>
  <c r="L34" i="5"/>
  <c r="L166" i="5"/>
  <c r="L276" i="5"/>
  <c r="L42" i="5"/>
  <c r="L74" i="5"/>
  <c r="L254" i="5"/>
  <c r="L79" i="5"/>
  <c r="L176" i="5"/>
  <c r="I19" i="5"/>
  <c r="L95" i="5"/>
  <c r="L130" i="5"/>
  <c r="L278" i="5"/>
  <c r="I28" i="5"/>
  <c r="L128" i="5"/>
  <c r="L40" i="5"/>
  <c r="L114" i="5"/>
  <c r="L192" i="5"/>
  <c r="L41" i="5"/>
  <c r="L89" i="5"/>
  <c r="L104" i="5"/>
  <c r="I126" i="5"/>
  <c r="L141" i="5"/>
  <c r="L168" i="5"/>
  <c r="L221" i="5"/>
  <c r="L245" i="5"/>
  <c r="L342" i="5"/>
  <c r="L131" i="5"/>
  <c r="I163" i="5"/>
  <c r="L179" i="5"/>
  <c r="L202" i="5"/>
  <c r="L244" i="5"/>
  <c r="L266" i="5"/>
  <c r="L280" i="5"/>
  <c r="L324" i="5"/>
  <c r="L347" i="5"/>
  <c r="L183" i="5"/>
  <c r="L199" i="5"/>
  <c r="L247" i="5"/>
  <c r="I263" i="5"/>
  <c r="L290" i="5"/>
  <c r="I364" i="5"/>
  <c r="I287" i="5"/>
  <c r="L303" i="5"/>
  <c r="L319" i="5"/>
  <c r="L344" i="5"/>
  <c r="L346" i="5"/>
  <c r="L333" i="5"/>
  <c r="L349" i="5"/>
  <c r="L165" i="4"/>
  <c r="L185" i="4"/>
  <c r="L186" i="4"/>
  <c r="L117" i="4"/>
  <c r="L198" i="4"/>
  <c r="L246" i="4"/>
  <c r="L339" i="4"/>
  <c r="L333" i="4"/>
  <c r="L362" i="4"/>
  <c r="L57" i="4"/>
  <c r="L133" i="4"/>
  <c r="L222" i="4"/>
  <c r="L351" i="4"/>
  <c r="L346" i="4"/>
  <c r="L166" i="4"/>
  <c r="L13" i="4"/>
  <c r="L297" i="4"/>
  <c r="L9" i="4"/>
  <c r="L85" i="4"/>
  <c r="L61" i="4"/>
  <c r="L176" i="4"/>
  <c r="L354" i="4"/>
  <c r="L292" i="4"/>
  <c r="L359" i="4"/>
  <c r="L73" i="4"/>
  <c r="L184" i="4"/>
  <c r="L216" i="4"/>
  <c r="L278" i="4"/>
  <c r="L338" i="4"/>
  <c r="L335" i="4"/>
  <c r="L321" i="4"/>
  <c r="L349" i="4"/>
  <c r="L92" i="4"/>
  <c r="L149" i="4"/>
  <c r="L334" i="4"/>
  <c r="L288" i="4"/>
  <c r="L213" i="4"/>
  <c r="L344" i="4"/>
  <c r="L214" i="4"/>
  <c r="L308" i="4"/>
  <c r="L45" i="4"/>
  <c r="L208" i="4"/>
  <c r="L146" i="4"/>
  <c r="L101" i="4"/>
  <c r="L180" i="4"/>
  <c r="L224" i="4"/>
  <c r="L194" i="4"/>
  <c r="L319" i="4"/>
  <c r="L181" i="4"/>
  <c r="L140" i="4"/>
  <c r="L360" i="4"/>
  <c r="L245" i="4"/>
  <c r="L264" i="4"/>
  <c r="L326" i="4"/>
  <c r="L198" i="3"/>
  <c r="L360" i="3"/>
  <c r="L340" i="3"/>
  <c r="L274" i="3"/>
  <c r="L319" i="3"/>
  <c r="L167" i="3"/>
  <c r="L261" i="3"/>
  <c r="L189" i="3"/>
  <c r="L185" i="3"/>
  <c r="L263" i="3"/>
  <c r="L354" i="3"/>
  <c r="L250" i="3"/>
  <c r="L16" i="3"/>
  <c r="L78" i="3"/>
  <c r="L34" i="3"/>
  <c r="L163" i="3"/>
  <c r="L311" i="3"/>
  <c r="L282" i="3"/>
  <c r="L258" i="3"/>
  <c r="L242" i="3"/>
  <c r="L152" i="3"/>
  <c r="L134" i="3"/>
  <c r="L28" i="3"/>
  <c r="L322" i="3"/>
  <c r="L208" i="3"/>
  <c r="L223" i="3"/>
  <c r="L331" i="3"/>
  <c r="L260" i="3"/>
  <c r="L80" i="3"/>
  <c r="L273" i="3"/>
  <c r="L345" i="3"/>
  <c r="L125" i="3"/>
  <c r="L284" i="3"/>
  <c r="L154" i="3"/>
  <c r="L257" i="3"/>
  <c r="L192" i="3"/>
  <c r="L55" i="3"/>
  <c r="L295" i="3"/>
  <c r="L239" i="3"/>
  <c r="L318" i="3"/>
  <c r="L241" i="3"/>
  <c r="L184" i="3"/>
  <c r="L160" i="3"/>
  <c r="L122" i="3"/>
  <c r="L200" i="3"/>
  <c r="L324" i="3"/>
  <c r="L209" i="3"/>
  <c r="L316" i="3"/>
  <c r="L270" i="3"/>
  <c r="L144" i="3"/>
  <c r="L128" i="3"/>
  <c r="L12" i="3"/>
  <c r="L180" i="3"/>
  <c r="L13" i="3"/>
  <c r="L308" i="3"/>
  <c r="L259" i="3"/>
  <c r="L139" i="3"/>
  <c r="L321" i="3"/>
  <c r="L27" i="3"/>
  <c r="L14" i="3"/>
  <c r="L234" i="3"/>
  <c r="L118" i="3"/>
  <c r="L159" i="3"/>
  <c r="L165" i="3"/>
  <c r="L141" i="3"/>
  <c r="L177" i="3"/>
  <c r="L253" i="3"/>
  <c r="L70" i="3"/>
  <c r="L302" i="3"/>
  <c r="L30" i="3"/>
  <c r="L102" i="3"/>
  <c r="L226" i="3"/>
  <c r="L339" i="3"/>
  <c r="L342" i="3"/>
  <c r="L358" i="3"/>
  <c r="L343" i="3"/>
  <c r="L296" i="3"/>
  <c r="L292" i="3"/>
  <c r="L218" i="3"/>
  <c r="L162" i="3"/>
  <c r="L237" i="3"/>
  <c r="L219" i="3"/>
  <c r="L40" i="3"/>
  <c r="L8" i="3"/>
  <c r="L60" i="3"/>
  <c r="L168" i="3"/>
  <c r="L146" i="3"/>
  <c r="L145" i="3"/>
  <c r="L54" i="3"/>
  <c r="L97" i="3"/>
  <c r="L74" i="3"/>
  <c r="L201" i="3"/>
  <c r="L286" i="3"/>
  <c r="L11" i="3"/>
  <c r="L82" i="3"/>
  <c r="L216" i="3"/>
  <c r="L132" i="3"/>
  <c r="L175" i="3"/>
  <c r="L283" i="3"/>
  <c r="L147" i="3"/>
  <c r="L287" i="3"/>
  <c r="L205" i="3"/>
  <c r="L90" i="3"/>
  <c r="L235" i="3"/>
  <c r="L330" i="3"/>
  <c r="L359" i="3"/>
  <c r="L363" i="3"/>
  <c r="L337" i="3"/>
  <c r="L230" i="3"/>
  <c r="L214" i="3"/>
  <c r="L174" i="3"/>
  <c r="L203" i="3"/>
  <c r="L119" i="3"/>
  <c r="L64" i="3"/>
  <c r="L149" i="3"/>
  <c r="L68" i="3"/>
  <c r="L59" i="3"/>
  <c r="L221" i="3"/>
  <c r="L170" i="3"/>
  <c r="L120" i="3"/>
  <c r="L104" i="3"/>
  <c r="L88" i="3"/>
  <c r="L37" i="3"/>
  <c r="L29" i="3"/>
  <c r="L21" i="3"/>
  <c r="L238" i="3"/>
  <c r="L309" i="3"/>
  <c r="L323" i="3"/>
  <c r="L344" i="3"/>
  <c r="L222" i="3"/>
  <c r="L89" i="3"/>
  <c r="L52" i="3"/>
  <c r="L181" i="3"/>
  <c r="L155" i="3"/>
  <c r="L138" i="3"/>
  <c r="L15" i="3"/>
  <c r="L244" i="3"/>
  <c r="L113" i="3"/>
  <c r="L85" i="3"/>
  <c r="L93" i="3"/>
  <c r="L65" i="3"/>
  <c r="L121" i="3"/>
  <c r="L18" i="3"/>
  <c r="L35" i="3"/>
  <c r="L101" i="3"/>
  <c r="L142" i="3"/>
  <c r="L131" i="3"/>
  <c r="L224" i="3"/>
  <c r="L153" i="3"/>
  <c r="L294" i="3"/>
  <c r="L117" i="3"/>
  <c r="L171" i="3"/>
  <c r="L364" i="3"/>
  <c r="L245" i="3"/>
  <c r="L103" i="3"/>
  <c r="L24" i="3"/>
  <c r="L202" i="3"/>
  <c r="L58" i="3"/>
  <c r="L39" i="3"/>
  <c r="L228" i="3"/>
  <c r="L126" i="3"/>
  <c r="L207" i="3"/>
  <c r="L246" i="3"/>
  <c r="L326" i="3"/>
  <c r="L353" i="3"/>
  <c r="L297" i="3"/>
  <c r="L240" i="3"/>
  <c r="L96" i="3"/>
  <c r="L84" i="3"/>
  <c r="L20" i="3"/>
  <c r="L130" i="3"/>
  <c r="L129" i="3"/>
  <c r="L33" i="3"/>
  <c r="L25" i="3"/>
  <c r="L9" i="3"/>
  <c r="L67" i="3"/>
  <c r="L267" i="3"/>
  <c r="L206" i="3"/>
  <c r="L161" i="3"/>
  <c r="L191" i="3"/>
  <c r="L86" i="3"/>
  <c r="L233" i="3"/>
  <c r="L329" i="3"/>
  <c r="L23" i="3"/>
  <c r="L137" i="3"/>
  <c r="L127" i="3"/>
  <c r="L305" i="3"/>
  <c r="L251" i="3"/>
  <c r="L143" i="3"/>
  <c r="L195" i="3"/>
  <c r="L43" i="3"/>
  <c r="L347" i="3"/>
  <c r="L254" i="3"/>
  <c r="L193" i="3"/>
  <c r="L158" i="3"/>
  <c r="L336" i="3"/>
  <c r="L276" i="3"/>
  <c r="L236" i="3"/>
  <c r="L42" i="3"/>
  <c r="L351" i="3"/>
  <c r="L352" i="3"/>
  <c r="L335" i="3"/>
  <c r="L341" i="3"/>
  <c r="L266" i="3"/>
  <c r="L47" i="3"/>
  <c r="L334" i="3"/>
  <c r="L249" i="3"/>
  <c r="L215" i="3"/>
  <c r="L199" i="3"/>
  <c r="L252" i="3"/>
  <c r="L169" i="3"/>
  <c r="L151" i="3"/>
  <c r="L135" i="3"/>
  <c r="L264" i="3"/>
  <c r="L173" i="3"/>
  <c r="L110" i="3"/>
  <c r="L45" i="3"/>
  <c r="L83" i="3"/>
  <c r="L133" i="3"/>
  <c r="L114" i="3"/>
  <c r="L107" i="3"/>
  <c r="L50" i="3"/>
  <c r="L338" i="3"/>
  <c r="L333" i="3"/>
  <c r="L355" i="3"/>
  <c r="L356" i="3"/>
  <c r="L306" i="3"/>
  <c r="L279" i="3"/>
  <c r="L271" i="3"/>
  <c r="L247" i="3"/>
  <c r="L243" i="3"/>
  <c r="L212" i="3"/>
  <c r="L255" i="3"/>
  <c r="L179" i="3"/>
  <c r="L183" i="3"/>
  <c r="L87" i="3"/>
  <c r="L98" i="3"/>
  <c r="L91" i="3"/>
  <c r="L75" i="3"/>
  <c r="L49" i="3"/>
  <c r="L36" i="3"/>
  <c r="L115" i="3"/>
  <c r="L99" i="3"/>
  <c r="L79" i="3"/>
  <c r="L48" i="3"/>
  <c r="L17" i="3"/>
  <c r="L22" i="3"/>
  <c r="L349" i="3"/>
  <c r="L332" i="3"/>
  <c r="L290" i="3"/>
  <c r="L357" i="3"/>
  <c r="L265" i="3"/>
  <c r="L231" i="3"/>
  <c r="L196" i="3"/>
  <c r="L225" i="3"/>
  <c r="L166" i="3"/>
  <c r="L66" i="3"/>
  <c r="L32" i="3"/>
  <c r="L108" i="3"/>
  <c r="L210" i="3"/>
  <c r="L72" i="3"/>
  <c r="L38" i="3"/>
  <c r="L350" i="3"/>
  <c r="L288" i="3"/>
  <c r="L327" i="3"/>
  <c r="L303" i="3"/>
  <c r="L262" i="3"/>
  <c r="L268" i="3"/>
  <c r="L157" i="3"/>
  <c r="L112" i="3"/>
  <c r="L94" i="3"/>
  <c r="L62" i="3"/>
  <c r="L116" i="3"/>
  <c r="L44" i="3"/>
  <c r="L76" i="3"/>
  <c r="L346" i="3"/>
  <c r="L348" i="3"/>
  <c r="L304" i="3"/>
  <c r="L315" i="3"/>
  <c r="L281" i="3"/>
  <c r="L320" i="3"/>
  <c r="L325" i="3"/>
  <c r="L232" i="3"/>
  <c r="L220" i="3"/>
  <c r="L204" i="3"/>
  <c r="L197" i="3"/>
  <c r="L188" i="3"/>
  <c r="L178" i="3"/>
  <c r="L172" i="3"/>
  <c r="L136" i="3"/>
  <c r="L71" i="3"/>
  <c r="L123" i="3"/>
  <c r="L63" i="3"/>
  <c r="F285" i="2"/>
  <c r="H212" i="2"/>
  <c r="F337" i="2"/>
  <c r="H226" i="2"/>
  <c r="F273" i="2"/>
  <c r="F194" i="2"/>
  <c r="F222" i="2"/>
  <c r="F39" i="2"/>
  <c r="H121" i="2"/>
  <c r="F317" i="2"/>
  <c r="F275" i="2"/>
  <c r="H192" i="2"/>
  <c r="H306" i="2"/>
  <c r="H359" i="2"/>
  <c r="F241" i="2"/>
  <c r="F162" i="2"/>
  <c r="H140" i="2"/>
  <c r="H246" i="2"/>
  <c r="H57" i="2"/>
  <c r="F307" i="2"/>
  <c r="H256" i="2"/>
  <c r="H172" i="2"/>
  <c r="H305" i="2"/>
  <c r="H343" i="2"/>
  <c r="F177" i="2"/>
  <c r="F126" i="2"/>
  <c r="H108" i="2"/>
  <c r="F15" i="2"/>
  <c r="F286" i="2"/>
  <c r="F298" i="2"/>
  <c r="H236" i="2"/>
  <c r="F353" i="2"/>
  <c r="F250" i="2"/>
  <c r="H327" i="2"/>
  <c r="F253" i="2"/>
  <c r="F62" i="2"/>
  <c r="H76" i="2"/>
  <c r="G362" i="2"/>
  <c r="G358" i="2"/>
  <c r="I358" i="2" s="1"/>
  <c r="G354" i="2"/>
  <c r="G350" i="2"/>
  <c r="G346" i="2"/>
  <c r="G342" i="2"/>
  <c r="I342" i="2" s="1"/>
  <c r="G338" i="2"/>
  <c r="G334" i="2"/>
  <c r="G330" i="2"/>
  <c r="G326" i="2"/>
  <c r="G364" i="2"/>
  <c r="G360" i="2"/>
  <c r="G356" i="2"/>
  <c r="I356" i="2" s="1"/>
  <c r="G352" i="2"/>
  <c r="I352" i="2" s="1"/>
  <c r="G348" i="2"/>
  <c r="G344" i="2"/>
  <c r="G340" i="2"/>
  <c r="I340" i="2" s="1"/>
  <c r="G336" i="2"/>
  <c r="I336" i="2" s="1"/>
  <c r="G332" i="2"/>
  <c r="G328" i="2"/>
  <c r="G363" i="2"/>
  <c r="H362" i="2"/>
  <c r="G359" i="2"/>
  <c r="H358" i="2"/>
  <c r="G355" i="2"/>
  <c r="H354" i="2"/>
  <c r="G351" i="2"/>
  <c r="H350" i="2"/>
  <c r="G347" i="2"/>
  <c r="H346" i="2"/>
  <c r="G343" i="2"/>
  <c r="I343" i="2" s="1"/>
  <c r="H342" i="2"/>
  <c r="G339" i="2"/>
  <c r="H338" i="2"/>
  <c r="G335" i="2"/>
  <c r="H334" i="2"/>
  <c r="G331" i="2"/>
  <c r="H330" i="2"/>
  <c r="G327" i="2"/>
  <c r="G325" i="2"/>
  <c r="F324" i="2"/>
  <c r="G322" i="2"/>
  <c r="I322" i="2" s="1"/>
  <c r="G318" i="2"/>
  <c r="G314" i="2"/>
  <c r="G310" i="2"/>
  <c r="G306" i="2"/>
  <c r="I306" i="2" s="1"/>
  <c r="G302" i="2"/>
  <c r="G298" i="2"/>
  <c r="G294" i="2"/>
  <c r="G290" i="2"/>
  <c r="I290" i="2" s="1"/>
  <c r="G286" i="2"/>
  <c r="G282" i="2"/>
  <c r="G278" i="2"/>
  <c r="G274" i="2"/>
  <c r="G270" i="2"/>
  <c r="G266" i="2"/>
  <c r="G262" i="2"/>
  <c r="H364" i="2"/>
  <c r="H360" i="2"/>
  <c r="H356" i="2"/>
  <c r="H352" i="2"/>
  <c r="H348" i="2"/>
  <c r="H344" i="2"/>
  <c r="H340" i="2"/>
  <c r="H336" i="2"/>
  <c r="H332" i="2"/>
  <c r="H328" i="2"/>
  <c r="G324" i="2"/>
  <c r="G261" i="2"/>
  <c r="G257" i="2"/>
  <c r="G253" i="2"/>
  <c r="G249" i="2"/>
  <c r="G245" i="2"/>
  <c r="G241" i="2"/>
  <c r="G237" i="2"/>
  <c r="G233" i="2"/>
  <c r="G229" i="2"/>
  <c r="G225" i="2"/>
  <c r="G221" i="2"/>
  <c r="G217" i="2"/>
  <c r="G213" i="2"/>
  <c r="G209" i="2"/>
  <c r="G205" i="2"/>
  <c r="G201" i="2"/>
  <c r="G197" i="2"/>
  <c r="G193" i="2"/>
  <c r="I193" i="2" s="1"/>
  <c r="G189" i="2"/>
  <c r="G185" i="2"/>
  <c r="G181" i="2"/>
  <c r="I181" i="2" s="1"/>
  <c r="G177" i="2"/>
  <c r="G173" i="2"/>
  <c r="G169" i="2"/>
  <c r="G165" i="2"/>
  <c r="G161" i="2"/>
  <c r="I161" i="2" s="1"/>
  <c r="F366" i="2"/>
  <c r="G361" i="2"/>
  <c r="G357" i="2"/>
  <c r="G353" i="2"/>
  <c r="G349" i="2"/>
  <c r="G345" i="2"/>
  <c r="G341" i="2"/>
  <c r="G337" i="2"/>
  <c r="I337" i="2" s="1"/>
  <c r="G333" i="2"/>
  <c r="G329" i="2"/>
  <c r="G316" i="2"/>
  <c r="G308" i="2"/>
  <c r="I308" i="2" s="1"/>
  <c r="G300" i="2"/>
  <c r="G292" i="2"/>
  <c r="G284" i="2"/>
  <c r="G276" i="2"/>
  <c r="G268" i="2"/>
  <c r="H259" i="2"/>
  <c r="H255" i="2"/>
  <c r="H251" i="2"/>
  <c r="H247" i="2"/>
  <c r="H243" i="2"/>
  <c r="H239" i="2"/>
  <c r="H235" i="2"/>
  <c r="H231" i="2"/>
  <c r="H227" i="2"/>
  <c r="H223" i="2"/>
  <c r="H219" i="2"/>
  <c r="H215" i="2"/>
  <c r="H211" i="2"/>
  <c r="H207" i="2"/>
  <c r="H203" i="2"/>
  <c r="H199" i="2"/>
  <c r="H195" i="2"/>
  <c r="H191" i="2"/>
  <c r="H187" i="2"/>
  <c r="H183" i="2"/>
  <c r="H179" i="2"/>
  <c r="H175" i="2"/>
  <c r="H171" i="2"/>
  <c r="H167" i="2"/>
  <c r="H163" i="2"/>
  <c r="G157" i="2"/>
  <c r="G153" i="2"/>
  <c r="G149" i="2"/>
  <c r="G145" i="2"/>
  <c r="G141" i="2"/>
  <c r="G137" i="2"/>
  <c r="G133" i="2"/>
  <c r="G129" i="2"/>
  <c r="G125" i="2"/>
  <c r="I125" i="2" s="1"/>
  <c r="G121" i="2"/>
  <c r="I121" i="2" s="1"/>
  <c r="G117" i="2"/>
  <c r="G113" i="2"/>
  <c r="G109" i="2"/>
  <c r="G105" i="2"/>
  <c r="G101" i="2"/>
  <c r="G97" i="2"/>
  <c r="G93" i="2"/>
  <c r="G89" i="2"/>
  <c r="G85" i="2"/>
  <c r="G81" i="2"/>
  <c r="G77" i="2"/>
  <c r="G73" i="2"/>
  <c r="I73" i="2" s="1"/>
  <c r="G69" i="2"/>
  <c r="G65" i="2"/>
  <c r="G61" i="2"/>
  <c r="I61" i="2" s="1"/>
  <c r="G57" i="2"/>
  <c r="I57" i="2" s="1"/>
  <c r="G53" i="2"/>
  <c r="F362" i="2"/>
  <c r="F358" i="2"/>
  <c r="F354" i="2"/>
  <c r="F350" i="2"/>
  <c r="F346" i="2"/>
  <c r="F342" i="2"/>
  <c r="F338" i="2"/>
  <c r="F334" i="2"/>
  <c r="F330" i="2"/>
  <c r="G321" i="2"/>
  <c r="H320" i="2"/>
  <c r="G319" i="2"/>
  <c r="F316" i="2"/>
  <c r="G313" i="2"/>
  <c r="I313" i="2" s="1"/>
  <c r="H312" i="2"/>
  <c r="G311" i="2"/>
  <c r="F308" i="2"/>
  <c r="G305" i="2"/>
  <c r="H304" i="2"/>
  <c r="G303" i="2"/>
  <c r="F300" i="2"/>
  <c r="G297" i="2"/>
  <c r="H296" i="2"/>
  <c r="G295" i="2"/>
  <c r="F292" i="2"/>
  <c r="G289" i="2"/>
  <c r="I289" i="2" s="1"/>
  <c r="H288" i="2"/>
  <c r="G287" i="2"/>
  <c r="F284" i="2"/>
  <c r="G281" i="2"/>
  <c r="H280" i="2"/>
  <c r="F325" i="2"/>
  <c r="H323" i="2"/>
  <c r="G317" i="2"/>
  <c r="I317" i="2" s="1"/>
  <c r="G312" i="2"/>
  <c r="I312" i="2" s="1"/>
  <c r="H307" i="2"/>
  <c r="G301" i="2"/>
  <c r="G296" i="2"/>
  <c r="H291" i="2"/>
  <c r="G285" i="2"/>
  <c r="G280" i="2"/>
  <c r="G275" i="2"/>
  <c r="G273" i="2"/>
  <c r="I273" i="2" s="1"/>
  <c r="G272" i="2"/>
  <c r="G267" i="2"/>
  <c r="G265" i="2"/>
  <c r="G264" i="2"/>
  <c r="I264" i="2" s="1"/>
  <c r="F260" i="2"/>
  <c r="F255" i="2"/>
  <c r="F252" i="2"/>
  <c r="F247" i="2"/>
  <c r="F244" i="2"/>
  <c r="F239" i="2"/>
  <c r="F236" i="2"/>
  <c r="F231" i="2"/>
  <c r="F228" i="2"/>
  <c r="F223" i="2"/>
  <c r="F220" i="2"/>
  <c r="G323" i="2"/>
  <c r="I323" i="2" s="1"/>
  <c r="F312" i="2"/>
  <c r="H308" i="2"/>
  <c r="G307" i="2"/>
  <c r="F296" i="2"/>
  <c r="H292" i="2"/>
  <c r="G291" i="2"/>
  <c r="F280" i="2"/>
  <c r="F272" i="2"/>
  <c r="F264" i="2"/>
  <c r="G259" i="2"/>
  <c r="I259" i="2" s="1"/>
  <c r="G256" i="2"/>
  <c r="I256" i="2" s="1"/>
  <c r="G254" i="2"/>
  <c r="I254" i="2" s="1"/>
  <c r="G251" i="2"/>
  <c r="G248" i="2"/>
  <c r="G246" i="2"/>
  <c r="I246" i="2" s="1"/>
  <c r="G243" i="2"/>
  <c r="I243" i="2" s="1"/>
  <c r="G240" i="2"/>
  <c r="G238" i="2"/>
  <c r="G235" i="2"/>
  <c r="G232" i="2"/>
  <c r="I232" i="2" s="1"/>
  <c r="G230" i="2"/>
  <c r="G227" i="2"/>
  <c r="I227" i="2" s="1"/>
  <c r="G224" i="2"/>
  <c r="G222" i="2"/>
  <c r="I222" i="2" s="1"/>
  <c r="G219" i="2"/>
  <c r="G216" i="2"/>
  <c r="G214" i="2"/>
  <c r="G211" i="2"/>
  <c r="I211" i="2" s="1"/>
  <c r="G208" i="2"/>
  <c r="G206" i="2"/>
  <c r="G203" i="2"/>
  <c r="G200" i="2"/>
  <c r="G198" i="2"/>
  <c r="G195" i="2"/>
  <c r="I195" i="2" s="1"/>
  <c r="G192" i="2"/>
  <c r="G190" i="2"/>
  <c r="I190" i="2" s="1"/>
  <c r="G187" i="2"/>
  <c r="G184" i="2"/>
  <c r="G182" i="2"/>
  <c r="I182" i="2" s="1"/>
  <c r="G179" i="2"/>
  <c r="I179" i="2" s="1"/>
  <c r="G176" i="2"/>
  <c r="G174" i="2"/>
  <c r="G171" i="2"/>
  <c r="G168" i="2"/>
  <c r="I168" i="2" s="1"/>
  <c r="G166" i="2"/>
  <c r="G163" i="2"/>
  <c r="I163" i="2" s="1"/>
  <c r="H315" i="2"/>
  <c r="F304" i="2"/>
  <c r="H300" i="2"/>
  <c r="H283" i="2"/>
  <c r="F276" i="2"/>
  <c r="H272" i="2"/>
  <c r="G260" i="2"/>
  <c r="F259" i="2"/>
  <c r="F248" i="2"/>
  <c r="G244" i="2"/>
  <c r="F243" i="2"/>
  <c r="F232" i="2"/>
  <c r="G228" i="2"/>
  <c r="I228" i="2" s="1"/>
  <c r="F227" i="2"/>
  <c r="F216" i="2"/>
  <c r="G215" i="2"/>
  <c r="F208" i="2"/>
  <c r="G207" i="2"/>
  <c r="I207" i="2" s="1"/>
  <c r="F200" i="2"/>
  <c r="G199" i="2"/>
  <c r="F192" i="2"/>
  <c r="G191" i="2"/>
  <c r="I191" i="2" s="1"/>
  <c r="F184" i="2"/>
  <c r="G183" i="2"/>
  <c r="F176" i="2"/>
  <c r="G175" i="2"/>
  <c r="I175" i="2" s="1"/>
  <c r="F168" i="2"/>
  <c r="G167" i="2"/>
  <c r="G160" i="2"/>
  <c r="I160" i="2" s="1"/>
  <c r="F159" i="2"/>
  <c r="G156" i="2"/>
  <c r="F155" i="2"/>
  <c r="G152" i="2"/>
  <c r="F151" i="2"/>
  <c r="G148" i="2"/>
  <c r="F147" i="2"/>
  <c r="G144" i="2"/>
  <c r="F143" i="2"/>
  <c r="G140" i="2"/>
  <c r="F139" i="2"/>
  <c r="G136" i="2"/>
  <c r="F135" i="2"/>
  <c r="G132" i="2"/>
  <c r="F131" i="2"/>
  <c r="G128" i="2"/>
  <c r="I128" i="2" s="1"/>
  <c r="F127" i="2"/>
  <c r="G124" i="2"/>
  <c r="F123" i="2"/>
  <c r="G120" i="2"/>
  <c r="F119" i="2"/>
  <c r="G116" i="2"/>
  <c r="F115" i="2"/>
  <c r="G112" i="2"/>
  <c r="F111" i="2"/>
  <c r="G108" i="2"/>
  <c r="F107" i="2"/>
  <c r="G104" i="2"/>
  <c r="F103" i="2"/>
  <c r="G100" i="2"/>
  <c r="F99" i="2"/>
  <c r="G96" i="2"/>
  <c r="F95" i="2"/>
  <c r="G92" i="2"/>
  <c r="F91" i="2"/>
  <c r="G88" i="2"/>
  <c r="I88" i="2" s="1"/>
  <c r="F87" i="2"/>
  <c r="G84" i="2"/>
  <c r="F83" i="2"/>
  <c r="G80" i="2"/>
  <c r="F79" i="2"/>
  <c r="G76" i="2"/>
  <c r="F75" i="2"/>
  <c r="G72" i="2"/>
  <c r="F71" i="2"/>
  <c r="G68" i="2"/>
  <c r="F67" i="2"/>
  <c r="G64" i="2"/>
  <c r="F63" i="2"/>
  <c r="G60" i="2"/>
  <c r="F59" i="2"/>
  <c r="G56" i="2"/>
  <c r="I56" i="2" s="1"/>
  <c r="F55" i="2"/>
  <c r="G52" i="2"/>
  <c r="G50" i="2"/>
  <c r="G46" i="2"/>
  <c r="I46" i="2" s="1"/>
  <c r="G42" i="2"/>
  <c r="I42" i="2" s="1"/>
  <c r="G38" i="2"/>
  <c r="G34" i="2"/>
  <c r="G30" i="2"/>
  <c r="I30" i="2" s="1"/>
  <c r="G26" i="2"/>
  <c r="I26" i="2" s="1"/>
  <c r="G22" i="2"/>
  <c r="G18" i="2"/>
  <c r="G14" i="2"/>
  <c r="G10" i="2"/>
  <c r="F364" i="2"/>
  <c r="F356" i="2"/>
  <c r="F348" i="2"/>
  <c r="F340" i="2"/>
  <c r="F332" i="2"/>
  <c r="H324" i="2"/>
  <c r="G320" i="2"/>
  <c r="G315" i="2"/>
  <c r="I315" i="2" s="1"/>
  <c r="G309" i="2"/>
  <c r="F294" i="2"/>
  <c r="G288" i="2"/>
  <c r="G283" i="2"/>
  <c r="I283" i="2" s="1"/>
  <c r="G279" i="2"/>
  <c r="G277" i="2"/>
  <c r="H268" i="2"/>
  <c r="H267" i="2"/>
  <c r="G263" i="2"/>
  <c r="G255" i="2"/>
  <c r="G250" i="2"/>
  <c r="G239" i="2"/>
  <c r="I239" i="2" s="1"/>
  <c r="G234" i="2"/>
  <c r="G223" i="2"/>
  <c r="G218" i="2"/>
  <c r="I218" i="2" s="1"/>
  <c r="F215" i="2"/>
  <c r="G212" i="2"/>
  <c r="F207" i="2"/>
  <c r="G204" i="2"/>
  <c r="F199" i="2"/>
  <c r="G196" i="2"/>
  <c r="F191" i="2"/>
  <c r="G188" i="2"/>
  <c r="F183" i="2"/>
  <c r="G180" i="2"/>
  <c r="F175" i="2"/>
  <c r="G172" i="2"/>
  <c r="I172" i="2" s="1"/>
  <c r="F167" i="2"/>
  <c r="G164" i="2"/>
  <c r="F160" i="2"/>
  <c r="G49" i="2"/>
  <c r="H48" i="2"/>
  <c r="G45" i="2"/>
  <c r="H44" i="2"/>
  <c r="G41" i="2"/>
  <c r="H40" i="2"/>
  <c r="G37" i="2"/>
  <c r="H36" i="2"/>
  <c r="G33" i="2"/>
  <c r="I33" i="2" s="1"/>
  <c r="H32" i="2"/>
  <c r="G29" i="2"/>
  <c r="H28" i="2"/>
  <c r="G25" i="2"/>
  <c r="I25" i="2" s="1"/>
  <c r="H24" i="2"/>
  <c r="G21" i="2"/>
  <c r="H20" i="2"/>
  <c r="F326" i="2"/>
  <c r="H275" i="2"/>
  <c r="G271" i="2"/>
  <c r="F262" i="2"/>
  <c r="G247" i="2"/>
  <c r="H209" i="2"/>
  <c r="F203" i="2"/>
  <c r="H193" i="2"/>
  <c r="F187" i="2"/>
  <c r="H177" i="2"/>
  <c r="F171" i="2"/>
  <c r="H161" i="2"/>
  <c r="G158" i="2"/>
  <c r="F157" i="2"/>
  <c r="G154" i="2"/>
  <c r="F153" i="2"/>
  <c r="G150" i="2"/>
  <c r="I150" i="2" s="1"/>
  <c r="F149" i="2"/>
  <c r="G146" i="2"/>
  <c r="F145" i="2"/>
  <c r="G142" i="2"/>
  <c r="F141" i="2"/>
  <c r="G138" i="2"/>
  <c r="F137" i="2"/>
  <c r="G134" i="2"/>
  <c r="F133" i="2"/>
  <c r="G130" i="2"/>
  <c r="F129" i="2"/>
  <c r="G126" i="2"/>
  <c r="F125" i="2"/>
  <c r="G122" i="2"/>
  <c r="F121" i="2"/>
  <c r="G118" i="2"/>
  <c r="F117" i="2"/>
  <c r="G114" i="2"/>
  <c r="F113" i="2"/>
  <c r="G110" i="2"/>
  <c r="F109" i="2"/>
  <c r="G106" i="2"/>
  <c r="F105" i="2"/>
  <c r="G102" i="2"/>
  <c r="F101" i="2"/>
  <c r="G98" i="2"/>
  <c r="F97" i="2"/>
  <c r="G94" i="2"/>
  <c r="F93" i="2"/>
  <c r="G90" i="2"/>
  <c r="F89" i="2"/>
  <c r="G86" i="2"/>
  <c r="I86" i="2" s="1"/>
  <c r="F85" i="2"/>
  <c r="G82" i="2"/>
  <c r="F81" i="2"/>
  <c r="G78" i="2"/>
  <c r="I78" i="2" s="1"/>
  <c r="F77" i="2"/>
  <c r="G74" i="2"/>
  <c r="F73" i="2"/>
  <c r="G70" i="2"/>
  <c r="F69" i="2"/>
  <c r="G66" i="2"/>
  <c r="F65" i="2"/>
  <c r="G62" i="2"/>
  <c r="I62" i="2" s="1"/>
  <c r="F61" i="2"/>
  <c r="G58" i="2"/>
  <c r="F57" i="2"/>
  <c r="G54" i="2"/>
  <c r="I54" i="2" s="1"/>
  <c r="F53" i="2"/>
  <c r="H50" i="2"/>
  <c r="H46" i="2"/>
  <c r="H42" i="2"/>
  <c r="H38" i="2"/>
  <c r="H34" i="2"/>
  <c r="H30" i="2"/>
  <c r="H26" i="2"/>
  <c r="H22" i="2"/>
  <c r="F17" i="2"/>
  <c r="F13" i="2"/>
  <c r="F9" i="2"/>
  <c r="H79" i="2"/>
  <c r="H75" i="2"/>
  <c r="H71" i="2"/>
  <c r="H67" i="2"/>
  <c r="H63" i="2"/>
  <c r="H59" i="2"/>
  <c r="H55" i="2"/>
  <c r="H51" i="2"/>
  <c r="F48" i="2"/>
  <c r="H47" i="2"/>
  <c r="F44" i="2"/>
  <c r="H43" i="2"/>
  <c r="F40" i="2"/>
  <c r="H39" i="2"/>
  <c r="F36" i="2"/>
  <c r="H35" i="2"/>
  <c r="F32" i="2"/>
  <c r="H31" i="2"/>
  <c r="F28" i="2"/>
  <c r="H27" i="2"/>
  <c r="F24" i="2"/>
  <c r="H23" i="2"/>
  <c r="F20" i="2"/>
  <c r="H19" i="2"/>
  <c r="G16" i="2"/>
  <c r="I16" i="2" s="1"/>
  <c r="G15" i="2"/>
  <c r="G12" i="2"/>
  <c r="G11" i="2"/>
  <c r="G8" i="2"/>
  <c r="F352" i="2"/>
  <c r="F336" i="2"/>
  <c r="H316" i="2"/>
  <c r="F288" i="2"/>
  <c r="G269" i="2"/>
  <c r="H253" i="2"/>
  <c r="F251" i="2"/>
  <c r="G242" i="2"/>
  <c r="F240" i="2"/>
  <c r="G236" i="2"/>
  <c r="H221" i="2"/>
  <c r="F219" i="2"/>
  <c r="G202" i="2"/>
  <c r="F180" i="2"/>
  <c r="G170" i="2"/>
  <c r="H158" i="2"/>
  <c r="G155" i="2"/>
  <c r="H150" i="2"/>
  <c r="H146" i="2"/>
  <c r="H142" i="2"/>
  <c r="H138" i="2"/>
  <c r="G135" i="2"/>
  <c r="G131" i="2"/>
  <c r="H126" i="2"/>
  <c r="G123" i="2"/>
  <c r="H122" i="2"/>
  <c r="G119" i="2"/>
  <c r="G115" i="2"/>
  <c r="H110" i="2"/>
  <c r="G107" i="2"/>
  <c r="G103" i="2"/>
  <c r="H98" i="2"/>
  <c r="G95" i="2"/>
  <c r="G91" i="2"/>
  <c r="H82" i="2"/>
  <c r="G79" i="2"/>
  <c r="I79" i="2" s="1"/>
  <c r="H70" i="2"/>
  <c r="H62" i="2"/>
  <c r="G59" i="2"/>
  <c r="G47" i="2"/>
  <c r="G31" i="2"/>
  <c r="I31" i="2" s="1"/>
  <c r="G27" i="2"/>
  <c r="G23" i="2"/>
  <c r="G17" i="2"/>
  <c r="I17" i="2" s="1"/>
  <c r="F360" i="2"/>
  <c r="F344" i="2"/>
  <c r="F328" i="2"/>
  <c r="F320" i="2"/>
  <c r="F310" i="2"/>
  <c r="G304" i="2"/>
  <c r="H299" i="2"/>
  <c r="H284" i="2"/>
  <c r="H276" i="2"/>
  <c r="F268" i="2"/>
  <c r="H264" i="2"/>
  <c r="G258" i="2"/>
  <c r="I258" i="2" s="1"/>
  <c r="F256" i="2"/>
  <c r="G252" i="2"/>
  <c r="H237" i="2"/>
  <c r="F235" i="2"/>
  <c r="G226" i="2"/>
  <c r="I226" i="2" s="1"/>
  <c r="F224" i="2"/>
  <c r="G220" i="2"/>
  <c r="G210" i="2"/>
  <c r="F204" i="2"/>
  <c r="G194" i="2"/>
  <c r="F188" i="2"/>
  <c r="G178" i="2"/>
  <c r="I178" i="2" s="1"/>
  <c r="F172" i="2"/>
  <c r="G162" i="2"/>
  <c r="G48" i="2"/>
  <c r="G44" i="2"/>
  <c r="I44" i="2" s="1"/>
  <c r="G40" i="2"/>
  <c r="G36" i="2"/>
  <c r="I36" i="2" s="1"/>
  <c r="G32" i="2"/>
  <c r="G28" i="2"/>
  <c r="I28" i="2" s="1"/>
  <c r="G24" i="2"/>
  <c r="G20" i="2"/>
  <c r="I20" i="2" s="1"/>
  <c r="H16" i="2"/>
  <c r="H12" i="2"/>
  <c r="H8" i="2"/>
  <c r="G299" i="2"/>
  <c r="G293" i="2"/>
  <c r="F278" i="2"/>
  <c r="G231" i="2"/>
  <c r="I231" i="2" s="1"/>
  <c r="F211" i="2"/>
  <c r="H201" i="2"/>
  <c r="F195" i="2"/>
  <c r="H185" i="2"/>
  <c r="F179" i="2"/>
  <c r="H169" i="2"/>
  <c r="F163" i="2"/>
  <c r="H159" i="2"/>
  <c r="H155" i="2"/>
  <c r="H151" i="2"/>
  <c r="H147" i="2"/>
  <c r="H143" i="2"/>
  <c r="H139" i="2"/>
  <c r="H135" i="2"/>
  <c r="H131" i="2"/>
  <c r="H127" i="2"/>
  <c r="H123" i="2"/>
  <c r="H119" i="2"/>
  <c r="H115" i="2"/>
  <c r="H111" i="2"/>
  <c r="H107" i="2"/>
  <c r="H103" i="2"/>
  <c r="H99" i="2"/>
  <c r="H95" i="2"/>
  <c r="H91" i="2"/>
  <c r="H87" i="2"/>
  <c r="H83" i="2"/>
  <c r="F212" i="2"/>
  <c r="F196" i="2"/>
  <c r="G186" i="2"/>
  <c r="I186" i="2" s="1"/>
  <c r="F164" i="2"/>
  <c r="G159" i="2"/>
  <c r="I159" i="2" s="1"/>
  <c r="H154" i="2"/>
  <c r="G151" i="2"/>
  <c r="I151" i="2" s="1"/>
  <c r="G147" i="2"/>
  <c r="I147" i="2" s="1"/>
  <c r="G143" i="2"/>
  <c r="I143" i="2" s="1"/>
  <c r="G139" i="2"/>
  <c r="I139" i="2" s="1"/>
  <c r="H130" i="2"/>
  <c r="G127" i="2"/>
  <c r="H118" i="2"/>
  <c r="G111" i="2"/>
  <c r="H106" i="2"/>
  <c r="H102" i="2"/>
  <c r="G99" i="2"/>
  <c r="H86" i="2"/>
  <c r="G83" i="2"/>
  <c r="H74" i="2"/>
  <c r="G71" i="2"/>
  <c r="G67" i="2"/>
  <c r="H58" i="2"/>
  <c r="G55" i="2"/>
  <c r="I55" i="2" s="1"/>
  <c r="G43" i="2"/>
  <c r="G35" i="2"/>
  <c r="G19" i="2"/>
  <c r="I19" i="2" s="1"/>
  <c r="F12" i="2"/>
  <c r="G9" i="2"/>
  <c r="H114" i="2"/>
  <c r="H94" i="2"/>
  <c r="H90" i="2"/>
  <c r="G87" i="2"/>
  <c r="H78" i="2"/>
  <c r="G75" i="2"/>
  <c r="H66" i="2"/>
  <c r="G63" i="2"/>
  <c r="G51" i="2"/>
  <c r="G39" i="2"/>
  <c r="F8" i="2"/>
  <c r="H134" i="2"/>
  <c r="H54" i="2"/>
  <c r="F16" i="2"/>
  <c r="G13" i="2"/>
  <c r="I13" i="2" s="1"/>
  <c r="F29" i="2"/>
  <c r="F45" i="2"/>
  <c r="H11" i="2"/>
  <c r="F229" i="2"/>
  <c r="H270" i="2"/>
  <c r="H9" i="2"/>
  <c r="H17" i="2"/>
  <c r="F30" i="2"/>
  <c r="F46" i="2"/>
  <c r="H61" i="2"/>
  <c r="H77" i="2"/>
  <c r="H93" i="2"/>
  <c r="H109" i="2"/>
  <c r="H125" i="2"/>
  <c r="H141" i="2"/>
  <c r="H157" i="2"/>
  <c r="H174" i="2"/>
  <c r="H190" i="2"/>
  <c r="H206" i="2"/>
  <c r="H230" i="2"/>
  <c r="F297" i="2"/>
  <c r="F166" i="2"/>
  <c r="F182" i="2"/>
  <c r="F198" i="2"/>
  <c r="F214" i="2"/>
  <c r="F263" i="2"/>
  <c r="H29" i="2"/>
  <c r="H45" i="2"/>
  <c r="F27" i="2"/>
  <c r="F43" i="2"/>
  <c r="F52" i="2"/>
  <c r="F60" i="2"/>
  <c r="F68" i="2"/>
  <c r="F76" i="2"/>
  <c r="F84" i="2"/>
  <c r="F92" i="2"/>
  <c r="F100" i="2"/>
  <c r="F108" i="2"/>
  <c r="F116" i="2"/>
  <c r="F124" i="2"/>
  <c r="F132" i="2"/>
  <c r="F140" i="2"/>
  <c r="F148" i="2"/>
  <c r="F156" i="2"/>
  <c r="H303" i="2"/>
  <c r="H222" i="2"/>
  <c r="H254" i="2"/>
  <c r="H287" i="2"/>
  <c r="H319" i="2"/>
  <c r="F66" i="2"/>
  <c r="F82" i="2"/>
  <c r="F98" i="2"/>
  <c r="F114" i="2"/>
  <c r="F130" i="2"/>
  <c r="F146" i="2"/>
  <c r="F161" i="2"/>
  <c r="H170" i="2"/>
  <c r="H186" i="2"/>
  <c r="H202" i="2"/>
  <c r="F237" i="2"/>
  <c r="H271" i="2"/>
  <c r="F169" i="2"/>
  <c r="F201" i="2"/>
  <c r="F233" i="2"/>
  <c r="H265" i="2"/>
  <c r="H273" i="2"/>
  <c r="F295" i="2"/>
  <c r="F327" i="2"/>
  <c r="F335" i="2"/>
  <c r="F343" i="2"/>
  <c r="F351" i="2"/>
  <c r="F359" i="2"/>
  <c r="H217" i="2"/>
  <c r="F226" i="2"/>
  <c r="H234" i="2"/>
  <c r="H249" i="2"/>
  <c r="F258" i="2"/>
  <c r="H294" i="2"/>
  <c r="H321" i="2"/>
  <c r="H298" i="2"/>
  <c r="H329" i="2"/>
  <c r="H337" i="2"/>
  <c r="H345" i="2"/>
  <c r="H353" i="2"/>
  <c r="H361" i="2"/>
  <c r="H168" i="2"/>
  <c r="H184" i="2"/>
  <c r="H200" i="2"/>
  <c r="H216" i="2"/>
  <c r="H232" i="2"/>
  <c r="H248" i="2"/>
  <c r="F267" i="2"/>
  <c r="H277" i="2"/>
  <c r="H285" i="2"/>
  <c r="H293" i="2"/>
  <c r="H301" i="2"/>
  <c r="H309" i="2"/>
  <c r="H317" i="2"/>
  <c r="H325" i="2"/>
  <c r="H112" i="2"/>
  <c r="F70" i="2"/>
  <c r="F102" i="2"/>
  <c r="F134" i="2"/>
  <c r="F33" i="2"/>
  <c r="H10" i="2"/>
  <c r="H15" i="2"/>
  <c r="H229" i="2"/>
  <c r="F270" i="2"/>
  <c r="F10" i="2"/>
  <c r="F18" i="2"/>
  <c r="F34" i="2"/>
  <c r="F50" i="2"/>
  <c r="H65" i="2"/>
  <c r="H81" i="2"/>
  <c r="H97" i="2"/>
  <c r="H113" i="2"/>
  <c r="H129" i="2"/>
  <c r="H145" i="2"/>
  <c r="F165" i="2"/>
  <c r="F181" i="2"/>
  <c r="F197" i="2"/>
  <c r="F213" i="2"/>
  <c r="F279" i="2"/>
  <c r="H326" i="2"/>
  <c r="H166" i="2"/>
  <c r="H182" i="2"/>
  <c r="H198" i="2"/>
  <c r="H214" i="2"/>
  <c r="H263" i="2"/>
  <c r="H33" i="2"/>
  <c r="H49" i="2"/>
  <c r="F31" i="2"/>
  <c r="F47" i="2"/>
  <c r="H56" i="2"/>
  <c r="H64" i="2"/>
  <c r="H72" i="2"/>
  <c r="H80" i="2"/>
  <c r="H88" i="2"/>
  <c r="H96" i="2"/>
  <c r="H104" i="2"/>
  <c r="H120" i="2"/>
  <c r="H128" i="2"/>
  <c r="H136" i="2"/>
  <c r="H144" i="2"/>
  <c r="H152" i="2"/>
  <c r="F245" i="2"/>
  <c r="H318" i="2"/>
  <c r="F238" i="2"/>
  <c r="H281" i="2"/>
  <c r="H313" i="2"/>
  <c r="F54" i="2"/>
  <c r="F86" i="2"/>
  <c r="F118" i="2"/>
  <c r="F37" i="2"/>
  <c r="H14" i="2"/>
  <c r="F25" i="2"/>
  <c r="F261" i="2"/>
  <c r="H286" i="2"/>
  <c r="H13" i="2"/>
  <c r="F22" i="2"/>
  <c r="F38" i="2"/>
  <c r="H53" i="2"/>
  <c r="H69" i="2"/>
  <c r="H85" i="2"/>
  <c r="H101" i="2"/>
  <c r="H117" i="2"/>
  <c r="H133" i="2"/>
  <c r="H149" i="2"/>
  <c r="H165" i="2"/>
  <c r="H181" i="2"/>
  <c r="H197" i="2"/>
  <c r="H213" i="2"/>
  <c r="H279" i="2"/>
  <c r="F11" i="2"/>
  <c r="F173" i="2"/>
  <c r="F189" i="2"/>
  <c r="F205" i="2"/>
  <c r="F246" i="2"/>
  <c r="H21" i="2"/>
  <c r="H37" i="2"/>
  <c r="F19" i="2"/>
  <c r="F35" i="2"/>
  <c r="F51" i="2"/>
  <c r="F56" i="2"/>
  <c r="F64" i="2"/>
  <c r="F72" i="2"/>
  <c r="F80" i="2"/>
  <c r="F88" i="2"/>
  <c r="F96" i="2"/>
  <c r="F104" i="2"/>
  <c r="F112" i="2"/>
  <c r="F120" i="2"/>
  <c r="F128" i="2"/>
  <c r="F136" i="2"/>
  <c r="F144" i="2"/>
  <c r="F152" i="2"/>
  <c r="H245" i="2"/>
  <c r="F318" i="2"/>
  <c r="H238" i="2"/>
  <c r="F281" i="2"/>
  <c r="F313" i="2"/>
  <c r="F58" i="2"/>
  <c r="F74" i="2"/>
  <c r="F90" i="2"/>
  <c r="F106" i="2"/>
  <c r="F122" i="2"/>
  <c r="F138" i="2"/>
  <c r="F154" i="2"/>
  <c r="H162" i="2"/>
  <c r="H178" i="2"/>
  <c r="H194" i="2"/>
  <c r="H210" i="2"/>
  <c r="H262" i="2"/>
  <c r="H302" i="2"/>
  <c r="F185" i="2"/>
  <c r="F217" i="2"/>
  <c r="F249" i="2"/>
  <c r="H266" i="2"/>
  <c r="H274" i="2"/>
  <c r="F311" i="2"/>
  <c r="F331" i="2"/>
  <c r="F339" i="2"/>
  <c r="F347" i="2"/>
  <c r="F355" i="2"/>
  <c r="F363" i="2"/>
  <c r="H218" i="2"/>
  <c r="H233" i="2"/>
  <c r="F242" i="2"/>
  <c r="H250" i="2"/>
  <c r="H289" i="2"/>
  <c r="F305" i="2"/>
  <c r="H282" i="2"/>
  <c r="H314" i="2"/>
  <c r="H333" i="2"/>
  <c r="H341" i="2"/>
  <c r="H349" i="2"/>
  <c r="H357" i="2"/>
  <c r="H160" i="2"/>
  <c r="F306" i="2"/>
  <c r="F283" i="2"/>
  <c r="H252" i="2"/>
  <c r="H228" i="2"/>
  <c r="H188" i="2"/>
  <c r="H164" i="2"/>
  <c r="F349" i="2"/>
  <c r="H290" i="2"/>
  <c r="F289" i="2"/>
  <c r="H242" i="2"/>
  <c r="H225" i="2"/>
  <c r="H355" i="2"/>
  <c r="H339" i="2"/>
  <c r="H311" i="2"/>
  <c r="F266" i="2"/>
  <c r="F225" i="2"/>
  <c r="F302" i="2"/>
  <c r="F221" i="2"/>
  <c r="F186" i="2"/>
  <c r="F158" i="2"/>
  <c r="F110" i="2"/>
  <c r="F319" i="2"/>
  <c r="F303" i="2"/>
  <c r="H132" i="2"/>
  <c r="H100" i="2"/>
  <c r="H68" i="2"/>
  <c r="F23" i="2"/>
  <c r="H205" i="2"/>
  <c r="H297" i="2"/>
  <c r="F174" i="2"/>
  <c r="H105" i="2"/>
  <c r="F42" i="2"/>
  <c r="H261" i="2"/>
  <c r="F314" i="2"/>
  <c r="F291" i="2"/>
  <c r="H269" i="2"/>
  <c r="H244" i="2"/>
  <c r="H224" i="2"/>
  <c r="H204" i="2"/>
  <c r="H180" i="2"/>
  <c r="F361" i="2"/>
  <c r="F345" i="2"/>
  <c r="F329" i="2"/>
  <c r="F321" i="2"/>
  <c r="H258" i="2"/>
  <c r="H241" i="2"/>
  <c r="F218" i="2"/>
  <c r="H351" i="2"/>
  <c r="H335" i="2"/>
  <c r="H295" i="2"/>
  <c r="F265" i="2"/>
  <c r="F209" i="2"/>
  <c r="H278" i="2"/>
  <c r="F210" i="2"/>
  <c r="F178" i="2"/>
  <c r="F150" i="2"/>
  <c r="F94" i="2"/>
  <c r="F287" i="2"/>
  <c r="H156" i="2"/>
  <c r="H124" i="2"/>
  <c r="H92" i="2"/>
  <c r="H60" i="2"/>
  <c r="H41" i="2"/>
  <c r="H189" i="2"/>
  <c r="F230" i="2"/>
  <c r="H153" i="2"/>
  <c r="H89" i="2"/>
  <c r="F26" i="2"/>
  <c r="F49" i="2"/>
  <c r="F41" i="2"/>
  <c r="F315" i="2"/>
  <c r="F293" i="2"/>
  <c r="F269" i="2"/>
  <c r="H208" i="2"/>
  <c r="F333" i="2"/>
  <c r="F21" i="2"/>
  <c r="F323" i="2"/>
  <c r="F301" i="2"/>
  <c r="F282" i="2"/>
  <c r="F322" i="2"/>
  <c r="F309" i="2"/>
  <c r="F299" i="2"/>
  <c r="F290" i="2"/>
  <c r="F277" i="2"/>
  <c r="H260" i="2"/>
  <c r="H240" i="2"/>
  <c r="H220" i="2"/>
  <c r="H196" i="2"/>
  <c r="H176" i="2"/>
  <c r="F357" i="2"/>
  <c r="F341" i="2"/>
  <c r="H322" i="2"/>
  <c r="H310" i="2"/>
  <c r="H257" i="2"/>
  <c r="F234" i="2"/>
  <c r="H363" i="2"/>
  <c r="H347" i="2"/>
  <c r="H331" i="2"/>
  <c r="F274" i="2"/>
  <c r="F257" i="2"/>
  <c r="F193" i="2"/>
  <c r="F271" i="2"/>
  <c r="F202" i="2"/>
  <c r="F170" i="2"/>
  <c r="F142" i="2"/>
  <c r="F78" i="2"/>
  <c r="F254" i="2"/>
  <c r="H148" i="2"/>
  <c r="H116" i="2"/>
  <c r="H84" i="2"/>
  <c r="H52" i="2"/>
  <c r="H25" i="2"/>
  <c r="H173" i="2"/>
  <c r="F206" i="2"/>
  <c r="H137" i="2"/>
  <c r="H73" i="2"/>
  <c r="F14" i="2"/>
  <c r="H18" i="2"/>
  <c r="E366" i="1"/>
  <c r="H173" i="1"/>
  <c r="H229" i="1"/>
  <c r="H301" i="1"/>
  <c r="H357" i="1"/>
  <c r="H192" i="1"/>
  <c r="G355" i="1"/>
  <c r="G335" i="1"/>
  <c r="G315" i="1"/>
  <c r="G291" i="1"/>
  <c r="G271" i="1"/>
  <c r="G251" i="1"/>
  <c r="G223" i="1"/>
  <c r="G187" i="1"/>
  <c r="G145" i="1"/>
  <c r="G102" i="1"/>
  <c r="G47" i="1"/>
  <c r="H97" i="1"/>
  <c r="H77" i="1"/>
  <c r="G350" i="1"/>
  <c r="G318" i="1"/>
  <c r="G286" i="1"/>
  <c r="G254" i="1"/>
  <c r="G222" i="1"/>
  <c r="G186" i="1"/>
  <c r="G143" i="1"/>
  <c r="G101" i="1"/>
  <c r="G45" i="1"/>
  <c r="H156" i="1"/>
  <c r="G353" i="1"/>
  <c r="G321" i="1"/>
  <c r="G289" i="1"/>
  <c r="G257" i="1"/>
  <c r="G225" i="1"/>
  <c r="G190" i="1"/>
  <c r="G147" i="1"/>
  <c r="G105" i="1"/>
  <c r="G50" i="1"/>
  <c r="G83" i="1"/>
  <c r="G41" i="1"/>
  <c r="G196" i="1"/>
  <c r="G164" i="1"/>
  <c r="G132" i="1"/>
  <c r="G100" i="1"/>
  <c r="G68" i="1"/>
  <c r="G36" i="1"/>
  <c r="H117" i="1"/>
  <c r="H261" i="1"/>
  <c r="G27" i="1"/>
  <c r="H284" i="1"/>
  <c r="G244" i="1"/>
  <c r="G308" i="1"/>
  <c r="G260" i="1"/>
  <c r="G324" i="1"/>
  <c r="G340" i="1"/>
  <c r="G356" i="1"/>
  <c r="G276" i="1"/>
  <c r="G292" i="1"/>
  <c r="H363" i="1"/>
  <c r="H227" i="1"/>
  <c r="G130" i="1"/>
  <c r="H348" i="1"/>
  <c r="H321" i="1"/>
  <c r="H253" i="1"/>
  <c r="H189" i="1"/>
  <c r="H101" i="1"/>
  <c r="G24" i="1"/>
  <c r="G40" i="1"/>
  <c r="G56" i="1"/>
  <c r="G72" i="1"/>
  <c r="G88" i="1"/>
  <c r="G104" i="1"/>
  <c r="G120" i="1"/>
  <c r="G136" i="1"/>
  <c r="I136" i="1" s="1"/>
  <c r="L136" i="1" s="1"/>
  <c r="G152" i="1"/>
  <c r="G168" i="1"/>
  <c r="G184" i="1"/>
  <c r="G200" i="1"/>
  <c r="I200" i="1" s="1"/>
  <c r="L200" i="1" s="1"/>
  <c r="G25" i="1"/>
  <c r="G46" i="1"/>
  <c r="G67" i="1"/>
  <c r="G89" i="1"/>
  <c r="G29" i="1"/>
  <c r="G58" i="1"/>
  <c r="G86" i="1"/>
  <c r="G110" i="1"/>
  <c r="G131" i="1"/>
  <c r="G153" i="1"/>
  <c r="G174" i="1"/>
  <c r="G195" i="1"/>
  <c r="I195" i="1" s="1"/>
  <c r="L195" i="1" s="1"/>
  <c r="G213" i="1"/>
  <c r="G229" i="1"/>
  <c r="G245" i="1"/>
  <c r="G261" i="1"/>
  <c r="G277" i="1"/>
  <c r="G293" i="1"/>
  <c r="G309" i="1"/>
  <c r="G325" i="1"/>
  <c r="G341" i="1"/>
  <c r="G357" i="1"/>
  <c r="H56" i="1"/>
  <c r="H184" i="1"/>
  <c r="G23" i="1"/>
  <c r="G53" i="1"/>
  <c r="G81" i="1"/>
  <c r="G106" i="1"/>
  <c r="G127" i="1"/>
  <c r="G149" i="1"/>
  <c r="G170" i="1"/>
  <c r="G191" i="1"/>
  <c r="G210" i="1"/>
  <c r="G226" i="1"/>
  <c r="G242" i="1"/>
  <c r="G258" i="1"/>
  <c r="G274" i="1"/>
  <c r="G290" i="1"/>
  <c r="G306" i="1"/>
  <c r="G322" i="1"/>
  <c r="G338" i="1"/>
  <c r="G354" i="1"/>
  <c r="G359" i="1"/>
  <c r="H120" i="1"/>
  <c r="H21" i="1"/>
  <c r="H125" i="1"/>
  <c r="G26" i="1"/>
  <c r="G54" i="1"/>
  <c r="G82" i="1"/>
  <c r="G107" i="1"/>
  <c r="G129" i="1"/>
  <c r="G150" i="1"/>
  <c r="G171" i="1"/>
  <c r="G193" i="1"/>
  <c r="G211" i="1"/>
  <c r="G227" i="1"/>
  <c r="G247" i="1"/>
  <c r="G263" i="1"/>
  <c r="G279" i="1"/>
  <c r="G295" i="1"/>
  <c r="G311" i="1"/>
  <c r="G327" i="1"/>
  <c r="G343" i="1"/>
  <c r="G363" i="1"/>
  <c r="H149" i="1"/>
  <c r="H235" i="1"/>
  <c r="H337" i="1"/>
  <c r="H293" i="1"/>
  <c r="H245" i="1"/>
  <c r="H193" i="1"/>
  <c r="H145" i="1"/>
  <c r="H81" i="1"/>
  <c r="H37" i="1"/>
  <c r="G320" i="1"/>
  <c r="G256" i="1"/>
  <c r="G189" i="1"/>
  <c r="I189" i="1" s="1"/>
  <c r="L189" i="1" s="1"/>
  <c r="G103" i="1"/>
  <c r="H341" i="1"/>
  <c r="H360" i="1"/>
  <c r="H332" i="1"/>
  <c r="H300" i="1"/>
  <c r="H272" i="1"/>
  <c r="H240" i="1"/>
  <c r="H216" i="1"/>
  <c r="H188" i="1"/>
  <c r="H160" i="1"/>
  <c r="H136" i="1"/>
  <c r="H104" i="1"/>
  <c r="H76" i="1"/>
  <c r="H44" i="1"/>
  <c r="H16" i="1"/>
  <c r="G316" i="1"/>
  <c r="G252" i="1"/>
  <c r="G183" i="1"/>
  <c r="G98" i="1"/>
  <c r="H333" i="1"/>
  <c r="G228" i="1"/>
  <c r="H351" i="1"/>
  <c r="H335" i="1"/>
  <c r="H315" i="1"/>
  <c r="H295" i="1"/>
  <c r="H275" i="1"/>
  <c r="H255" i="1"/>
  <c r="H239" i="1"/>
  <c r="H215" i="1"/>
  <c r="H199" i="1"/>
  <c r="H183" i="1"/>
  <c r="H167" i="1"/>
  <c r="H151" i="1"/>
  <c r="H135" i="1"/>
  <c r="H119" i="1"/>
  <c r="H103" i="1"/>
  <c r="H87" i="1"/>
  <c r="H71" i="1"/>
  <c r="H55" i="1"/>
  <c r="H39" i="1"/>
  <c r="H23" i="1"/>
  <c r="G360" i="1"/>
  <c r="G296" i="1"/>
  <c r="G232" i="1"/>
  <c r="G157" i="1"/>
  <c r="G63" i="1"/>
  <c r="H358" i="1"/>
  <c r="H310" i="1"/>
  <c r="H274" i="1"/>
  <c r="H242" i="1"/>
  <c r="H210" i="1"/>
  <c r="H178" i="1"/>
  <c r="H146" i="1"/>
  <c r="H110" i="1"/>
  <c r="H78" i="1"/>
  <c r="H46" i="1"/>
  <c r="H10" i="1"/>
  <c r="H326" i="1"/>
  <c r="H294" i="1"/>
  <c r="H258" i="1"/>
  <c r="H230" i="1"/>
  <c r="H198" i="1"/>
  <c r="H166" i="1"/>
  <c r="H134" i="1"/>
  <c r="H106" i="1"/>
  <c r="H74" i="1"/>
  <c r="H42" i="1"/>
  <c r="H14" i="1"/>
  <c r="H313" i="1"/>
  <c r="H249" i="1"/>
  <c r="H185" i="1"/>
  <c r="H121" i="1"/>
  <c r="H57" i="1"/>
  <c r="H13" i="1"/>
  <c r="H334" i="1"/>
  <c r="H324" i="1"/>
  <c r="H260" i="1"/>
  <c r="H196" i="1"/>
  <c r="H132" i="1"/>
  <c r="H68" i="1"/>
  <c r="H20" i="1"/>
  <c r="F11" i="1"/>
  <c r="F15" i="1"/>
  <c r="F19" i="1"/>
  <c r="F23" i="1"/>
  <c r="F27" i="1"/>
  <c r="F31" i="1"/>
  <c r="F35" i="1"/>
  <c r="F39" i="1"/>
  <c r="F43" i="1"/>
  <c r="F47" i="1"/>
  <c r="F51" i="1"/>
  <c r="F55" i="1"/>
  <c r="F59" i="1"/>
  <c r="F63" i="1"/>
  <c r="F67" i="1"/>
  <c r="F71" i="1"/>
  <c r="F75" i="1"/>
  <c r="F79" i="1"/>
  <c r="F83" i="1"/>
  <c r="F87" i="1"/>
  <c r="F91" i="1"/>
  <c r="F95" i="1"/>
  <c r="F99" i="1"/>
  <c r="F103" i="1"/>
  <c r="F107" i="1"/>
  <c r="F111" i="1"/>
  <c r="F115" i="1"/>
  <c r="F119" i="1"/>
  <c r="F123" i="1"/>
  <c r="F127" i="1"/>
  <c r="F131" i="1"/>
  <c r="F135" i="1"/>
  <c r="F139" i="1"/>
  <c r="F143" i="1"/>
  <c r="F147" i="1"/>
  <c r="F151" i="1"/>
  <c r="F155" i="1"/>
  <c r="F159" i="1"/>
  <c r="F163" i="1"/>
  <c r="F167" i="1"/>
  <c r="F171" i="1"/>
  <c r="F175" i="1"/>
  <c r="F179" i="1"/>
  <c r="F183" i="1"/>
  <c r="F187" i="1"/>
  <c r="F191" i="1"/>
  <c r="F195" i="1"/>
  <c r="F199" i="1"/>
  <c r="F203" i="1"/>
  <c r="F207" i="1"/>
  <c r="F211" i="1"/>
  <c r="F215" i="1"/>
  <c r="F219" i="1"/>
  <c r="F223" i="1"/>
  <c r="F227" i="1"/>
  <c r="F231" i="1"/>
  <c r="F235" i="1"/>
  <c r="F239" i="1"/>
  <c r="F243" i="1"/>
  <c r="F247" i="1"/>
  <c r="F251" i="1"/>
  <c r="F255" i="1"/>
  <c r="F259" i="1"/>
  <c r="F263" i="1"/>
  <c r="F267" i="1"/>
  <c r="F271" i="1"/>
  <c r="F275" i="1"/>
  <c r="F279" i="1"/>
  <c r="F283" i="1"/>
  <c r="F287" i="1"/>
  <c r="F291" i="1"/>
  <c r="F295" i="1"/>
  <c r="F299" i="1"/>
  <c r="F303" i="1"/>
  <c r="F307" i="1"/>
  <c r="F311" i="1"/>
  <c r="F315" i="1"/>
  <c r="F319" i="1"/>
  <c r="F323" i="1"/>
  <c r="F327" i="1"/>
  <c r="F331" i="1"/>
  <c r="F335" i="1"/>
  <c r="F339" i="1"/>
  <c r="F343" i="1"/>
  <c r="F347" i="1"/>
  <c r="F351" i="1"/>
  <c r="F355" i="1"/>
  <c r="F359" i="1"/>
  <c r="F363" i="1"/>
  <c r="H355" i="1"/>
  <c r="G212" i="1"/>
  <c r="G85" i="1"/>
  <c r="H320" i="1"/>
  <c r="H309" i="1"/>
  <c r="H237" i="1"/>
  <c r="H165" i="1"/>
  <c r="G12" i="1"/>
  <c r="G28" i="1"/>
  <c r="G44" i="1"/>
  <c r="G60" i="1"/>
  <c r="G76" i="1"/>
  <c r="G92" i="1"/>
  <c r="G108" i="1"/>
  <c r="G124" i="1"/>
  <c r="G140" i="1"/>
  <c r="G156" i="1"/>
  <c r="I156" i="1" s="1"/>
  <c r="L156" i="1" s="1"/>
  <c r="G172" i="1"/>
  <c r="G188" i="1"/>
  <c r="I188" i="1" s="1"/>
  <c r="L188" i="1" s="1"/>
  <c r="G9" i="1"/>
  <c r="G30" i="1"/>
  <c r="G51" i="1"/>
  <c r="G73" i="1"/>
  <c r="G94" i="1"/>
  <c r="G37" i="1"/>
  <c r="G65" i="1"/>
  <c r="G93" i="1"/>
  <c r="G115" i="1"/>
  <c r="G137" i="1"/>
  <c r="G158" i="1"/>
  <c r="G179" i="1"/>
  <c r="G201" i="1"/>
  <c r="G217" i="1"/>
  <c r="G233" i="1"/>
  <c r="G249" i="1"/>
  <c r="G265" i="1"/>
  <c r="G281" i="1"/>
  <c r="G297" i="1"/>
  <c r="G313" i="1"/>
  <c r="I313" i="1" s="1"/>
  <c r="L313" i="1" s="1"/>
  <c r="G329" i="1"/>
  <c r="G345" i="1"/>
  <c r="G361" i="1"/>
  <c r="H92" i="1"/>
  <c r="H213" i="1"/>
  <c r="G31" i="1"/>
  <c r="G59" i="1"/>
  <c r="G87" i="1"/>
  <c r="I87" i="1" s="1"/>
  <c r="L87" i="1" s="1"/>
  <c r="G111" i="1"/>
  <c r="G133" i="1"/>
  <c r="G154" i="1"/>
  <c r="G175" i="1"/>
  <c r="G197" i="1"/>
  <c r="G214" i="1"/>
  <c r="G230" i="1"/>
  <c r="G246" i="1"/>
  <c r="G262" i="1"/>
  <c r="G278" i="1"/>
  <c r="G294" i="1"/>
  <c r="I294" i="1" s="1"/>
  <c r="L294" i="1" s="1"/>
  <c r="G310" i="1"/>
  <c r="G326" i="1"/>
  <c r="I326" i="1" s="1"/>
  <c r="L326" i="1" s="1"/>
  <c r="G342" i="1"/>
  <c r="G358" i="1"/>
  <c r="I358" i="1" s="1"/>
  <c r="L358" i="1" s="1"/>
  <c r="H12" i="1"/>
  <c r="H141" i="1"/>
  <c r="H61" i="1"/>
  <c r="H133" i="1"/>
  <c r="G33" i="1"/>
  <c r="G61" i="1"/>
  <c r="G90" i="1"/>
  <c r="G113" i="1"/>
  <c r="G134" i="1"/>
  <c r="G155" i="1"/>
  <c r="G177" i="1"/>
  <c r="G198" i="1"/>
  <c r="G215" i="1"/>
  <c r="I215" i="1" s="1"/>
  <c r="L215" i="1" s="1"/>
  <c r="F364" i="1"/>
  <c r="F358" i="1"/>
  <c r="F353" i="1"/>
  <c r="F348" i="1"/>
  <c r="F342" i="1"/>
  <c r="F337" i="1"/>
  <c r="F332" i="1"/>
  <c r="F326" i="1"/>
  <c r="F321" i="1"/>
  <c r="F316" i="1"/>
  <c r="F310" i="1"/>
  <c r="F305" i="1"/>
  <c r="F300" i="1"/>
  <c r="F294" i="1"/>
  <c r="F289" i="1"/>
  <c r="F284" i="1"/>
  <c r="F278" i="1"/>
  <c r="F273" i="1"/>
  <c r="F268" i="1"/>
  <c r="F262" i="1"/>
  <c r="F257" i="1"/>
  <c r="F252" i="1"/>
  <c r="F246" i="1"/>
  <c r="F241" i="1"/>
  <c r="F236" i="1"/>
  <c r="F230" i="1"/>
  <c r="F225" i="1"/>
  <c r="F220" i="1"/>
  <c r="F214" i="1"/>
  <c r="F209" i="1"/>
  <c r="F204" i="1"/>
  <c r="F198" i="1"/>
  <c r="F193" i="1"/>
  <c r="F188" i="1"/>
  <c r="F182" i="1"/>
  <c r="F177" i="1"/>
  <c r="F172" i="1"/>
  <c r="F166" i="1"/>
  <c r="F161" i="1"/>
  <c r="F156" i="1"/>
  <c r="F150" i="1"/>
  <c r="F145" i="1"/>
  <c r="F140" i="1"/>
  <c r="F134" i="1"/>
  <c r="F129" i="1"/>
  <c r="F124" i="1"/>
  <c r="F118" i="1"/>
  <c r="F113" i="1"/>
  <c r="F108" i="1"/>
  <c r="F102" i="1"/>
  <c r="F97" i="1"/>
  <c r="F92" i="1"/>
  <c r="F86" i="1"/>
  <c r="F81" i="1"/>
  <c r="F76" i="1"/>
  <c r="F70" i="1"/>
  <c r="F65" i="1"/>
  <c r="F60" i="1"/>
  <c r="F54" i="1"/>
  <c r="F49" i="1"/>
  <c r="F44" i="1"/>
  <c r="F38" i="1"/>
  <c r="F33" i="1"/>
  <c r="F28" i="1"/>
  <c r="F22" i="1"/>
  <c r="F17" i="1"/>
  <c r="F12" i="1"/>
  <c r="H24" i="1"/>
  <c r="H100" i="1"/>
  <c r="H180" i="1"/>
  <c r="H276" i="1"/>
  <c r="H356" i="1"/>
  <c r="H9" i="1"/>
  <c r="H73" i="1"/>
  <c r="H153" i="1"/>
  <c r="H233" i="1"/>
  <c r="H329" i="1"/>
  <c r="H30" i="1"/>
  <c r="H66" i="1"/>
  <c r="H114" i="1"/>
  <c r="H150" i="1"/>
  <c r="H190" i="1"/>
  <c r="H238" i="1"/>
  <c r="H278" i="1"/>
  <c r="H314" i="1"/>
  <c r="H18" i="1"/>
  <c r="H62" i="1"/>
  <c r="H102" i="1"/>
  <c r="H154" i="1"/>
  <c r="H194" i="1"/>
  <c r="H234" i="1"/>
  <c r="H282" i="1"/>
  <c r="H330" i="1"/>
  <c r="G34" i="1"/>
  <c r="G178" i="1"/>
  <c r="I178" i="1" s="1"/>
  <c r="L178" i="1" s="1"/>
  <c r="G264" i="1"/>
  <c r="G344" i="1"/>
  <c r="H27" i="1"/>
  <c r="H47" i="1"/>
  <c r="H67" i="1"/>
  <c r="H91" i="1"/>
  <c r="H111" i="1"/>
  <c r="H131" i="1"/>
  <c r="H155" i="1"/>
  <c r="H175" i="1"/>
  <c r="H195" i="1"/>
  <c r="H219" i="1"/>
  <c r="H247" i="1"/>
  <c r="H271" i="1"/>
  <c r="H303" i="1"/>
  <c r="H323" i="1"/>
  <c r="H347" i="1"/>
  <c r="H248" i="1"/>
  <c r="G42" i="1"/>
  <c r="I42" i="1" s="1"/>
  <c r="L42" i="1" s="1"/>
  <c r="G162" i="1"/>
  <c r="G268" i="1"/>
  <c r="G348" i="1"/>
  <c r="H40" i="1"/>
  <c r="H80" i="1"/>
  <c r="H112" i="1"/>
  <c r="H152" i="1"/>
  <c r="H200" i="1"/>
  <c r="H232" i="1"/>
  <c r="H268" i="1"/>
  <c r="H304" i="1"/>
  <c r="H344" i="1"/>
  <c r="H312" i="1"/>
  <c r="G125" i="1"/>
  <c r="G224" i="1"/>
  <c r="G304" i="1"/>
  <c r="H45" i="1"/>
  <c r="H109" i="1"/>
  <c r="H181" i="1"/>
  <c r="H257" i="1"/>
  <c r="H317" i="1"/>
  <c r="H8" i="1"/>
  <c r="H113" i="1"/>
  <c r="G351" i="1"/>
  <c r="G331" i="1"/>
  <c r="G307" i="1"/>
  <c r="G287" i="1"/>
  <c r="G267" i="1"/>
  <c r="G243" i="1"/>
  <c r="G219" i="1"/>
  <c r="G182" i="1"/>
  <c r="G139" i="1"/>
  <c r="G97" i="1"/>
  <c r="I97" i="1" s="1"/>
  <c r="L97" i="1" s="1"/>
  <c r="G39" i="1"/>
  <c r="H69" i="1"/>
  <c r="H49" i="1"/>
  <c r="G346" i="1"/>
  <c r="G314" i="1"/>
  <c r="G282" i="1"/>
  <c r="G250" i="1"/>
  <c r="G218" i="1"/>
  <c r="G181" i="1"/>
  <c r="G138" i="1"/>
  <c r="G95" i="1"/>
  <c r="G38" i="1"/>
  <c r="H128" i="1"/>
  <c r="G349" i="1"/>
  <c r="G317" i="1"/>
  <c r="G285" i="1"/>
  <c r="G253" i="1"/>
  <c r="G221" i="1"/>
  <c r="G185" i="1"/>
  <c r="I185" i="1" s="1"/>
  <c r="L185" i="1" s="1"/>
  <c r="G142" i="1"/>
  <c r="G99" i="1"/>
  <c r="G43" i="1"/>
  <c r="G78" i="1"/>
  <c r="I78" i="1" s="1"/>
  <c r="L78" i="1" s="1"/>
  <c r="G35" i="1"/>
  <c r="G192" i="1"/>
  <c r="G160" i="1"/>
  <c r="I160" i="1" s="1"/>
  <c r="L160" i="1" s="1"/>
  <c r="G128" i="1"/>
  <c r="G96" i="1"/>
  <c r="G64" i="1"/>
  <c r="G32" i="1"/>
  <c r="H157" i="1"/>
  <c r="H289" i="1"/>
  <c r="G55" i="1"/>
  <c r="H327" i="1"/>
  <c r="L28" i="5" l="1"/>
  <c r="L274" i="5"/>
  <c r="L143" i="5"/>
  <c r="L21" i="5"/>
  <c r="L214" i="5"/>
  <c r="L90" i="5"/>
  <c r="L171" i="5"/>
  <c r="L97" i="5"/>
  <c r="L121" i="5"/>
  <c r="L133" i="5"/>
  <c r="L321" i="5"/>
  <c r="L198" i="5"/>
  <c r="L77" i="5"/>
  <c r="L29" i="5"/>
  <c r="L261" i="5"/>
  <c r="L22" i="5"/>
  <c r="L226" i="5"/>
  <c r="L9" i="5"/>
  <c r="L67" i="5"/>
  <c r="L287" i="5"/>
  <c r="L301" i="5"/>
  <c r="L174" i="5"/>
  <c r="L53" i="5"/>
  <c r="L165" i="5"/>
  <c r="L66" i="5"/>
  <c r="L149" i="5"/>
  <c r="L129" i="5"/>
  <c r="L175" i="5"/>
  <c r="L258" i="5"/>
  <c r="L56" i="5"/>
  <c r="L36" i="5"/>
  <c r="L253" i="5"/>
  <c r="L351" i="5"/>
  <c r="L207" i="5"/>
  <c r="L249" i="5"/>
  <c r="L139" i="5"/>
  <c r="L355" i="5"/>
  <c r="L225" i="5"/>
  <c r="L33" i="5"/>
  <c r="L200" i="5"/>
  <c r="L241" i="5"/>
  <c r="L105" i="5"/>
  <c r="L153" i="5"/>
  <c r="L291" i="5"/>
  <c r="L120" i="5"/>
  <c r="L169" i="5"/>
  <c r="L318" i="5"/>
  <c r="L285" i="5"/>
  <c r="L125" i="5"/>
  <c r="L134" i="5"/>
  <c r="L162" i="5"/>
  <c r="L170" i="5"/>
  <c r="L158" i="5"/>
  <c r="L58" i="5"/>
  <c r="L331" i="5"/>
  <c r="L281" i="5"/>
  <c r="L127" i="5"/>
  <c r="L297" i="5"/>
  <c r="L177" i="5"/>
  <c r="L359" i="5"/>
  <c r="L314" i="5"/>
  <c r="L212" i="5"/>
  <c r="L155" i="5"/>
  <c r="L317" i="5"/>
  <c r="L49" i="5"/>
  <c r="L55" i="5"/>
  <c r="L113" i="5"/>
  <c r="L31" i="5"/>
  <c r="L193" i="5"/>
  <c r="L353" i="5"/>
  <c r="L307" i="5"/>
  <c r="L203" i="5"/>
  <c r="L181" i="5"/>
  <c r="L286" i="5"/>
  <c r="L59" i="5"/>
  <c r="L189" i="5"/>
  <c r="L11" i="5"/>
  <c r="L364" i="5"/>
  <c r="L163" i="5"/>
  <c r="L352" i="5"/>
  <c r="L277" i="5"/>
  <c r="L228" i="5"/>
  <c r="L111" i="5"/>
  <c r="L91" i="5"/>
  <c r="L263" i="5"/>
  <c r="L126" i="5"/>
  <c r="L19" i="5"/>
  <c r="L289" i="5"/>
  <c r="L343" i="5"/>
  <c r="L265" i="5"/>
  <c r="L201" i="5"/>
  <c r="L159" i="5"/>
  <c r="L302" i="5"/>
  <c r="L209" i="5"/>
  <c r="L360" i="5"/>
  <c r="L27" i="5"/>
  <c r="L51" i="5"/>
  <c r="L357" i="5"/>
  <c r="L123" i="5"/>
  <c r="L173" i="5"/>
  <c r="L109" i="5"/>
  <c r="L17" i="5"/>
  <c r="L325" i="5"/>
  <c r="L213" i="5"/>
  <c r="L275" i="5"/>
  <c r="L233" i="5"/>
  <c r="L93" i="5"/>
  <c r="L45" i="5"/>
  <c r="L210" i="5"/>
  <c r="L20" i="5"/>
  <c r="L150" i="5"/>
  <c r="L366" i="4"/>
  <c r="L150" i="3"/>
  <c r="L293" i="3"/>
  <c r="L362" i="3"/>
  <c r="L278" i="3"/>
  <c r="L156" i="3"/>
  <c r="L227" i="3"/>
  <c r="L176" i="3"/>
  <c r="L272" i="3"/>
  <c r="L301" i="3"/>
  <c r="L313" i="3"/>
  <c r="L140" i="3"/>
  <c r="L100" i="3"/>
  <c r="L186" i="3"/>
  <c r="L289" i="3"/>
  <c r="L182" i="3"/>
  <c r="L248" i="3"/>
  <c r="L124" i="3"/>
  <c r="L229" i="3"/>
  <c r="L92" i="3"/>
  <c r="L328" i="3"/>
  <c r="L164" i="3"/>
  <c r="L280" i="3"/>
  <c r="L213" i="3"/>
  <c r="L307" i="3"/>
  <c r="L256" i="3"/>
  <c r="L95" i="3"/>
  <c r="L277" i="3"/>
  <c r="L285" i="3"/>
  <c r="L211" i="3"/>
  <c r="L317" i="3"/>
  <c r="L111" i="3"/>
  <c r="L194" i="3"/>
  <c r="L269" i="3"/>
  <c r="L300" i="3"/>
  <c r="L312" i="3"/>
  <c r="I9" i="2"/>
  <c r="I71" i="2"/>
  <c r="I212" i="2"/>
  <c r="I76" i="2"/>
  <c r="L76" i="2" s="1"/>
  <c r="I108" i="2"/>
  <c r="I140" i="2"/>
  <c r="L140" i="2" s="1"/>
  <c r="I327" i="2"/>
  <c r="L327" i="2" s="1"/>
  <c r="I359" i="2"/>
  <c r="L359" i="2" s="1"/>
  <c r="I47" i="2"/>
  <c r="I8" i="2"/>
  <c r="I10" i="2"/>
  <c r="I105" i="2"/>
  <c r="L105" i="2" s="1"/>
  <c r="I137" i="2"/>
  <c r="I225" i="2"/>
  <c r="L225" i="2" s="1"/>
  <c r="I39" i="2"/>
  <c r="L39" i="2" s="1"/>
  <c r="I70" i="2"/>
  <c r="L70" i="2" s="1"/>
  <c r="I118" i="2"/>
  <c r="I250" i="2"/>
  <c r="I80" i="2"/>
  <c r="L80" i="2" s="1"/>
  <c r="I152" i="2"/>
  <c r="L152" i="2" s="1"/>
  <c r="I307" i="2"/>
  <c r="I265" i="2"/>
  <c r="L265" i="2" s="1"/>
  <c r="I305" i="2"/>
  <c r="L305" i="2" s="1"/>
  <c r="I109" i="2"/>
  <c r="L109" i="2" s="1"/>
  <c r="I127" i="2"/>
  <c r="I89" i="2"/>
  <c r="L89" i="2" s="1"/>
  <c r="I276" i="2"/>
  <c r="L276" i="2" s="1"/>
  <c r="I75" i="2"/>
  <c r="L75" i="2" s="1"/>
  <c r="I220" i="2"/>
  <c r="I23" i="2"/>
  <c r="I59" i="2"/>
  <c r="L59" i="2" s="1"/>
  <c r="I170" i="2"/>
  <c r="L170" i="2" s="1"/>
  <c r="I110" i="2"/>
  <c r="I134" i="2"/>
  <c r="L134" i="2" s="1"/>
  <c r="I247" i="2"/>
  <c r="L247" i="2" s="1"/>
  <c r="I41" i="2"/>
  <c r="L41" i="2" s="1"/>
  <c r="I204" i="2"/>
  <c r="I120" i="2"/>
  <c r="I192" i="2"/>
  <c r="L192" i="2" s="1"/>
  <c r="I281" i="2"/>
  <c r="L281" i="2" s="1"/>
  <c r="I357" i="2"/>
  <c r="I165" i="2"/>
  <c r="I245" i="2"/>
  <c r="L245" i="2" s="1"/>
  <c r="I236" i="2"/>
  <c r="L236" i="2" s="1"/>
  <c r="I167" i="2"/>
  <c r="I183" i="2"/>
  <c r="I199" i="2"/>
  <c r="I215" i="2"/>
  <c r="L215" i="2" s="1"/>
  <c r="L178" i="2"/>
  <c r="L47" i="2"/>
  <c r="I32" i="2"/>
  <c r="L220" i="2"/>
  <c r="I119" i="2"/>
  <c r="I11" i="2"/>
  <c r="L62" i="2"/>
  <c r="L86" i="2"/>
  <c r="I102" i="2"/>
  <c r="I126" i="2"/>
  <c r="L150" i="2"/>
  <c r="L25" i="2"/>
  <c r="I49" i="2"/>
  <c r="L204" i="2"/>
  <c r="I288" i="2"/>
  <c r="I14" i="2"/>
  <c r="L46" i="2"/>
  <c r="I64" i="2"/>
  <c r="I96" i="2"/>
  <c r="L120" i="2"/>
  <c r="I136" i="2"/>
  <c r="I144" i="2"/>
  <c r="L160" i="2"/>
  <c r="L228" i="2"/>
  <c r="L182" i="2"/>
  <c r="I214" i="2"/>
  <c r="I235" i="2"/>
  <c r="L256" i="2"/>
  <c r="I284" i="2"/>
  <c r="I51" i="2"/>
  <c r="I35" i="2"/>
  <c r="I67" i="2"/>
  <c r="I111" i="2"/>
  <c r="L139" i="2"/>
  <c r="I299" i="2"/>
  <c r="L20" i="2"/>
  <c r="L36" i="2"/>
  <c r="I162" i="2"/>
  <c r="I194" i="2"/>
  <c r="I252" i="2"/>
  <c r="I304" i="2"/>
  <c r="I27" i="2"/>
  <c r="I91" i="2"/>
  <c r="I107" i="2"/>
  <c r="I135" i="2"/>
  <c r="I12" i="2"/>
  <c r="L55" i="2"/>
  <c r="L147" i="2"/>
  <c r="L44" i="2"/>
  <c r="L17" i="2"/>
  <c r="I83" i="2"/>
  <c r="L151" i="2"/>
  <c r="I293" i="2"/>
  <c r="I48" i="2"/>
  <c r="L23" i="2"/>
  <c r="I103" i="2"/>
  <c r="I131" i="2"/>
  <c r="L54" i="2"/>
  <c r="I94" i="2"/>
  <c r="L118" i="2"/>
  <c r="I158" i="2"/>
  <c r="L33" i="2"/>
  <c r="L172" i="2"/>
  <c r="L218" i="2"/>
  <c r="I320" i="2"/>
  <c r="L30" i="2"/>
  <c r="I72" i="2"/>
  <c r="I112" i="2"/>
  <c r="I63" i="2"/>
  <c r="I87" i="2"/>
  <c r="L9" i="2"/>
  <c r="I43" i="2"/>
  <c r="L71" i="2"/>
  <c r="I99" i="2"/>
  <c r="L143" i="2"/>
  <c r="L159" i="2"/>
  <c r="L231" i="2"/>
  <c r="I24" i="2"/>
  <c r="I40" i="2"/>
  <c r="L226" i="2"/>
  <c r="L31" i="2"/>
  <c r="I95" i="2"/>
  <c r="I123" i="2"/>
  <c r="I155" i="2"/>
  <c r="I202" i="2"/>
  <c r="I269" i="2"/>
  <c r="I15" i="2"/>
  <c r="L28" i="2"/>
  <c r="L258" i="2"/>
  <c r="L79" i="2"/>
  <c r="I242" i="2"/>
  <c r="L8" i="2"/>
  <c r="L16" i="2"/>
  <c r="L239" i="2"/>
  <c r="L283" i="2"/>
  <c r="L315" i="2"/>
  <c r="L10" i="2"/>
  <c r="L26" i="2"/>
  <c r="L42" i="2"/>
  <c r="L175" i="2"/>
  <c r="L191" i="2"/>
  <c r="L207" i="2"/>
  <c r="I244" i="2"/>
  <c r="L168" i="2"/>
  <c r="L179" i="2"/>
  <c r="L190" i="2"/>
  <c r="I200" i="2"/>
  <c r="L211" i="2"/>
  <c r="L222" i="2"/>
  <c r="L232" i="2"/>
  <c r="L243" i="2"/>
  <c r="L254" i="2"/>
  <c r="L323" i="2"/>
  <c r="L264" i="2"/>
  <c r="L273" i="2"/>
  <c r="L312" i="2"/>
  <c r="L57" i="2"/>
  <c r="L73" i="2"/>
  <c r="L121" i="2"/>
  <c r="L137" i="2"/>
  <c r="I153" i="2"/>
  <c r="L308" i="2"/>
  <c r="L337" i="2"/>
  <c r="I353" i="2"/>
  <c r="L161" i="2"/>
  <c r="I177" i="2"/>
  <c r="L193" i="2"/>
  <c r="I209" i="2"/>
  <c r="I241" i="2"/>
  <c r="I257" i="2"/>
  <c r="I274" i="2"/>
  <c r="L290" i="2"/>
  <c r="L306" i="2"/>
  <c r="L322" i="2"/>
  <c r="L336" i="2"/>
  <c r="L352" i="2"/>
  <c r="I326" i="2"/>
  <c r="L342" i="2"/>
  <c r="L358" i="2"/>
  <c r="L13" i="2"/>
  <c r="L127" i="2"/>
  <c r="I210" i="2"/>
  <c r="I115" i="2"/>
  <c r="L19" i="2"/>
  <c r="L186" i="2"/>
  <c r="L78" i="2"/>
  <c r="L110" i="2"/>
  <c r="I142" i="2"/>
  <c r="I188" i="2"/>
  <c r="L250" i="2"/>
  <c r="L56" i="2"/>
  <c r="L88" i="2"/>
  <c r="I104" i="2"/>
  <c r="L128" i="2"/>
  <c r="I171" i="2"/>
  <c r="I203" i="2"/>
  <c r="I224" i="2"/>
  <c r="L246" i="2"/>
  <c r="L307" i="2"/>
  <c r="I275" i="2"/>
  <c r="I296" i="2"/>
  <c r="L317" i="2"/>
  <c r="L289" i="2"/>
  <c r="I297" i="2"/>
  <c r="L313" i="2"/>
  <c r="I321" i="2"/>
  <c r="L61" i="2"/>
  <c r="I77" i="2"/>
  <c r="I93" i="2"/>
  <c r="L125" i="2"/>
  <c r="I141" i="2"/>
  <c r="I157" i="2"/>
  <c r="I316" i="2"/>
  <c r="I341" i="2"/>
  <c r="L357" i="2"/>
  <c r="L165" i="2"/>
  <c r="L181" i="2"/>
  <c r="I197" i="2"/>
  <c r="I213" i="2"/>
  <c r="I229" i="2"/>
  <c r="I261" i="2"/>
  <c r="I223" i="2"/>
  <c r="I255" i="2"/>
  <c r="I277" i="2"/>
  <c r="I18" i="2"/>
  <c r="I34" i="2"/>
  <c r="I50" i="2"/>
  <c r="L167" i="2"/>
  <c r="L183" i="2"/>
  <c r="L199" i="2"/>
  <c r="L163" i="2"/>
  <c r="I174" i="2"/>
  <c r="I184" i="2"/>
  <c r="L195" i="2"/>
  <c r="I206" i="2"/>
  <c r="I216" i="2"/>
  <c r="L227" i="2"/>
  <c r="I238" i="2"/>
  <c r="I248" i="2"/>
  <c r="L259" i="2"/>
  <c r="I291" i="2"/>
  <c r="I267" i="2"/>
  <c r="I280" i="2"/>
  <c r="I301" i="2"/>
  <c r="I65" i="2"/>
  <c r="I81" i="2"/>
  <c r="I97" i="2"/>
  <c r="I113" i="2"/>
  <c r="I129" i="2"/>
  <c r="I145" i="2"/>
  <c r="I292" i="2"/>
  <c r="I329" i="2"/>
  <c r="I345" i="2"/>
  <c r="I361" i="2"/>
  <c r="I169" i="2"/>
  <c r="I185" i="2"/>
  <c r="I201" i="2"/>
  <c r="I217" i="2"/>
  <c r="I233" i="2"/>
  <c r="I249" i="2"/>
  <c r="I324" i="2"/>
  <c r="I266" i="2"/>
  <c r="I282" i="2"/>
  <c r="I298" i="2"/>
  <c r="I314" i="2"/>
  <c r="I325" i="2"/>
  <c r="I328" i="2"/>
  <c r="I344" i="2"/>
  <c r="I360" i="2"/>
  <c r="I334" i="2"/>
  <c r="I350" i="2"/>
  <c r="I58" i="2"/>
  <c r="I66" i="2"/>
  <c r="I74" i="2"/>
  <c r="I82" i="2"/>
  <c r="I90" i="2"/>
  <c r="I98" i="2"/>
  <c r="I106" i="2"/>
  <c r="I114" i="2"/>
  <c r="I122" i="2"/>
  <c r="I130" i="2"/>
  <c r="I138" i="2"/>
  <c r="I146" i="2"/>
  <c r="I154" i="2"/>
  <c r="I271" i="2"/>
  <c r="I21" i="2"/>
  <c r="I29" i="2"/>
  <c r="I37" i="2"/>
  <c r="I45" i="2"/>
  <c r="I164" i="2"/>
  <c r="I180" i="2"/>
  <c r="I196" i="2"/>
  <c r="L212" i="2"/>
  <c r="I234" i="2"/>
  <c r="I263" i="2"/>
  <c r="I279" i="2"/>
  <c r="I309" i="2"/>
  <c r="I22" i="2"/>
  <c r="I38" i="2"/>
  <c r="I52" i="2"/>
  <c r="I60" i="2"/>
  <c r="I68" i="2"/>
  <c r="I84" i="2"/>
  <c r="I92" i="2"/>
  <c r="I100" i="2"/>
  <c r="L108" i="2"/>
  <c r="I116" i="2"/>
  <c r="I124" i="2"/>
  <c r="I132" i="2"/>
  <c r="I148" i="2"/>
  <c r="I156" i="2"/>
  <c r="I260" i="2"/>
  <c r="I166" i="2"/>
  <c r="I176" i="2"/>
  <c r="I187" i="2"/>
  <c r="I198" i="2"/>
  <c r="I208" i="2"/>
  <c r="I219" i="2"/>
  <c r="I230" i="2"/>
  <c r="I240" i="2"/>
  <c r="I251" i="2"/>
  <c r="I272" i="2"/>
  <c r="I285" i="2"/>
  <c r="I287" i="2"/>
  <c r="I295" i="2"/>
  <c r="I303" i="2"/>
  <c r="I311" i="2"/>
  <c r="I319" i="2"/>
  <c r="I53" i="2"/>
  <c r="I69" i="2"/>
  <c r="I85" i="2"/>
  <c r="I101" i="2"/>
  <c r="I117" i="2"/>
  <c r="I133" i="2"/>
  <c r="I149" i="2"/>
  <c r="I268" i="2"/>
  <c r="I300" i="2"/>
  <c r="I333" i="2"/>
  <c r="I349" i="2"/>
  <c r="I173" i="2"/>
  <c r="I189" i="2"/>
  <c r="I205" i="2"/>
  <c r="I221" i="2"/>
  <c r="I237" i="2"/>
  <c r="I253" i="2"/>
  <c r="I270" i="2"/>
  <c r="I286" i="2"/>
  <c r="I302" i="2"/>
  <c r="I318" i="2"/>
  <c r="I335" i="2"/>
  <c r="L343" i="2"/>
  <c r="I351" i="2"/>
  <c r="I332" i="2"/>
  <c r="I348" i="2"/>
  <c r="I364" i="2"/>
  <c r="I338" i="2"/>
  <c r="I354" i="2"/>
  <c r="I262" i="2"/>
  <c r="I278" i="2"/>
  <c r="I294" i="2"/>
  <c r="I310" i="2"/>
  <c r="I331" i="2"/>
  <c r="I339" i="2"/>
  <c r="I347" i="2"/>
  <c r="I355" i="2"/>
  <c r="I363" i="2"/>
  <c r="L340" i="2"/>
  <c r="L356" i="2"/>
  <c r="I330" i="2"/>
  <c r="I346" i="2"/>
  <c r="I362" i="2"/>
  <c r="I221" i="1"/>
  <c r="L221" i="1" s="1"/>
  <c r="I341" i="1"/>
  <c r="L341" i="1" s="1"/>
  <c r="I113" i="1"/>
  <c r="L113" i="1" s="1"/>
  <c r="I154" i="1"/>
  <c r="L154" i="1" s="1"/>
  <c r="I44" i="1"/>
  <c r="L44" i="1" s="1"/>
  <c r="I227" i="1"/>
  <c r="L227" i="1" s="1"/>
  <c r="I106" i="1"/>
  <c r="L106" i="1" s="1"/>
  <c r="I261" i="1"/>
  <c r="L261" i="1" s="1"/>
  <c r="I41" i="1"/>
  <c r="L41" i="1" s="1"/>
  <c r="I253" i="1"/>
  <c r="L253" i="1" s="1"/>
  <c r="I181" i="1"/>
  <c r="L181" i="1" s="1"/>
  <c r="I314" i="1"/>
  <c r="L314" i="1" s="1"/>
  <c r="I125" i="1"/>
  <c r="L125" i="1" s="1"/>
  <c r="I112" i="1"/>
  <c r="L112" i="1" s="1"/>
  <c r="I264" i="1"/>
  <c r="L264" i="1" s="1"/>
  <c r="I175" i="1"/>
  <c r="L175" i="1" s="1"/>
  <c r="I249" i="1"/>
  <c r="L249" i="1" s="1"/>
  <c r="I25" i="1"/>
  <c r="L25" i="1" s="1"/>
  <c r="I198" i="1"/>
  <c r="L198" i="1" s="1"/>
  <c r="I230" i="1"/>
  <c r="L230" i="1" s="1"/>
  <c r="I233" i="1"/>
  <c r="L233" i="1" s="1"/>
  <c r="I14" i="1"/>
  <c r="L14" i="1" s="1"/>
  <c r="I363" i="1"/>
  <c r="L363" i="1" s="1"/>
  <c r="I295" i="1"/>
  <c r="L295" i="1" s="1"/>
  <c r="I150" i="1"/>
  <c r="L150" i="1" s="1"/>
  <c r="I110" i="1"/>
  <c r="L110" i="1" s="1"/>
  <c r="I89" i="1"/>
  <c r="L89" i="1" s="1"/>
  <c r="I128" i="1"/>
  <c r="L128" i="1" s="1"/>
  <c r="I250" i="1"/>
  <c r="L250" i="1" s="1"/>
  <c r="I351" i="1"/>
  <c r="L351" i="1" s="1"/>
  <c r="I304" i="1"/>
  <c r="L304" i="1" s="1"/>
  <c r="I180" i="1"/>
  <c r="L180" i="1" s="1"/>
  <c r="I342" i="1"/>
  <c r="L342" i="1" s="1"/>
  <c r="I278" i="1"/>
  <c r="L278" i="1" s="1"/>
  <c r="I37" i="1"/>
  <c r="L37" i="1" s="1"/>
  <c r="I92" i="1"/>
  <c r="L92" i="1" s="1"/>
  <c r="I296" i="1"/>
  <c r="L296" i="1" s="1"/>
  <c r="I211" i="1"/>
  <c r="L211" i="1" s="1"/>
  <c r="I242" i="1"/>
  <c r="L242" i="1" s="1"/>
  <c r="I245" i="1"/>
  <c r="L245" i="1" s="1"/>
  <c r="I174" i="1"/>
  <c r="L174" i="1" s="1"/>
  <c r="I67" i="1"/>
  <c r="L67" i="1" s="1"/>
  <c r="I260" i="1"/>
  <c r="L260" i="1" s="1"/>
  <c r="I196" i="1"/>
  <c r="L196" i="1" s="1"/>
  <c r="I318" i="1"/>
  <c r="L318" i="1" s="1"/>
  <c r="H299" i="1"/>
  <c r="G194" i="1"/>
  <c r="I194" i="1" s="1"/>
  <c r="L194" i="1" s="1"/>
  <c r="H225" i="1"/>
  <c r="I225" i="1" s="1"/>
  <c r="L225" i="1" s="1"/>
  <c r="G48" i="1"/>
  <c r="G112" i="1"/>
  <c r="G176" i="1"/>
  <c r="G57" i="1"/>
  <c r="I57" i="1" s="1"/>
  <c r="L57" i="1" s="1"/>
  <c r="G71" i="1"/>
  <c r="I71" i="1" s="1"/>
  <c r="L71" i="1" s="1"/>
  <c r="G163" i="1"/>
  <c r="G237" i="1"/>
  <c r="I237" i="1" s="1"/>
  <c r="L237" i="1" s="1"/>
  <c r="G301" i="1"/>
  <c r="I301" i="1" s="1"/>
  <c r="L301" i="1" s="1"/>
  <c r="G8" i="1"/>
  <c r="I8" i="1" s="1"/>
  <c r="L8" i="1" s="1"/>
  <c r="G66" i="1"/>
  <c r="I66" i="1" s="1"/>
  <c r="L66" i="1" s="1"/>
  <c r="G159" i="1"/>
  <c r="G234" i="1"/>
  <c r="I234" i="1" s="1"/>
  <c r="L234" i="1" s="1"/>
  <c r="G298" i="1"/>
  <c r="G362" i="1"/>
  <c r="G11" i="1"/>
  <c r="G118" i="1"/>
  <c r="G203" i="1"/>
  <c r="G255" i="1"/>
  <c r="I255" i="1" s="1"/>
  <c r="L255" i="1" s="1"/>
  <c r="G299" i="1"/>
  <c r="I299" i="1" s="1"/>
  <c r="L299" i="1" s="1"/>
  <c r="G339" i="1"/>
  <c r="H205" i="1"/>
  <c r="H285" i="1"/>
  <c r="I285" i="1" s="1"/>
  <c r="L285" i="1" s="1"/>
  <c r="H161" i="1"/>
  <c r="H53" i="1"/>
  <c r="I53" i="1" s="1"/>
  <c r="L53" i="1" s="1"/>
  <c r="G288" i="1"/>
  <c r="G167" i="1"/>
  <c r="I167" i="1" s="1"/>
  <c r="L167" i="1" s="1"/>
  <c r="G21" i="1"/>
  <c r="I21" i="1" s="1"/>
  <c r="L21" i="1" s="1"/>
  <c r="H336" i="1"/>
  <c r="H288" i="1"/>
  <c r="H236" i="1"/>
  <c r="H176" i="1"/>
  <c r="H140" i="1"/>
  <c r="I140" i="1" s="1"/>
  <c r="L140" i="1" s="1"/>
  <c r="H88" i="1"/>
  <c r="I88" i="1" s="1"/>
  <c r="L88" i="1" s="1"/>
  <c r="H32" i="1"/>
  <c r="I32" i="1" s="1"/>
  <c r="L32" i="1" s="1"/>
  <c r="G300" i="1"/>
  <c r="I300" i="1" s="1"/>
  <c r="L300" i="1" s="1"/>
  <c r="G204" i="1"/>
  <c r="I204" i="1" s="1"/>
  <c r="L204" i="1" s="1"/>
  <c r="G13" i="1"/>
  <c r="I13" i="1" s="1"/>
  <c r="L13" i="1" s="1"/>
  <c r="G109" i="1"/>
  <c r="I109" i="1" s="1"/>
  <c r="L109" i="1" s="1"/>
  <c r="H331" i="1"/>
  <c r="I331" i="1" s="1"/>
  <c r="L331" i="1" s="1"/>
  <c r="H287" i="1"/>
  <c r="I287" i="1" s="1"/>
  <c r="L287" i="1" s="1"/>
  <c r="H259" i="1"/>
  <c r="H223" i="1"/>
  <c r="I223" i="1" s="1"/>
  <c r="L223" i="1" s="1"/>
  <c r="H191" i="1"/>
  <c r="I191" i="1" s="1"/>
  <c r="L191" i="1" s="1"/>
  <c r="H163" i="1"/>
  <c r="H139" i="1"/>
  <c r="I139" i="1" s="1"/>
  <c r="L139" i="1" s="1"/>
  <c r="H107" i="1"/>
  <c r="I107" i="1" s="1"/>
  <c r="L107" i="1" s="1"/>
  <c r="H79" i="1"/>
  <c r="H51" i="1"/>
  <c r="I51" i="1" s="1"/>
  <c r="L51" i="1" s="1"/>
  <c r="H19" i="1"/>
  <c r="G312" i="1"/>
  <c r="I312" i="1" s="1"/>
  <c r="L312" i="1" s="1"/>
  <c r="G199" i="1"/>
  <c r="I199" i="1" s="1"/>
  <c r="L199" i="1" s="1"/>
  <c r="H269" i="1"/>
  <c r="H298" i="1"/>
  <c r="H250" i="1"/>
  <c r="H186" i="1"/>
  <c r="I186" i="1" s="1"/>
  <c r="L186" i="1" s="1"/>
  <c r="H130" i="1"/>
  <c r="I130" i="1" s="1"/>
  <c r="L130" i="1" s="1"/>
  <c r="H70" i="1"/>
  <c r="H362" i="1"/>
  <c r="H302" i="1"/>
  <c r="H246" i="1"/>
  <c r="I246" i="1" s="1"/>
  <c r="L246" i="1" s="1"/>
  <c r="H182" i="1"/>
  <c r="I182" i="1" s="1"/>
  <c r="L182" i="1" s="1"/>
  <c r="H126" i="1"/>
  <c r="H82" i="1"/>
  <c r="I82" i="1" s="1"/>
  <c r="L82" i="1" s="1"/>
  <c r="H22" i="1"/>
  <c r="H281" i="1"/>
  <c r="I281" i="1" s="1"/>
  <c r="L281" i="1" s="1"/>
  <c r="H169" i="1"/>
  <c r="H41" i="1"/>
  <c r="H346" i="1"/>
  <c r="I346" i="1" s="1"/>
  <c r="L346" i="1" s="1"/>
  <c r="H292" i="1"/>
  <c r="I292" i="1" s="1"/>
  <c r="L292" i="1" s="1"/>
  <c r="H164" i="1"/>
  <c r="I164" i="1" s="1"/>
  <c r="L164" i="1" s="1"/>
  <c r="H52" i="1"/>
  <c r="F10" i="1"/>
  <c r="F18" i="1"/>
  <c r="F25" i="1"/>
  <c r="F32" i="1"/>
  <c r="F40" i="1"/>
  <c r="F46" i="1"/>
  <c r="F53" i="1"/>
  <c r="F61" i="1"/>
  <c r="F68" i="1"/>
  <c r="F74" i="1"/>
  <c r="F82" i="1"/>
  <c r="F89" i="1"/>
  <c r="H197" i="1"/>
  <c r="I197" i="1" s="1"/>
  <c r="L197" i="1" s="1"/>
  <c r="G80" i="1"/>
  <c r="I80" i="1" s="1"/>
  <c r="L80" i="1" s="1"/>
  <c r="G148" i="1"/>
  <c r="G62" i="1"/>
  <c r="I62" i="1" s="1"/>
  <c r="L62" i="1" s="1"/>
  <c r="G121" i="1"/>
  <c r="I121" i="1" s="1"/>
  <c r="L121" i="1" s="1"/>
  <c r="G209" i="1"/>
  <c r="G305" i="1"/>
  <c r="G10" i="1"/>
  <c r="I10" i="1" s="1"/>
  <c r="L10" i="1" s="1"/>
  <c r="G122" i="1"/>
  <c r="I122" i="1" s="1"/>
  <c r="L122" i="1" s="1"/>
  <c r="G238" i="1"/>
  <c r="I238" i="1" s="1"/>
  <c r="L238" i="1" s="1"/>
  <c r="G330" i="1"/>
  <c r="I330" i="1" s="1"/>
  <c r="L330" i="1" s="1"/>
  <c r="H220" i="1"/>
  <c r="G123" i="1"/>
  <c r="I123" i="1" s="1"/>
  <c r="L123" i="1" s="1"/>
  <c r="G231" i="1"/>
  <c r="G283" i="1"/>
  <c r="G347" i="1"/>
  <c r="I347" i="1" s="1"/>
  <c r="L347" i="1" s="1"/>
  <c r="H349" i="1"/>
  <c r="I349" i="1" s="1"/>
  <c r="L349" i="1" s="1"/>
  <c r="H209" i="1"/>
  <c r="H17" i="1"/>
  <c r="G240" i="1"/>
  <c r="I240" i="1" s="1"/>
  <c r="L240" i="1" s="1"/>
  <c r="G49" i="1"/>
  <c r="I49" i="1" s="1"/>
  <c r="L49" i="1" s="1"/>
  <c r="H328" i="1"/>
  <c r="H264" i="1"/>
  <c r="H204" i="1"/>
  <c r="H124" i="1"/>
  <c r="I124" i="1" s="1"/>
  <c r="L124" i="1" s="1"/>
  <c r="H60" i="1"/>
  <c r="I60" i="1" s="1"/>
  <c r="L60" i="1" s="1"/>
  <c r="G332" i="1"/>
  <c r="I332" i="1" s="1"/>
  <c r="L332" i="1" s="1"/>
  <c r="G141" i="1"/>
  <c r="I141" i="1" s="1"/>
  <c r="L141" i="1" s="1"/>
  <c r="H277" i="1"/>
  <c r="I277" i="1" s="1"/>
  <c r="L277" i="1" s="1"/>
  <c r="H339" i="1"/>
  <c r="H283" i="1"/>
  <c r="H243" i="1"/>
  <c r="I243" i="1" s="1"/>
  <c r="L243" i="1" s="1"/>
  <c r="H203" i="1"/>
  <c r="H159" i="1"/>
  <c r="H123" i="1"/>
  <c r="H83" i="1"/>
  <c r="I83" i="1" s="1"/>
  <c r="L83" i="1" s="1"/>
  <c r="H43" i="1"/>
  <c r="I43" i="1" s="1"/>
  <c r="L43" i="1" s="1"/>
  <c r="H11" i="1"/>
  <c r="G216" i="1"/>
  <c r="I216" i="1" s="1"/>
  <c r="L216" i="1" s="1"/>
  <c r="H241" i="1"/>
  <c r="H270" i="1"/>
  <c r="H202" i="1"/>
  <c r="H122" i="1"/>
  <c r="H38" i="1"/>
  <c r="I38" i="1" s="1"/>
  <c r="L38" i="1" s="1"/>
  <c r="H306" i="1"/>
  <c r="I306" i="1" s="1"/>
  <c r="L306" i="1" s="1"/>
  <c r="H222" i="1"/>
  <c r="I222" i="1" s="1"/>
  <c r="L222" i="1" s="1"/>
  <c r="H158" i="1"/>
  <c r="I158" i="1" s="1"/>
  <c r="L158" i="1" s="1"/>
  <c r="H90" i="1"/>
  <c r="I90" i="1" s="1"/>
  <c r="L90" i="1" s="1"/>
  <c r="H361" i="1"/>
  <c r="I361" i="1" s="1"/>
  <c r="L361" i="1" s="1"/>
  <c r="H217" i="1"/>
  <c r="I217" i="1" s="1"/>
  <c r="L217" i="1" s="1"/>
  <c r="H89" i="1"/>
  <c r="H322" i="1"/>
  <c r="I322" i="1" s="1"/>
  <c r="L322" i="1" s="1"/>
  <c r="H228" i="1"/>
  <c r="I228" i="1" s="1"/>
  <c r="L228" i="1" s="1"/>
  <c r="H84" i="1"/>
  <c r="F13" i="1"/>
  <c r="F21" i="1"/>
  <c r="F30" i="1"/>
  <c r="F41" i="1"/>
  <c r="F50" i="1"/>
  <c r="F58" i="1"/>
  <c r="F69" i="1"/>
  <c r="F78" i="1"/>
  <c r="F88" i="1"/>
  <c r="F96" i="1"/>
  <c r="F104" i="1"/>
  <c r="F110" i="1"/>
  <c r="F117" i="1"/>
  <c r="F125" i="1"/>
  <c r="F132" i="1"/>
  <c r="F138" i="1"/>
  <c r="F146" i="1"/>
  <c r="F153" i="1"/>
  <c r="F160" i="1"/>
  <c r="F168" i="1"/>
  <c r="F174" i="1"/>
  <c r="F181" i="1"/>
  <c r="F189" i="1"/>
  <c r="F196" i="1"/>
  <c r="F202" i="1"/>
  <c r="F210" i="1"/>
  <c r="F217" i="1"/>
  <c r="F224" i="1"/>
  <c r="F232" i="1"/>
  <c r="F238" i="1"/>
  <c r="F245" i="1"/>
  <c r="H353" i="1"/>
  <c r="I353" i="1" s="1"/>
  <c r="L353" i="1" s="1"/>
  <c r="G84" i="1"/>
  <c r="G14" i="1"/>
  <c r="G79" i="1"/>
  <c r="I79" i="1" s="1"/>
  <c r="L79" i="1" s="1"/>
  <c r="G241" i="1"/>
  <c r="G337" i="1"/>
  <c r="I337" i="1" s="1"/>
  <c r="L337" i="1" s="1"/>
  <c r="G117" i="1"/>
  <c r="I117" i="1" s="1"/>
  <c r="L117" i="1" s="1"/>
  <c r="G266" i="1"/>
  <c r="I266" i="1" s="1"/>
  <c r="L266" i="1" s="1"/>
  <c r="G239" i="1"/>
  <c r="I239" i="1" s="1"/>
  <c r="L239" i="1" s="1"/>
  <c r="G75" i="1"/>
  <c r="G235" i="1"/>
  <c r="I235" i="1" s="1"/>
  <c r="L235" i="1" s="1"/>
  <c r="G319" i="1"/>
  <c r="I319" i="1" s="1"/>
  <c r="L319" i="1" s="1"/>
  <c r="H291" i="1"/>
  <c r="I291" i="1" s="1"/>
  <c r="L291" i="1" s="1"/>
  <c r="H129" i="1"/>
  <c r="I129" i="1" s="1"/>
  <c r="L129" i="1" s="1"/>
  <c r="G336" i="1"/>
  <c r="G77" i="1"/>
  <c r="I77" i="1" s="1"/>
  <c r="L77" i="1" s="1"/>
  <c r="H316" i="1"/>
  <c r="I316" i="1" s="1"/>
  <c r="L316" i="1" s="1"/>
  <c r="H224" i="1"/>
  <c r="I224" i="1" s="1"/>
  <c r="L224" i="1" s="1"/>
  <c r="H144" i="1"/>
  <c r="H48" i="1"/>
  <c r="G236" i="1"/>
  <c r="I236" i="1" s="1"/>
  <c r="L236" i="1" s="1"/>
  <c r="H305" i="1"/>
  <c r="H319" i="1"/>
  <c r="H267" i="1"/>
  <c r="I267" i="1" s="1"/>
  <c r="L267" i="1" s="1"/>
  <c r="H207" i="1"/>
  <c r="H147" i="1"/>
  <c r="I147" i="1" s="1"/>
  <c r="L147" i="1" s="1"/>
  <c r="H99" i="1"/>
  <c r="I99" i="1" s="1"/>
  <c r="L99" i="1" s="1"/>
  <c r="H59" i="1"/>
  <c r="I59" i="1" s="1"/>
  <c r="L59" i="1" s="1"/>
  <c r="G328" i="1"/>
  <c r="I328" i="1" s="1"/>
  <c r="L328" i="1" s="1"/>
  <c r="G114" i="1"/>
  <c r="I114" i="1" s="1"/>
  <c r="L114" i="1" s="1"/>
  <c r="H290" i="1"/>
  <c r="I290" i="1" s="1"/>
  <c r="L290" i="1" s="1"/>
  <c r="H170" i="1"/>
  <c r="I170" i="1" s="1"/>
  <c r="L170" i="1" s="1"/>
  <c r="H86" i="1"/>
  <c r="I86" i="1" s="1"/>
  <c r="L86" i="1" s="1"/>
  <c r="H338" i="1"/>
  <c r="I338" i="1" s="1"/>
  <c r="L338" i="1" s="1"/>
  <c r="H214" i="1"/>
  <c r="I214" i="1" s="1"/>
  <c r="L214" i="1" s="1"/>
  <c r="H118" i="1"/>
  <c r="H34" i="1"/>
  <c r="I34" i="1" s="1"/>
  <c r="L34" i="1" s="1"/>
  <c r="H201" i="1"/>
  <c r="I201" i="1" s="1"/>
  <c r="L201" i="1" s="1"/>
  <c r="H25" i="1"/>
  <c r="H244" i="1"/>
  <c r="I244" i="1" s="1"/>
  <c r="L244" i="1" s="1"/>
  <c r="H36" i="1"/>
  <c r="I36" i="1" s="1"/>
  <c r="L36" i="1" s="1"/>
  <c r="F16" i="1"/>
  <c r="F29" i="1"/>
  <c r="F42" i="1"/>
  <c r="F56" i="1"/>
  <c r="F66" i="1"/>
  <c r="F80" i="1"/>
  <c r="F93" i="1"/>
  <c r="F101" i="1"/>
  <c r="F112" i="1"/>
  <c r="F121" i="1"/>
  <c r="F130" i="1"/>
  <c r="F141" i="1"/>
  <c r="F149" i="1"/>
  <c r="F158" i="1"/>
  <c r="F169" i="1"/>
  <c r="F178" i="1"/>
  <c r="F186" i="1"/>
  <c r="F197" i="1"/>
  <c r="F206" i="1"/>
  <c r="F216" i="1"/>
  <c r="F226" i="1"/>
  <c r="F234" i="1"/>
  <c r="F244" i="1"/>
  <c r="F253" i="1"/>
  <c r="F260" i="1"/>
  <c r="F266" i="1"/>
  <c r="F274" i="1"/>
  <c r="F281" i="1"/>
  <c r="F288" i="1"/>
  <c r="F296" i="1"/>
  <c r="F302" i="1"/>
  <c r="F309" i="1"/>
  <c r="F317" i="1"/>
  <c r="F324" i="1"/>
  <c r="F330" i="1"/>
  <c r="F338" i="1"/>
  <c r="F345" i="1"/>
  <c r="F352" i="1"/>
  <c r="F360" i="1"/>
  <c r="F8" i="1"/>
  <c r="G16" i="1"/>
  <c r="I16" i="1" s="1"/>
  <c r="L16" i="1" s="1"/>
  <c r="G116" i="1"/>
  <c r="I116" i="1" s="1"/>
  <c r="L116" i="1" s="1"/>
  <c r="G19" i="1"/>
  <c r="G126" i="1"/>
  <c r="I126" i="1" s="1"/>
  <c r="L126" i="1" s="1"/>
  <c r="G52" i="1"/>
  <c r="G22" i="1"/>
  <c r="G273" i="1"/>
  <c r="I273" i="1" s="1"/>
  <c r="L273" i="1" s="1"/>
  <c r="G74" i="1"/>
  <c r="I74" i="1" s="1"/>
  <c r="L74" i="1" s="1"/>
  <c r="G270" i="1"/>
  <c r="G18" i="1"/>
  <c r="I18" i="1" s="1"/>
  <c r="L18" i="1" s="1"/>
  <c r="G207" i="1"/>
  <c r="G323" i="1"/>
  <c r="I323" i="1" s="1"/>
  <c r="L323" i="1" s="1"/>
  <c r="H273" i="1"/>
  <c r="G352" i="1"/>
  <c r="H256" i="1"/>
  <c r="I256" i="1" s="1"/>
  <c r="L256" i="1" s="1"/>
  <c r="H280" i="1"/>
  <c r="H168" i="1"/>
  <c r="I168" i="1" s="1"/>
  <c r="L168" i="1" s="1"/>
  <c r="H28" i="1"/>
  <c r="I28" i="1" s="1"/>
  <c r="L28" i="1" s="1"/>
  <c r="G119" i="1"/>
  <c r="I119" i="1" s="1"/>
  <c r="L119" i="1" s="1"/>
  <c r="H343" i="1"/>
  <c r="I343" i="1" s="1"/>
  <c r="L343" i="1" s="1"/>
  <c r="H251" i="1"/>
  <c r="I251" i="1" s="1"/>
  <c r="L251" i="1" s="1"/>
  <c r="H179" i="1"/>
  <c r="I179" i="1" s="1"/>
  <c r="L179" i="1" s="1"/>
  <c r="H115" i="1"/>
  <c r="I115" i="1" s="1"/>
  <c r="L115" i="1" s="1"/>
  <c r="H35" i="1"/>
  <c r="I35" i="1" s="1"/>
  <c r="L35" i="1" s="1"/>
  <c r="G248" i="1"/>
  <c r="I248" i="1" s="1"/>
  <c r="L248" i="1" s="1"/>
  <c r="H318" i="1"/>
  <c r="H162" i="1"/>
  <c r="I162" i="1" s="1"/>
  <c r="L162" i="1" s="1"/>
  <c r="H26" i="1"/>
  <c r="I26" i="1" s="1"/>
  <c r="L26" i="1" s="1"/>
  <c r="H254" i="1"/>
  <c r="I254" i="1" s="1"/>
  <c r="L254" i="1" s="1"/>
  <c r="H98" i="1"/>
  <c r="I98" i="1" s="1"/>
  <c r="L98" i="1" s="1"/>
  <c r="H297" i="1"/>
  <c r="I297" i="1" s="1"/>
  <c r="L297" i="1" s="1"/>
  <c r="H29" i="1"/>
  <c r="I29" i="1" s="1"/>
  <c r="L29" i="1" s="1"/>
  <c r="H212" i="1"/>
  <c r="I212" i="1" s="1"/>
  <c r="L212" i="1" s="1"/>
  <c r="F9" i="1"/>
  <c r="F26" i="1"/>
  <c r="F45" i="1"/>
  <c r="F62" i="1"/>
  <c r="F77" i="1"/>
  <c r="F94" i="1"/>
  <c r="F106" i="1"/>
  <c r="F120" i="1"/>
  <c r="F133" i="1"/>
  <c r="F144" i="1"/>
  <c r="F157" i="1"/>
  <c r="F170" i="1"/>
  <c r="F184" i="1"/>
  <c r="F194" i="1"/>
  <c r="F208" i="1"/>
  <c r="F221" i="1"/>
  <c r="F233" i="1"/>
  <c r="F248" i="1"/>
  <c r="F256" i="1"/>
  <c r="F265" i="1"/>
  <c r="F276" i="1"/>
  <c r="F285" i="1"/>
  <c r="F293" i="1"/>
  <c r="F304" i="1"/>
  <c r="F313" i="1"/>
  <c r="F322" i="1"/>
  <c r="F333" i="1"/>
  <c r="F341" i="1"/>
  <c r="F350" i="1"/>
  <c r="F361" i="1"/>
  <c r="G151" i="1"/>
  <c r="I151" i="1" s="1"/>
  <c r="L151" i="1" s="1"/>
  <c r="G144" i="1"/>
  <c r="G169" i="1"/>
  <c r="I169" i="1" s="1"/>
  <c r="L169" i="1" s="1"/>
  <c r="G333" i="1"/>
  <c r="I333" i="1" s="1"/>
  <c r="L333" i="1" s="1"/>
  <c r="G165" i="1"/>
  <c r="I165" i="1" s="1"/>
  <c r="L165" i="1" s="1"/>
  <c r="G302" i="1"/>
  <c r="G69" i="1"/>
  <c r="I69" i="1" s="1"/>
  <c r="L69" i="1" s="1"/>
  <c r="G259" i="1"/>
  <c r="H64" i="1"/>
  <c r="I64" i="1" s="1"/>
  <c r="L64" i="1" s="1"/>
  <c r="H221" i="1"/>
  <c r="G272" i="1"/>
  <c r="I272" i="1" s="1"/>
  <c r="L272" i="1" s="1"/>
  <c r="H364" i="1"/>
  <c r="H252" i="1"/>
  <c r="I252" i="1" s="1"/>
  <c r="L252" i="1" s="1"/>
  <c r="H108" i="1"/>
  <c r="I108" i="1" s="1"/>
  <c r="L108" i="1" s="1"/>
  <c r="G364" i="1"/>
  <c r="G70" i="1"/>
  <c r="H311" i="1"/>
  <c r="I311" i="1" s="1"/>
  <c r="L311" i="1" s="1"/>
  <c r="H231" i="1"/>
  <c r="H171" i="1"/>
  <c r="I171" i="1" s="1"/>
  <c r="L171" i="1" s="1"/>
  <c r="H95" i="1"/>
  <c r="I95" i="1" s="1"/>
  <c r="L95" i="1" s="1"/>
  <c r="H31" i="1"/>
  <c r="I31" i="1" s="1"/>
  <c r="L31" i="1" s="1"/>
  <c r="G135" i="1"/>
  <c r="I135" i="1" s="1"/>
  <c r="L135" i="1" s="1"/>
  <c r="H262" i="1"/>
  <c r="I262" i="1" s="1"/>
  <c r="L262" i="1" s="1"/>
  <c r="H138" i="1"/>
  <c r="I138" i="1" s="1"/>
  <c r="L138" i="1" s="1"/>
  <c r="H350" i="1"/>
  <c r="I350" i="1" s="1"/>
  <c r="L350" i="1" s="1"/>
  <c r="H206" i="1"/>
  <c r="H58" i="1"/>
  <c r="I58" i="1" s="1"/>
  <c r="L58" i="1" s="1"/>
  <c r="H265" i="1"/>
  <c r="I265" i="1" s="1"/>
  <c r="L265" i="1" s="1"/>
  <c r="H354" i="1"/>
  <c r="I354" i="1" s="1"/>
  <c r="L354" i="1" s="1"/>
  <c r="H148" i="1"/>
  <c r="F14" i="1"/>
  <c r="F34" i="1"/>
  <c r="F48" i="1"/>
  <c r="F64" i="1"/>
  <c r="F84" i="1"/>
  <c r="F98" i="1"/>
  <c r="F109" i="1"/>
  <c r="F122" i="1"/>
  <c r="F136" i="1"/>
  <c r="F148" i="1"/>
  <c r="F162" i="1"/>
  <c r="F173" i="1"/>
  <c r="F185" i="1"/>
  <c r="F200" i="1"/>
  <c r="F212" i="1"/>
  <c r="F222" i="1"/>
  <c r="F237" i="1"/>
  <c r="F249" i="1"/>
  <c r="F258" i="1"/>
  <c r="F269" i="1"/>
  <c r="F277" i="1"/>
  <c r="F286" i="1"/>
  <c r="F297" i="1"/>
  <c r="F306" i="1"/>
  <c r="F314" i="1"/>
  <c r="F325" i="1"/>
  <c r="F334" i="1"/>
  <c r="F344" i="1"/>
  <c r="F354" i="1"/>
  <c r="F362" i="1"/>
  <c r="H263" i="1"/>
  <c r="I263" i="1" s="1"/>
  <c r="L263" i="1" s="1"/>
  <c r="G180" i="1"/>
  <c r="G205" i="1"/>
  <c r="H33" i="1"/>
  <c r="I33" i="1" s="1"/>
  <c r="L33" i="1" s="1"/>
  <c r="G202" i="1"/>
  <c r="I202" i="1" s="1"/>
  <c r="L202" i="1" s="1"/>
  <c r="G334" i="1"/>
  <c r="I334" i="1" s="1"/>
  <c r="L334" i="1" s="1"/>
  <c r="G161" i="1"/>
  <c r="I161" i="1" s="1"/>
  <c r="L161" i="1" s="1"/>
  <c r="G275" i="1"/>
  <c r="I275" i="1" s="1"/>
  <c r="L275" i="1" s="1"/>
  <c r="H85" i="1"/>
  <c r="I85" i="1" s="1"/>
  <c r="L85" i="1" s="1"/>
  <c r="H93" i="1"/>
  <c r="I93" i="1" s="1"/>
  <c r="L93" i="1" s="1"/>
  <c r="G208" i="1"/>
  <c r="H352" i="1"/>
  <c r="H208" i="1"/>
  <c r="H96" i="1"/>
  <c r="I96" i="1" s="1"/>
  <c r="L96" i="1" s="1"/>
  <c r="G284" i="1"/>
  <c r="I284" i="1" s="1"/>
  <c r="L284" i="1" s="1"/>
  <c r="G173" i="1"/>
  <c r="I173" i="1" s="1"/>
  <c r="L173" i="1" s="1"/>
  <c r="H307" i="1"/>
  <c r="I307" i="1" s="1"/>
  <c r="L307" i="1" s="1"/>
  <c r="H211" i="1"/>
  <c r="H143" i="1"/>
  <c r="I143" i="1" s="1"/>
  <c r="L143" i="1" s="1"/>
  <c r="H75" i="1"/>
  <c r="H15" i="1"/>
  <c r="G91" i="1"/>
  <c r="I91" i="1" s="1"/>
  <c r="L91" i="1" s="1"/>
  <c r="H226" i="1"/>
  <c r="I226" i="1" s="1"/>
  <c r="L226" i="1" s="1"/>
  <c r="H94" i="1"/>
  <c r="I94" i="1" s="1"/>
  <c r="L94" i="1" s="1"/>
  <c r="H286" i="1"/>
  <c r="I286" i="1" s="1"/>
  <c r="L286" i="1" s="1"/>
  <c r="H174" i="1"/>
  <c r="H50" i="1"/>
  <c r="I50" i="1" s="1"/>
  <c r="L50" i="1" s="1"/>
  <c r="H137" i="1"/>
  <c r="I137" i="1" s="1"/>
  <c r="L137" i="1" s="1"/>
  <c r="H340" i="1"/>
  <c r="I340" i="1" s="1"/>
  <c r="L340" i="1" s="1"/>
  <c r="H116" i="1"/>
  <c r="F20" i="1"/>
  <c r="F36" i="1"/>
  <c r="F52" i="1"/>
  <c r="F72" i="1"/>
  <c r="F85" i="1"/>
  <c r="F100" i="1"/>
  <c r="F114" i="1"/>
  <c r="F126" i="1"/>
  <c r="F137" i="1"/>
  <c r="F152" i="1"/>
  <c r="F164" i="1"/>
  <c r="F176" i="1"/>
  <c r="F190" i="1"/>
  <c r="F201" i="1"/>
  <c r="F213" i="1"/>
  <c r="F228" i="1"/>
  <c r="F240" i="1"/>
  <c r="F250" i="1"/>
  <c r="F261" i="1"/>
  <c r="F270" i="1"/>
  <c r="G269" i="1"/>
  <c r="G166" i="1"/>
  <c r="I166" i="1" s="1"/>
  <c r="L166" i="1" s="1"/>
  <c r="G146" i="1"/>
  <c r="I146" i="1" s="1"/>
  <c r="L146" i="1" s="1"/>
  <c r="G220" i="1"/>
  <c r="H127" i="1"/>
  <c r="I127" i="1" s="1"/>
  <c r="L127" i="1" s="1"/>
  <c r="H218" i="1"/>
  <c r="I218" i="1" s="1"/>
  <c r="L218" i="1" s="1"/>
  <c r="H345" i="1"/>
  <c r="I345" i="1" s="1"/>
  <c r="L345" i="1" s="1"/>
  <c r="F24" i="1"/>
  <c r="F90" i="1"/>
  <c r="F142" i="1"/>
  <c r="F192" i="1"/>
  <c r="F242" i="1"/>
  <c r="F280" i="1"/>
  <c r="F298" i="1"/>
  <c r="F318" i="1"/>
  <c r="F336" i="1"/>
  <c r="F356" i="1"/>
  <c r="G17" i="1"/>
  <c r="I17" i="1" s="1"/>
  <c r="L17" i="1" s="1"/>
  <c r="G303" i="1"/>
  <c r="I303" i="1" s="1"/>
  <c r="L303" i="1" s="1"/>
  <c r="H296" i="1"/>
  <c r="H359" i="1"/>
  <c r="I359" i="1" s="1"/>
  <c r="L359" i="1" s="1"/>
  <c r="H63" i="1"/>
  <c r="I63" i="1" s="1"/>
  <c r="L63" i="1" s="1"/>
  <c r="H54" i="1"/>
  <c r="I54" i="1" s="1"/>
  <c r="L54" i="1" s="1"/>
  <c r="H105" i="1"/>
  <c r="I105" i="1" s="1"/>
  <c r="L105" i="1" s="1"/>
  <c r="F37" i="1"/>
  <c r="F105" i="1"/>
  <c r="F154" i="1"/>
  <c r="F205" i="1"/>
  <c r="F254" i="1"/>
  <c r="F282" i="1"/>
  <c r="F301" i="1"/>
  <c r="F320" i="1"/>
  <c r="F340" i="1"/>
  <c r="F357" i="1"/>
  <c r="G20" i="1"/>
  <c r="I20" i="1" s="1"/>
  <c r="L20" i="1" s="1"/>
  <c r="G206" i="1"/>
  <c r="I206" i="1" s="1"/>
  <c r="L206" i="1" s="1"/>
  <c r="H325" i="1"/>
  <c r="I325" i="1" s="1"/>
  <c r="L325" i="1" s="1"/>
  <c r="H172" i="1"/>
  <c r="I172" i="1" s="1"/>
  <c r="L172" i="1" s="1"/>
  <c r="H279" i="1"/>
  <c r="I279" i="1" s="1"/>
  <c r="L279" i="1" s="1"/>
  <c r="G280" i="1"/>
  <c r="H266" i="1"/>
  <c r="H308" i="1"/>
  <c r="I308" i="1" s="1"/>
  <c r="L308" i="1" s="1"/>
  <c r="F57" i="1"/>
  <c r="F116" i="1"/>
  <c r="F165" i="1"/>
  <c r="F218" i="1"/>
  <c r="F264" i="1"/>
  <c r="F290" i="1"/>
  <c r="F308" i="1"/>
  <c r="F328" i="1"/>
  <c r="F346" i="1"/>
  <c r="G15" i="1"/>
  <c r="H177" i="1"/>
  <c r="I177" i="1" s="1"/>
  <c r="L177" i="1" s="1"/>
  <c r="H65" i="1"/>
  <c r="I65" i="1" s="1"/>
  <c r="L65" i="1" s="1"/>
  <c r="H72" i="1"/>
  <c r="I72" i="1" s="1"/>
  <c r="L72" i="1" s="1"/>
  <c r="H187" i="1"/>
  <c r="I187" i="1" s="1"/>
  <c r="L187" i="1" s="1"/>
  <c r="H342" i="1"/>
  <c r="H142" i="1"/>
  <c r="I142" i="1" s="1"/>
  <c r="L142" i="1" s="1"/>
  <c r="F366" i="1"/>
  <c r="F73" i="1"/>
  <c r="F128" i="1"/>
  <c r="F180" i="1"/>
  <c r="F229" i="1"/>
  <c r="F272" i="1"/>
  <c r="F292" i="1"/>
  <c r="F312" i="1"/>
  <c r="F329" i="1"/>
  <c r="F349" i="1"/>
  <c r="I232" i="1"/>
  <c r="L232" i="1" s="1"/>
  <c r="I258" i="1"/>
  <c r="L258" i="1" s="1"/>
  <c r="I317" i="1"/>
  <c r="L317" i="1" s="1"/>
  <c r="I30" i="1"/>
  <c r="L30" i="1" s="1"/>
  <c r="I81" i="1"/>
  <c r="L81" i="1" s="1"/>
  <c r="I184" i="1"/>
  <c r="L184" i="1" s="1"/>
  <c r="I120" i="1"/>
  <c r="L120" i="1" s="1"/>
  <c r="I56" i="1"/>
  <c r="L56" i="1" s="1"/>
  <c r="I276" i="1"/>
  <c r="L276" i="1" s="1"/>
  <c r="I27" i="1"/>
  <c r="L27" i="1" s="1"/>
  <c r="I68" i="1"/>
  <c r="L68" i="1" s="1"/>
  <c r="I257" i="1"/>
  <c r="L257" i="1" s="1"/>
  <c r="I47" i="1"/>
  <c r="L47" i="1" s="1"/>
  <c r="I315" i="1"/>
  <c r="L315" i="1" s="1"/>
  <c r="I282" i="1"/>
  <c r="L282" i="1" s="1"/>
  <c r="I348" i="1"/>
  <c r="L348" i="1" s="1"/>
  <c r="I344" i="1"/>
  <c r="L344" i="1" s="1"/>
  <c r="I155" i="1"/>
  <c r="L155" i="1" s="1"/>
  <c r="I61" i="1"/>
  <c r="L61" i="1" s="1"/>
  <c r="I111" i="1"/>
  <c r="L111" i="1" s="1"/>
  <c r="I329" i="1"/>
  <c r="L329" i="1" s="1"/>
  <c r="I9" i="1"/>
  <c r="L9" i="1" s="1"/>
  <c r="I76" i="1"/>
  <c r="L76" i="1" s="1"/>
  <c r="I12" i="1"/>
  <c r="L12" i="1" s="1"/>
  <c r="I360" i="1"/>
  <c r="L360" i="1" s="1"/>
  <c r="I183" i="1"/>
  <c r="L183" i="1" s="1"/>
  <c r="I320" i="1"/>
  <c r="L320" i="1" s="1"/>
  <c r="I327" i="1"/>
  <c r="L327" i="1" s="1"/>
  <c r="I193" i="1"/>
  <c r="L193" i="1" s="1"/>
  <c r="I149" i="1"/>
  <c r="L149" i="1" s="1"/>
  <c r="I357" i="1"/>
  <c r="L357" i="1" s="1"/>
  <c r="I293" i="1"/>
  <c r="L293" i="1" s="1"/>
  <c r="I229" i="1"/>
  <c r="L229" i="1" s="1"/>
  <c r="I153" i="1"/>
  <c r="L153" i="1" s="1"/>
  <c r="I46" i="1"/>
  <c r="L46" i="1" s="1"/>
  <c r="I104" i="1"/>
  <c r="L104" i="1" s="1"/>
  <c r="I40" i="1"/>
  <c r="L40" i="1" s="1"/>
  <c r="I356" i="1"/>
  <c r="L356" i="1" s="1"/>
  <c r="I100" i="1"/>
  <c r="L100" i="1" s="1"/>
  <c r="I289" i="1"/>
  <c r="L289" i="1" s="1"/>
  <c r="I45" i="1"/>
  <c r="L45" i="1" s="1"/>
  <c r="I102" i="1"/>
  <c r="L102" i="1" s="1"/>
  <c r="I335" i="1"/>
  <c r="L335" i="1" s="1"/>
  <c r="I324" i="1"/>
  <c r="L324" i="1" s="1"/>
  <c r="I133" i="1"/>
  <c r="L133" i="1" s="1"/>
  <c r="I309" i="1"/>
  <c r="L309" i="1" s="1"/>
  <c r="I55" i="1"/>
  <c r="L55" i="1" s="1"/>
  <c r="I192" i="1"/>
  <c r="L192" i="1" s="1"/>
  <c r="I39" i="1"/>
  <c r="L39" i="1" s="1"/>
  <c r="I219" i="1"/>
  <c r="L219" i="1" s="1"/>
  <c r="I268" i="1"/>
  <c r="L268" i="1" s="1"/>
  <c r="I134" i="1"/>
  <c r="L134" i="1" s="1"/>
  <c r="I310" i="1"/>
  <c r="L310" i="1" s="1"/>
  <c r="I73" i="1"/>
  <c r="L73" i="1" s="1"/>
  <c r="I157" i="1"/>
  <c r="L157" i="1" s="1"/>
  <c r="I103" i="1"/>
  <c r="L103" i="1" s="1"/>
  <c r="I247" i="1"/>
  <c r="L247" i="1" s="1"/>
  <c r="I274" i="1"/>
  <c r="L274" i="1" s="1"/>
  <c r="I210" i="1"/>
  <c r="L210" i="1" s="1"/>
  <c r="I23" i="1"/>
  <c r="L23" i="1" s="1"/>
  <c r="I213" i="1"/>
  <c r="L213" i="1" s="1"/>
  <c r="I131" i="1"/>
  <c r="L131" i="1" s="1"/>
  <c r="I152" i="1"/>
  <c r="L152" i="1" s="1"/>
  <c r="I24" i="1"/>
  <c r="L24" i="1" s="1"/>
  <c r="I132" i="1"/>
  <c r="L132" i="1" s="1"/>
  <c r="I190" i="1"/>
  <c r="L190" i="1" s="1"/>
  <c r="I321" i="1"/>
  <c r="L321" i="1" s="1"/>
  <c r="I101" i="1"/>
  <c r="L101" i="1" s="1"/>
  <c r="I145" i="1"/>
  <c r="L145" i="1" s="1"/>
  <c r="I271" i="1"/>
  <c r="L271" i="1" s="1"/>
  <c r="I355" i="1"/>
  <c r="L355" i="1" s="1"/>
  <c r="L366" i="5" l="1"/>
  <c r="I368" i="5" s="1"/>
  <c r="I368" i="4"/>
  <c r="D368" i="4"/>
  <c r="L366" i="3"/>
  <c r="D368" i="3" s="1"/>
  <c r="I220" i="1"/>
  <c r="L220" i="1" s="1"/>
  <c r="I241" i="1"/>
  <c r="L241" i="1" s="1"/>
  <c r="I231" i="1"/>
  <c r="L231" i="1" s="1"/>
  <c r="I203" i="1"/>
  <c r="L203" i="1" s="1"/>
  <c r="I48" i="1"/>
  <c r="L48" i="1" s="1"/>
  <c r="L278" i="2"/>
  <c r="L335" i="2"/>
  <c r="L268" i="2"/>
  <c r="L287" i="2"/>
  <c r="L60" i="2"/>
  <c r="L21" i="2"/>
  <c r="L74" i="2"/>
  <c r="L325" i="2"/>
  <c r="L361" i="2"/>
  <c r="L248" i="2"/>
  <c r="L255" i="2"/>
  <c r="L209" i="2"/>
  <c r="L131" i="2"/>
  <c r="L83" i="2"/>
  <c r="L91" i="2"/>
  <c r="L235" i="2"/>
  <c r="L49" i="2"/>
  <c r="L363" i="2"/>
  <c r="L262" i="2"/>
  <c r="L351" i="2"/>
  <c r="L286" i="2"/>
  <c r="L349" i="2"/>
  <c r="L85" i="2"/>
  <c r="L311" i="2"/>
  <c r="L230" i="2"/>
  <c r="L156" i="2"/>
  <c r="L52" i="2"/>
  <c r="L45" i="2"/>
  <c r="L130" i="2"/>
  <c r="L66" i="2"/>
  <c r="L314" i="2"/>
  <c r="L201" i="2"/>
  <c r="L129" i="2"/>
  <c r="L291" i="2"/>
  <c r="L206" i="2"/>
  <c r="L34" i="2"/>
  <c r="L229" i="2"/>
  <c r="L297" i="2"/>
  <c r="L275" i="2"/>
  <c r="L203" i="2"/>
  <c r="L142" i="2"/>
  <c r="L153" i="2"/>
  <c r="L15" i="2"/>
  <c r="L123" i="2"/>
  <c r="L87" i="2"/>
  <c r="L112" i="2"/>
  <c r="L320" i="2"/>
  <c r="L94" i="2"/>
  <c r="L103" i="2"/>
  <c r="L293" i="2"/>
  <c r="L27" i="2"/>
  <c r="L162" i="2"/>
  <c r="L111" i="2"/>
  <c r="L284" i="2"/>
  <c r="L214" i="2"/>
  <c r="L64" i="2"/>
  <c r="L288" i="2"/>
  <c r="L11" i="2"/>
  <c r="L362" i="2"/>
  <c r="L355" i="2"/>
  <c r="L310" i="2"/>
  <c r="L354" i="2"/>
  <c r="L332" i="2"/>
  <c r="L270" i="2"/>
  <c r="L205" i="2"/>
  <c r="L333" i="2"/>
  <c r="L133" i="2"/>
  <c r="L69" i="2"/>
  <c r="L303" i="2"/>
  <c r="L272" i="2"/>
  <c r="L219" i="2"/>
  <c r="L176" i="2"/>
  <c r="L148" i="2"/>
  <c r="L124" i="2"/>
  <c r="L100" i="2"/>
  <c r="L38" i="2"/>
  <c r="L263" i="2"/>
  <c r="L196" i="2"/>
  <c r="L37" i="2"/>
  <c r="L154" i="2"/>
  <c r="L122" i="2"/>
  <c r="L90" i="2"/>
  <c r="L58" i="2"/>
  <c r="L344" i="2"/>
  <c r="L298" i="2"/>
  <c r="L249" i="2"/>
  <c r="L185" i="2"/>
  <c r="L329" i="2"/>
  <c r="L113" i="2"/>
  <c r="L301" i="2"/>
  <c r="L18" i="2"/>
  <c r="L261" i="2"/>
  <c r="L213" i="2"/>
  <c r="L341" i="2"/>
  <c r="L93" i="2"/>
  <c r="L321" i="2"/>
  <c r="L171" i="2"/>
  <c r="L188" i="2"/>
  <c r="L115" i="2"/>
  <c r="L353" i="2"/>
  <c r="L242" i="2"/>
  <c r="L269" i="2"/>
  <c r="L95" i="2"/>
  <c r="L43" i="2"/>
  <c r="L63" i="2"/>
  <c r="L72" i="2"/>
  <c r="L135" i="2"/>
  <c r="L304" i="2"/>
  <c r="L299" i="2"/>
  <c r="L67" i="2"/>
  <c r="L144" i="2"/>
  <c r="L96" i="2"/>
  <c r="L119" i="2"/>
  <c r="L339" i="2"/>
  <c r="L237" i="2"/>
  <c r="L101" i="2"/>
  <c r="L198" i="2"/>
  <c r="L309" i="2"/>
  <c r="L138" i="2"/>
  <c r="L334" i="2"/>
  <c r="L217" i="2"/>
  <c r="L267" i="2"/>
  <c r="L184" i="2"/>
  <c r="L50" i="2"/>
  <c r="L296" i="2"/>
  <c r="L326" i="2"/>
  <c r="L155" i="2"/>
  <c r="L24" i="2"/>
  <c r="L158" i="2"/>
  <c r="L48" i="2"/>
  <c r="L194" i="2"/>
  <c r="L51" i="2"/>
  <c r="L14" i="2"/>
  <c r="L102" i="2"/>
  <c r="L331" i="2"/>
  <c r="L348" i="2"/>
  <c r="L221" i="2"/>
  <c r="L149" i="2"/>
  <c r="L285" i="2"/>
  <c r="L187" i="2"/>
  <c r="L132" i="2"/>
  <c r="L271" i="2"/>
  <c r="L98" i="2"/>
  <c r="L360" i="2"/>
  <c r="L324" i="2"/>
  <c r="L345" i="2"/>
  <c r="L65" i="2"/>
  <c r="L238" i="2"/>
  <c r="L174" i="2"/>
  <c r="L223" i="2"/>
  <c r="L141" i="2"/>
  <c r="L241" i="2"/>
  <c r="L346" i="2"/>
  <c r="L347" i="2"/>
  <c r="L294" i="2"/>
  <c r="L338" i="2"/>
  <c r="L318" i="2"/>
  <c r="L253" i="2"/>
  <c r="L189" i="2"/>
  <c r="L300" i="2"/>
  <c r="L117" i="2"/>
  <c r="L53" i="2"/>
  <c r="L295" i="2"/>
  <c r="L251" i="2"/>
  <c r="L208" i="2"/>
  <c r="L166" i="2"/>
  <c r="L116" i="2"/>
  <c r="L92" i="2"/>
  <c r="L68" i="2"/>
  <c r="L22" i="2"/>
  <c r="L234" i="2"/>
  <c r="L180" i="2"/>
  <c r="L29" i="2"/>
  <c r="L146" i="2"/>
  <c r="L114" i="2"/>
  <c r="L82" i="2"/>
  <c r="L350" i="2"/>
  <c r="L328" i="2"/>
  <c r="L282" i="2"/>
  <c r="L233" i="2"/>
  <c r="L169" i="2"/>
  <c r="L292" i="2"/>
  <c r="L97" i="2"/>
  <c r="L280" i="2"/>
  <c r="L277" i="2"/>
  <c r="L197" i="2"/>
  <c r="L316" i="2"/>
  <c r="L77" i="2"/>
  <c r="L104" i="2"/>
  <c r="L210" i="2"/>
  <c r="L274" i="2"/>
  <c r="L177" i="2"/>
  <c r="L244" i="2"/>
  <c r="L202" i="2"/>
  <c r="L40" i="2"/>
  <c r="L99" i="2"/>
  <c r="L12" i="2"/>
  <c r="L107" i="2"/>
  <c r="L252" i="2"/>
  <c r="L35" i="2"/>
  <c r="L136" i="2"/>
  <c r="L126" i="2"/>
  <c r="L32" i="2"/>
  <c r="L330" i="2"/>
  <c r="L302" i="2"/>
  <c r="L240" i="2"/>
  <c r="L164" i="2"/>
  <c r="L145" i="2"/>
  <c r="L200" i="2"/>
  <c r="L364" i="2"/>
  <c r="L173" i="2"/>
  <c r="L319" i="2"/>
  <c r="L260" i="2"/>
  <c r="L84" i="2"/>
  <c r="L106" i="2"/>
  <c r="L266" i="2"/>
  <c r="L81" i="2"/>
  <c r="L216" i="2"/>
  <c r="L157" i="2"/>
  <c r="L224" i="2"/>
  <c r="L257" i="2"/>
  <c r="L279" i="2"/>
  <c r="I298" i="1"/>
  <c r="L298" i="1" s="1"/>
  <c r="I339" i="1"/>
  <c r="L339" i="1" s="1"/>
  <c r="I208" i="1"/>
  <c r="L208" i="1" s="1"/>
  <c r="I15" i="1"/>
  <c r="L15" i="1" s="1"/>
  <c r="I280" i="1"/>
  <c r="L280" i="1" s="1"/>
  <c r="I302" i="1"/>
  <c r="L302" i="1" s="1"/>
  <c r="I144" i="1"/>
  <c r="L144" i="1" s="1"/>
  <c r="I270" i="1"/>
  <c r="L270" i="1" s="1"/>
  <c r="I52" i="1"/>
  <c r="L52" i="1" s="1"/>
  <c r="I75" i="1"/>
  <c r="L75" i="1" s="1"/>
  <c r="I84" i="1"/>
  <c r="L84" i="1" s="1"/>
  <c r="I283" i="1"/>
  <c r="L283" i="1" s="1"/>
  <c r="I305" i="1"/>
  <c r="L305" i="1" s="1"/>
  <c r="I148" i="1"/>
  <c r="L148" i="1" s="1"/>
  <c r="I362" i="1"/>
  <c r="L362" i="1" s="1"/>
  <c r="I163" i="1"/>
  <c r="L163" i="1" s="1"/>
  <c r="I209" i="1"/>
  <c r="L209" i="1" s="1"/>
  <c r="I288" i="1"/>
  <c r="L288" i="1" s="1"/>
  <c r="I70" i="1"/>
  <c r="L70" i="1" s="1"/>
  <c r="I259" i="1"/>
  <c r="L259" i="1" s="1"/>
  <c r="I207" i="1"/>
  <c r="L207" i="1" s="1"/>
  <c r="I19" i="1"/>
  <c r="L19" i="1" s="1"/>
  <c r="I118" i="1"/>
  <c r="L118" i="1" s="1"/>
  <c r="I269" i="1"/>
  <c r="L269" i="1" s="1"/>
  <c r="I205" i="1"/>
  <c r="L205" i="1" s="1"/>
  <c r="I364" i="1"/>
  <c r="L364" i="1" s="1"/>
  <c r="I352" i="1"/>
  <c r="L352" i="1" s="1"/>
  <c r="I22" i="1"/>
  <c r="L22" i="1" s="1"/>
  <c r="I336" i="1"/>
  <c r="L336" i="1" s="1"/>
  <c r="I11" i="1"/>
  <c r="L11" i="1" s="1"/>
  <c r="L366" i="1" s="1"/>
  <c r="I159" i="1"/>
  <c r="L159" i="1" s="1"/>
  <c r="I176" i="1"/>
  <c r="L176" i="1" s="1"/>
  <c r="D368" i="5" l="1"/>
  <c r="J364" i="5"/>
  <c r="K364" i="5" s="1"/>
  <c r="M364" i="5" s="1"/>
  <c r="O364" i="5" s="1"/>
  <c r="J360" i="5"/>
  <c r="K360" i="5" s="1"/>
  <c r="M360" i="5" s="1"/>
  <c r="O360" i="5" s="1"/>
  <c r="J356" i="5"/>
  <c r="K356" i="5" s="1"/>
  <c r="M356" i="5" s="1"/>
  <c r="O356" i="5" s="1"/>
  <c r="J352" i="5"/>
  <c r="K352" i="5" s="1"/>
  <c r="M352" i="5" s="1"/>
  <c r="O352" i="5" s="1"/>
  <c r="J348" i="5"/>
  <c r="K348" i="5" s="1"/>
  <c r="M348" i="5" s="1"/>
  <c r="O348" i="5" s="1"/>
  <c r="J344" i="5"/>
  <c r="K344" i="5" s="1"/>
  <c r="M344" i="5" s="1"/>
  <c r="O344" i="5" s="1"/>
  <c r="J340" i="5"/>
  <c r="K340" i="5" s="1"/>
  <c r="M340" i="5" s="1"/>
  <c r="O340" i="5" s="1"/>
  <c r="J336" i="5"/>
  <c r="K336" i="5" s="1"/>
  <c r="M336" i="5" s="1"/>
  <c r="O336" i="5" s="1"/>
  <c r="J332" i="5"/>
  <c r="K332" i="5" s="1"/>
  <c r="M332" i="5" s="1"/>
  <c r="O332" i="5" s="1"/>
  <c r="J328" i="5"/>
  <c r="K328" i="5" s="1"/>
  <c r="M328" i="5" s="1"/>
  <c r="O328" i="5" s="1"/>
  <c r="J359" i="5"/>
  <c r="K359" i="5" s="1"/>
  <c r="M359" i="5" s="1"/>
  <c r="O359" i="5" s="1"/>
  <c r="J354" i="5"/>
  <c r="K354" i="5" s="1"/>
  <c r="M354" i="5" s="1"/>
  <c r="O354" i="5" s="1"/>
  <c r="J353" i="5"/>
  <c r="K353" i="5" s="1"/>
  <c r="M353" i="5" s="1"/>
  <c r="O353" i="5" s="1"/>
  <c r="J343" i="5"/>
  <c r="K343" i="5" s="1"/>
  <c r="M343" i="5" s="1"/>
  <c r="O343" i="5" s="1"/>
  <c r="J338" i="5"/>
  <c r="K338" i="5" s="1"/>
  <c r="M338" i="5" s="1"/>
  <c r="O338" i="5" s="1"/>
  <c r="J337" i="5"/>
  <c r="K337" i="5" s="1"/>
  <c r="M337" i="5" s="1"/>
  <c r="O337" i="5" s="1"/>
  <c r="J326" i="5"/>
  <c r="K326" i="5" s="1"/>
  <c r="M326" i="5" s="1"/>
  <c r="O326" i="5" s="1"/>
  <c r="J322" i="5"/>
  <c r="K322" i="5" s="1"/>
  <c r="M322" i="5" s="1"/>
  <c r="O322" i="5" s="1"/>
  <c r="J363" i="5"/>
  <c r="K363" i="5" s="1"/>
  <c r="M363" i="5" s="1"/>
  <c r="O363" i="5" s="1"/>
  <c r="J355" i="5"/>
  <c r="K355" i="5" s="1"/>
  <c r="M355" i="5" s="1"/>
  <c r="O355" i="5" s="1"/>
  <c r="J351" i="5"/>
  <c r="K351" i="5" s="1"/>
  <c r="M351" i="5" s="1"/>
  <c r="O351" i="5" s="1"/>
  <c r="J350" i="5"/>
  <c r="K350" i="5" s="1"/>
  <c r="M350" i="5" s="1"/>
  <c r="O350" i="5" s="1"/>
  <c r="J346" i="5"/>
  <c r="K346" i="5" s="1"/>
  <c r="M346" i="5" s="1"/>
  <c r="O346" i="5" s="1"/>
  <c r="J342" i="5"/>
  <c r="K342" i="5" s="1"/>
  <c r="M342" i="5" s="1"/>
  <c r="O342" i="5" s="1"/>
  <c r="J333" i="5"/>
  <c r="K333" i="5" s="1"/>
  <c r="M333" i="5" s="1"/>
  <c r="O333" i="5" s="1"/>
  <c r="J325" i="5"/>
  <c r="K325" i="5" s="1"/>
  <c r="M325" i="5" s="1"/>
  <c r="O325" i="5" s="1"/>
  <c r="J318" i="5"/>
  <c r="K318" i="5" s="1"/>
  <c r="M318" i="5" s="1"/>
  <c r="O318" i="5" s="1"/>
  <c r="J314" i="5"/>
  <c r="K314" i="5" s="1"/>
  <c r="M314" i="5" s="1"/>
  <c r="O314" i="5" s="1"/>
  <c r="J310" i="5"/>
  <c r="K310" i="5" s="1"/>
  <c r="M310" i="5" s="1"/>
  <c r="O310" i="5" s="1"/>
  <c r="J306" i="5"/>
  <c r="K306" i="5" s="1"/>
  <c r="M306" i="5" s="1"/>
  <c r="O306" i="5" s="1"/>
  <c r="J302" i="5"/>
  <c r="K302" i="5" s="1"/>
  <c r="M302" i="5" s="1"/>
  <c r="O302" i="5" s="1"/>
  <c r="J298" i="5"/>
  <c r="K298" i="5" s="1"/>
  <c r="M298" i="5" s="1"/>
  <c r="O298" i="5" s="1"/>
  <c r="J294" i="5"/>
  <c r="K294" i="5" s="1"/>
  <c r="M294" i="5" s="1"/>
  <c r="O294" i="5" s="1"/>
  <c r="J290" i="5"/>
  <c r="K290" i="5" s="1"/>
  <c r="M290" i="5" s="1"/>
  <c r="O290" i="5" s="1"/>
  <c r="J286" i="5"/>
  <c r="K286" i="5" s="1"/>
  <c r="M286" i="5" s="1"/>
  <c r="O286" i="5" s="1"/>
  <c r="J282" i="5"/>
  <c r="K282" i="5" s="1"/>
  <c r="M282" i="5" s="1"/>
  <c r="O282" i="5" s="1"/>
  <c r="J278" i="5"/>
  <c r="K278" i="5" s="1"/>
  <c r="M278" i="5" s="1"/>
  <c r="O278" i="5" s="1"/>
  <c r="J274" i="5"/>
  <c r="K274" i="5" s="1"/>
  <c r="M274" i="5" s="1"/>
  <c r="O274" i="5" s="1"/>
  <c r="J331" i="5"/>
  <c r="K331" i="5" s="1"/>
  <c r="M331" i="5" s="1"/>
  <c r="O331" i="5" s="1"/>
  <c r="J313" i="5"/>
  <c r="K313" i="5" s="1"/>
  <c r="M313" i="5" s="1"/>
  <c r="O313" i="5" s="1"/>
  <c r="J308" i="5"/>
  <c r="K308" i="5" s="1"/>
  <c r="M308" i="5" s="1"/>
  <c r="O308" i="5" s="1"/>
  <c r="J307" i="5"/>
  <c r="K307" i="5" s="1"/>
  <c r="M307" i="5" s="1"/>
  <c r="O307" i="5" s="1"/>
  <c r="J297" i="5"/>
  <c r="K297" i="5" s="1"/>
  <c r="M297" i="5" s="1"/>
  <c r="O297" i="5" s="1"/>
  <c r="J292" i="5"/>
  <c r="K292" i="5" s="1"/>
  <c r="M292" i="5" s="1"/>
  <c r="O292" i="5" s="1"/>
  <c r="J291" i="5"/>
  <c r="K291" i="5" s="1"/>
  <c r="M291" i="5" s="1"/>
  <c r="O291" i="5" s="1"/>
  <c r="J281" i="5"/>
  <c r="K281" i="5" s="1"/>
  <c r="M281" i="5" s="1"/>
  <c r="O281" i="5" s="1"/>
  <c r="J276" i="5"/>
  <c r="K276" i="5" s="1"/>
  <c r="M276" i="5" s="1"/>
  <c r="O276" i="5" s="1"/>
  <c r="J275" i="5"/>
  <c r="K275" i="5" s="1"/>
  <c r="M275" i="5" s="1"/>
  <c r="O275" i="5" s="1"/>
  <c r="J270" i="5"/>
  <c r="K270" i="5" s="1"/>
  <c r="M270" i="5" s="1"/>
  <c r="O270" i="5" s="1"/>
  <c r="J266" i="5"/>
  <c r="K266" i="5" s="1"/>
  <c r="M266" i="5" s="1"/>
  <c r="O266" i="5" s="1"/>
  <c r="J262" i="5"/>
  <c r="K262" i="5" s="1"/>
  <c r="M262" i="5" s="1"/>
  <c r="O262" i="5" s="1"/>
  <c r="J258" i="5"/>
  <c r="K258" i="5" s="1"/>
  <c r="M258" i="5" s="1"/>
  <c r="O258" i="5" s="1"/>
  <c r="J254" i="5"/>
  <c r="K254" i="5" s="1"/>
  <c r="M254" i="5" s="1"/>
  <c r="O254" i="5" s="1"/>
  <c r="J250" i="5"/>
  <c r="K250" i="5" s="1"/>
  <c r="M250" i="5" s="1"/>
  <c r="O250" i="5" s="1"/>
  <c r="J246" i="5"/>
  <c r="K246" i="5" s="1"/>
  <c r="M246" i="5" s="1"/>
  <c r="O246" i="5" s="1"/>
  <c r="J242" i="5"/>
  <c r="K242" i="5" s="1"/>
  <c r="M242" i="5" s="1"/>
  <c r="O242" i="5" s="1"/>
  <c r="J238" i="5"/>
  <c r="K238" i="5" s="1"/>
  <c r="M238" i="5" s="1"/>
  <c r="O238" i="5" s="1"/>
  <c r="J234" i="5"/>
  <c r="K234" i="5" s="1"/>
  <c r="M234" i="5" s="1"/>
  <c r="O234" i="5" s="1"/>
  <c r="J230" i="5"/>
  <c r="K230" i="5" s="1"/>
  <c r="M230" i="5" s="1"/>
  <c r="O230" i="5" s="1"/>
  <c r="J226" i="5"/>
  <c r="K226" i="5" s="1"/>
  <c r="M226" i="5" s="1"/>
  <c r="O226" i="5" s="1"/>
  <c r="J222" i="5"/>
  <c r="K222" i="5" s="1"/>
  <c r="M222" i="5" s="1"/>
  <c r="O222" i="5" s="1"/>
  <c r="J218" i="5"/>
  <c r="K218" i="5" s="1"/>
  <c r="M218" i="5" s="1"/>
  <c r="O218" i="5" s="1"/>
  <c r="J214" i="5"/>
  <c r="K214" i="5" s="1"/>
  <c r="M214" i="5" s="1"/>
  <c r="O214" i="5" s="1"/>
  <c r="J210" i="5"/>
  <c r="K210" i="5" s="1"/>
  <c r="M210" i="5" s="1"/>
  <c r="O210" i="5" s="1"/>
  <c r="J206" i="5"/>
  <c r="K206" i="5" s="1"/>
  <c r="M206" i="5" s="1"/>
  <c r="O206" i="5" s="1"/>
  <c r="J202" i="5"/>
  <c r="K202" i="5" s="1"/>
  <c r="M202" i="5" s="1"/>
  <c r="O202" i="5" s="1"/>
  <c r="J198" i="5"/>
  <c r="K198" i="5" s="1"/>
  <c r="M198" i="5" s="1"/>
  <c r="O198" i="5" s="1"/>
  <c r="J194" i="5"/>
  <c r="K194" i="5" s="1"/>
  <c r="M194" i="5" s="1"/>
  <c r="O194" i="5" s="1"/>
  <c r="J190" i="5"/>
  <c r="K190" i="5" s="1"/>
  <c r="M190" i="5" s="1"/>
  <c r="O190" i="5" s="1"/>
  <c r="J186" i="5"/>
  <c r="K186" i="5" s="1"/>
  <c r="M186" i="5" s="1"/>
  <c r="O186" i="5" s="1"/>
  <c r="J182" i="5"/>
  <c r="K182" i="5" s="1"/>
  <c r="M182" i="5" s="1"/>
  <c r="O182" i="5" s="1"/>
  <c r="J339" i="5"/>
  <c r="K339" i="5" s="1"/>
  <c r="M339" i="5" s="1"/>
  <c r="O339" i="5" s="1"/>
  <c r="J334" i="5"/>
  <c r="K334" i="5" s="1"/>
  <c r="M334" i="5" s="1"/>
  <c r="O334" i="5" s="1"/>
  <c r="J323" i="5"/>
  <c r="K323" i="5" s="1"/>
  <c r="M323" i="5" s="1"/>
  <c r="O323" i="5" s="1"/>
  <c r="J321" i="5"/>
  <c r="K321" i="5" s="1"/>
  <c r="M321" i="5" s="1"/>
  <c r="O321" i="5" s="1"/>
  <c r="J320" i="5"/>
  <c r="K320" i="5" s="1"/>
  <c r="M320" i="5" s="1"/>
  <c r="O320" i="5" s="1"/>
  <c r="J316" i="5"/>
  <c r="K316" i="5" s="1"/>
  <c r="M316" i="5" s="1"/>
  <c r="O316" i="5" s="1"/>
  <c r="J312" i="5"/>
  <c r="K312" i="5" s="1"/>
  <c r="M312" i="5" s="1"/>
  <c r="O312" i="5" s="1"/>
  <c r="J303" i="5"/>
  <c r="K303" i="5" s="1"/>
  <c r="M303" i="5" s="1"/>
  <c r="O303" i="5" s="1"/>
  <c r="J283" i="5"/>
  <c r="K283" i="5" s="1"/>
  <c r="M283" i="5" s="1"/>
  <c r="O283" i="5" s="1"/>
  <c r="J279" i="5"/>
  <c r="K279" i="5" s="1"/>
  <c r="M279" i="5" s="1"/>
  <c r="O279" i="5" s="1"/>
  <c r="J273" i="5"/>
  <c r="K273" i="5" s="1"/>
  <c r="M273" i="5" s="1"/>
  <c r="O273" i="5" s="1"/>
  <c r="J268" i="5"/>
  <c r="K268" i="5" s="1"/>
  <c r="M268" i="5" s="1"/>
  <c r="O268" i="5" s="1"/>
  <c r="J267" i="5"/>
  <c r="K267" i="5" s="1"/>
  <c r="M267" i="5" s="1"/>
  <c r="O267" i="5" s="1"/>
  <c r="J257" i="5"/>
  <c r="K257" i="5" s="1"/>
  <c r="M257" i="5" s="1"/>
  <c r="O257" i="5" s="1"/>
  <c r="J252" i="5"/>
  <c r="K252" i="5" s="1"/>
  <c r="M252" i="5" s="1"/>
  <c r="O252" i="5" s="1"/>
  <c r="J251" i="5"/>
  <c r="K251" i="5" s="1"/>
  <c r="M251" i="5" s="1"/>
  <c r="O251" i="5" s="1"/>
  <c r="J241" i="5"/>
  <c r="K241" i="5" s="1"/>
  <c r="M241" i="5" s="1"/>
  <c r="O241" i="5" s="1"/>
  <c r="J236" i="5"/>
  <c r="K236" i="5" s="1"/>
  <c r="M236" i="5" s="1"/>
  <c r="O236" i="5" s="1"/>
  <c r="J235" i="5"/>
  <c r="K235" i="5" s="1"/>
  <c r="M235" i="5" s="1"/>
  <c r="O235" i="5" s="1"/>
  <c r="J225" i="5"/>
  <c r="K225" i="5" s="1"/>
  <c r="M225" i="5" s="1"/>
  <c r="O225" i="5" s="1"/>
  <c r="J220" i="5"/>
  <c r="K220" i="5" s="1"/>
  <c r="M220" i="5" s="1"/>
  <c r="O220" i="5" s="1"/>
  <c r="J219" i="5"/>
  <c r="K219" i="5" s="1"/>
  <c r="M219" i="5" s="1"/>
  <c r="O219" i="5" s="1"/>
  <c r="J209" i="5"/>
  <c r="K209" i="5" s="1"/>
  <c r="M209" i="5" s="1"/>
  <c r="O209" i="5" s="1"/>
  <c r="J204" i="5"/>
  <c r="K204" i="5" s="1"/>
  <c r="M204" i="5" s="1"/>
  <c r="O204" i="5" s="1"/>
  <c r="J203" i="5"/>
  <c r="K203" i="5" s="1"/>
  <c r="M203" i="5" s="1"/>
  <c r="O203" i="5" s="1"/>
  <c r="J193" i="5"/>
  <c r="K193" i="5" s="1"/>
  <c r="M193" i="5" s="1"/>
  <c r="O193" i="5" s="1"/>
  <c r="J188" i="5"/>
  <c r="K188" i="5" s="1"/>
  <c r="M188" i="5" s="1"/>
  <c r="O188" i="5" s="1"/>
  <c r="J187" i="5"/>
  <c r="K187" i="5" s="1"/>
  <c r="M187" i="5" s="1"/>
  <c r="O187" i="5" s="1"/>
  <c r="J178" i="5"/>
  <c r="K178" i="5" s="1"/>
  <c r="M178" i="5" s="1"/>
  <c r="O178" i="5" s="1"/>
  <c r="J174" i="5"/>
  <c r="K174" i="5" s="1"/>
  <c r="M174" i="5" s="1"/>
  <c r="O174" i="5" s="1"/>
  <c r="J170" i="5"/>
  <c r="K170" i="5" s="1"/>
  <c r="M170" i="5" s="1"/>
  <c r="O170" i="5" s="1"/>
  <c r="J166" i="5"/>
  <c r="K166" i="5" s="1"/>
  <c r="M166" i="5" s="1"/>
  <c r="O166" i="5" s="1"/>
  <c r="J162" i="5"/>
  <c r="K162" i="5" s="1"/>
  <c r="M162" i="5" s="1"/>
  <c r="O162" i="5" s="1"/>
  <c r="J158" i="5"/>
  <c r="K158" i="5" s="1"/>
  <c r="M158" i="5" s="1"/>
  <c r="O158" i="5" s="1"/>
  <c r="J154" i="5"/>
  <c r="K154" i="5" s="1"/>
  <c r="M154" i="5" s="1"/>
  <c r="O154" i="5" s="1"/>
  <c r="J150" i="5"/>
  <c r="K150" i="5" s="1"/>
  <c r="M150" i="5" s="1"/>
  <c r="O150" i="5" s="1"/>
  <c r="J146" i="5"/>
  <c r="K146" i="5" s="1"/>
  <c r="M146" i="5" s="1"/>
  <c r="O146" i="5" s="1"/>
  <c r="J142" i="5"/>
  <c r="K142" i="5" s="1"/>
  <c r="M142" i="5" s="1"/>
  <c r="O142" i="5" s="1"/>
  <c r="J138" i="5"/>
  <c r="K138" i="5" s="1"/>
  <c r="M138" i="5" s="1"/>
  <c r="O138" i="5" s="1"/>
  <c r="J134" i="5"/>
  <c r="K134" i="5" s="1"/>
  <c r="M134" i="5" s="1"/>
  <c r="O134" i="5" s="1"/>
  <c r="J130" i="5"/>
  <c r="K130" i="5" s="1"/>
  <c r="M130" i="5" s="1"/>
  <c r="O130" i="5" s="1"/>
  <c r="J126" i="5"/>
  <c r="K126" i="5" s="1"/>
  <c r="M126" i="5" s="1"/>
  <c r="O126" i="5" s="1"/>
  <c r="J122" i="5"/>
  <c r="K122" i="5" s="1"/>
  <c r="M122" i="5" s="1"/>
  <c r="O122" i="5" s="1"/>
  <c r="J118" i="5"/>
  <c r="K118" i="5" s="1"/>
  <c r="M118" i="5" s="1"/>
  <c r="O118" i="5" s="1"/>
  <c r="J114" i="5"/>
  <c r="K114" i="5" s="1"/>
  <c r="M114" i="5" s="1"/>
  <c r="O114" i="5" s="1"/>
  <c r="J110" i="5"/>
  <c r="K110" i="5" s="1"/>
  <c r="M110" i="5" s="1"/>
  <c r="O110" i="5" s="1"/>
  <c r="J106" i="5"/>
  <c r="K106" i="5" s="1"/>
  <c r="M106" i="5" s="1"/>
  <c r="O106" i="5" s="1"/>
  <c r="J102" i="5"/>
  <c r="K102" i="5" s="1"/>
  <c r="M102" i="5" s="1"/>
  <c r="O102" i="5" s="1"/>
  <c r="J349" i="5"/>
  <c r="K349" i="5" s="1"/>
  <c r="M349" i="5" s="1"/>
  <c r="O349" i="5" s="1"/>
  <c r="J341" i="5"/>
  <c r="K341" i="5" s="1"/>
  <c r="M341" i="5" s="1"/>
  <c r="O341" i="5" s="1"/>
  <c r="J330" i="5"/>
  <c r="K330" i="5" s="1"/>
  <c r="M330" i="5" s="1"/>
  <c r="O330" i="5" s="1"/>
  <c r="J327" i="5"/>
  <c r="K327" i="5" s="1"/>
  <c r="M327" i="5" s="1"/>
  <c r="O327" i="5" s="1"/>
  <c r="J317" i="5"/>
  <c r="K317" i="5" s="1"/>
  <c r="M317" i="5" s="1"/>
  <c r="O317" i="5" s="1"/>
  <c r="J309" i="5"/>
  <c r="K309" i="5" s="1"/>
  <c r="M309" i="5" s="1"/>
  <c r="O309" i="5" s="1"/>
  <c r="J305" i="5"/>
  <c r="K305" i="5" s="1"/>
  <c r="M305" i="5" s="1"/>
  <c r="O305" i="5" s="1"/>
  <c r="J304" i="5"/>
  <c r="K304" i="5" s="1"/>
  <c r="M304" i="5" s="1"/>
  <c r="O304" i="5" s="1"/>
  <c r="J300" i="5"/>
  <c r="K300" i="5" s="1"/>
  <c r="M300" i="5" s="1"/>
  <c r="O300" i="5" s="1"/>
  <c r="J296" i="5"/>
  <c r="K296" i="5" s="1"/>
  <c r="M296" i="5" s="1"/>
  <c r="O296" i="5" s="1"/>
  <c r="J287" i="5"/>
  <c r="K287" i="5" s="1"/>
  <c r="M287" i="5" s="1"/>
  <c r="O287" i="5" s="1"/>
  <c r="J347" i="5"/>
  <c r="K347" i="5" s="1"/>
  <c r="M347" i="5" s="1"/>
  <c r="O347" i="5" s="1"/>
  <c r="J280" i="5"/>
  <c r="K280" i="5" s="1"/>
  <c r="M280" i="5" s="1"/>
  <c r="O280" i="5" s="1"/>
  <c r="J269" i="5"/>
  <c r="K269" i="5" s="1"/>
  <c r="M269" i="5" s="1"/>
  <c r="O269" i="5" s="1"/>
  <c r="J265" i="5"/>
  <c r="K265" i="5" s="1"/>
  <c r="M265" i="5" s="1"/>
  <c r="O265" i="5" s="1"/>
  <c r="J264" i="5"/>
  <c r="K264" i="5" s="1"/>
  <c r="M264" i="5" s="1"/>
  <c r="O264" i="5" s="1"/>
  <c r="J260" i="5"/>
  <c r="K260" i="5" s="1"/>
  <c r="M260" i="5" s="1"/>
  <c r="O260" i="5" s="1"/>
  <c r="J256" i="5"/>
  <c r="K256" i="5" s="1"/>
  <c r="M256" i="5" s="1"/>
  <c r="O256" i="5" s="1"/>
  <c r="J247" i="5"/>
  <c r="K247" i="5" s="1"/>
  <c r="M247" i="5" s="1"/>
  <c r="O247" i="5" s="1"/>
  <c r="J227" i="5"/>
  <c r="K227" i="5" s="1"/>
  <c r="M227" i="5" s="1"/>
  <c r="O227" i="5" s="1"/>
  <c r="J223" i="5"/>
  <c r="K223" i="5" s="1"/>
  <c r="M223" i="5" s="1"/>
  <c r="O223" i="5" s="1"/>
  <c r="J213" i="5"/>
  <c r="K213" i="5" s="1"/>
  <c r="M213" i="5" s="1"/>
  <c r="O213" i="5" s="1"/>
  <c r="J205" i="5"/>
  <c r="K205" i="5" s="1"/>
  <c r="M205" i="5" s="1"/>
  <c r="O205" i="5" s="1"/>
  <c r="J201" i="5"/>
  <c r="K201" i="5" s="1"/>
  <c r="M201" i="5" s="1"/>
  <c r="O201" i="5" s="1"/>
  <c r="J200" i="5"/>
  <c r="K200" i="5" s="1"/>
  <c r="M200" i="5" s="1"/>
  <c r="O200" i="5" s="1"/>
  <c r="J196" i="5"/>
  <c r="K196" i="5" s="1"/>
  <c r="M196" i="5" s="1"/>
  <c r="O196" i="5" s="1"/>
  <c r="J192" i="5"/>
  <c r="K192" i="5" s="1"/>
  <c r="M192" i="5" s="1"/>
  <c r="O192" i="5" s="1"/>
  <c r="J183" i="5"/>
  <c r="K183" i="5" s="1"/>
  <c r="M183" i="5" s="1"/>
  <c r="O183" i="5" s="1"/>
  <c r="J176" i="5"/>
  <c r="K176" i="5" s="1"/>
  <c r="M176" i="5" s="1"/>
  <c r="O176" i="5" s="1"/>
  <c r="J175" i="5"/>
  <c r="K175" i="5" s="1"/>
  <c r="M175" i="5" s="1"/>
  <c r="O175" i="5" s="1"/>
  <c r="J165" i="5"/>
  <c r="K165" i="5" s="1"/>
  <c r="M165" i="5" s="1"/>
  <c r="O165" i="5" s="1"/>
  <c r="J160" i="5"/>
  <c r="K160" i="5" s="1"/>
  <c r="M160" i="5" s="1"/>
  <c r="O160" i="5" s="1"/>
  <c r="J159" i="5"/>
  <c r="K159" i="5" s="1"/>
  <c r="M159" i="5" s="1"/>
  <c r="O159" i="5" s="1"/>
  <c r="J149" i="5"/>
  <c r="K149" i="5" s="1"/>
  <c r="M149" i="5" s="1"/>
  <c r="O149" i="5" s="1"/>
  <c r="J144" i="5"/>
  <c r="K144" i="5" s="1"/>
  <c r="M144" i="5" s="1"/>
  <c r="O144" i="5" s="1"/>
  <c r="J143" i="5"/>
  <c r="K143" i="5" s="1"/>
  <c r="M143" i="5" s="1"/>
  <c r="O143" i="5" s="1"/>
  <c r="J133" i="5"/>
  <c r="K133" i="5" s="1"/>
  <c r="M133" i="5" s="1"/>
  <c r="O133" i="5" s="1"/>
  <c r="J128" i="5"/>
  <c r="K128" i="5" s="1"/>
  <c r="M128" i="5" s="1"/>
  <c r="O128" i="5" s="1"/>
  <c r="J127" i="5"/>
  <c r="K127" i="5" s="1"/>
  <c r="M127" i="5" s="1"/>
  <c r="O127" i="5" s="1"/>
  <c r="J117" i="5"/>
  <c r="K117" i="5" s="1"/>
  <c r="M117" i="5" s="1"/>
  <c r="O117" i="5" s="1"/>
  <c r="J112" i="5"/>
  <c r="K112" i="5" s="1"/>
  <c r="M112" i="5" s="1"/>
  <c r="O112" i="5" s="1"/>
  <c r="J111" i="5"/>
  <c r="K111" i="5" s="1"/>
  <c r="M111" i="5" s="1"/>
  <c r="O111" i="5" s="1"/>
  <c r="J100" i="5"/>
  <c r="K100" i="5" s="1"/>
  <c r="M100" i="5" s="1"/>
  <c r="O100" i="5" s="1"/>
  <c r="J96" i="5"/>
  <c r="K96" i="5" s="1"/>
  <c r="M96" i="5" s="1"/>
  <c r="O96" i="5" s="1"/>
  <c r="J92" i="5"/>
  <c r="K92" i="5" s="1"/>
  <c r="M92" i="5" s="1"/>
  <c r="O92" i="5" s="1"/>
  <c r="J88" i="5"/>
  <c r="K88" i="5" s="1"/>
  <c r="M88" i="5" s="1"/>
  <c r="O88" i="5" s="1"/>
  <c r="J84" i="5"/>
  <c r="K84" i="5" s="1"/>
  <c r="M84" i="5" s="1"/>
  <c r="O84" i="5" s="1"/>
  <c r="J80" i="5"/>
  <c r="K80" i="5" s="1"/>
  <c r="M80" i="5" s="1"/>
  <c r="O80" i="5" s="1"/>
  <c r="J76" i="5"/>
  <c r="K76" i="5" s="1"/>
  <c r="M76" i="5" s="1"/>
  <c r="O76" i="5" s="1"/>
  <c r="J72" i="5"/>
  <c r="K72" i="5" s="1"/>
  <c r="M72" i="5" s="1"/>
  <c r="O72" i="5" s="1"/>
  <c r="J68" i="5"/>
  <c r="K68" i="5" s="1"/>
  <c r="M68" i="5" s="1"/>
  <c r="O68" i="5" s="1"/>
  <c r="J64" i="5"/>
  <c r="K64" i="5" s="1"/>
  <c r="M64" i="5" s="1"/>
  <c r="O64" i="5" s="1"/>
  <c r="J60" i="5"/>
  <c r="K60" i="5" s="1"/>
  <c r="M60" i="5" s="1"/>
  <c r="O60" i="5" s="1"/>
  <c r="J56" i="5"/>
  <c r="K56" i="5" s="1"/>
  <c r="M56" i="5" s="1"/>
  <c r="O56" i="5" s="1"/>
  <c r="J52" i="5"/>
  <c r="K52" i="5" s="1"/>
  <c r="M52" i="5" s="1"/>
  <c r="O52" i="5" s="1"/>
  <c r="J48" i="5"/>
  <c r="K48" i="5" s="1"/>
  <c r="M48" i="5" s="1"/>
  <c r="O48" i="5" s="1"/>
  <c r="J44" i="5"/>
  <c r="K44" i="5" s="1"/>
  <c r="M44" i="5" s="1"/>
  <c r="O44" i="5" s="1"/>
  <c r="J40" i="5"/>
  <c r="K40" i="5" s="1"/>
  <c r="M40" i="5" s="1"/>
  <c r="O40" i="5" s="1"/>
  <c r="J36" i="5"/>
  <c r="K36" i="5" s="1"/>
  <c r="M36" i="5" s="1"/>
  <c r="O36" i="5" s="1"/>
  <c r="J32" i="5"/>
  <c r="K32" i="5" s="1"/>
  <c r="M32" i="5" s="1"/>
  <c r="O32" i="5" s="1"/>
  <c r="J28" i="5"/>
  <c r="K28" i="5" s="1"/>
  <c r="M28" i="5" s="1"/>
  <c r="O28" i="5" s="1"/>
  <c r="J24" i="5"/>
  <c r="K24" i="5" s="1"/>
  <c r="M24" i="5" s="1"/>
  <c r="O24" i="5" s="1"/>
  <c r="J20" i="5"/>
  <c r="K20" i="5" s="1"/>
  <c r="M20" i="5" s="1"/>
  <c r="O20" i="5" s="1"/>
  <c r="J16" i="5"/>
  <c r="K16" i="5" s="1"/>
  <c r="M16" i="5" s="1"/>
  <c r="O16" i="5" s="1"/>
  <c r="J12" i="5"/>
  <c r="K12" i="5" s="1"/>
  <c r="M12" i="5" s="1"/>
  <c r="O12" i="5" s="1"/>
  <c r="J8" i="5"/>
  <c r="K8" i="5" s="1"/>
  <c r="M8" i="5" s="1"/>
  <c r="J358" i="5"/>
  <c r="K358" i="5" s="1"/>
  <c r="M358" i="5" s="1"/>
  <c r="O358" i="5" s="1"/>
  <c r="J357" i="5"/>
  <c r="K357" i="5" s="1"/>
  <c r="M357" i="5" s="1"/>
  <c r="O357" i="5" s="1"/>
  <c r="J335" i="5"/>
  <c r="K335" i="5" s="1"/>
  <c r="M335" i="5" s="1"/>
  <c r="O335" i="5" s="1"/>
  <c r="J329" i="5"/>
  <c r="K329" i="5" s="1"/>
  <c r="M329" i="5" s="1"/>
  <c r="O329" i="5" s="1"/>
  <c r="J324" i="5"/>
  <c r="K324" i="5" s="1"/>
  <c r="M324" i="5" s="1"/>
  <c r="O324" i="5" s="1"/>
  <c r="J311" i="5"/>
  <c r="K311" i="5" s="1"/>
  <c r="M311" i="5" s="1"/>
  <c r="O311" i="5" s="1"/>
  <c r="J301" i="5"/>
  <c r="K301" i="5" s="1"/>
  <c r="M301" i="5" s="1"/>
  <c r="O301" i="5" s="1"/>
  <c r="J295" i="5"/>
  <c r="K295" i="5" s="1"/>
  <c r="M295" i="5" s="1"/>
  <c r="O295" i="5" s="1"/>
  <c r="J289" i="5"/>
  <c r="K289" i="5" s="1"/>
  <c r="M289" i="5" s="1"/>
  <c r="O289" i="5" s="1"/>
  <c r="J285" i="5"/>
  <c r="K285" i="5" s="1"/>
  <c r="M285" i="5" s="1"/>
  <c r="O285" i="5" s="1"/>
  <c r="J284" i="5"/>
  <c r="K284" i="5" s="1"/>
  <c r="M284" i="5" s="1"/>
  <c r="O284" i="5" s="1"/>
  <c r="J277" i="5"/>
  <c r="K277" i="5" s="1"/>
  <c r="M277" i="5" s="1"/>
  <c r="O277" i="5" s="1"/>
  <c r="J271" i="5"/>
  <c r="K271" i="5" s="1"/>
  <c r="M271" i="5" s="1"/>
  <c r="O271" i="5" s="1"/>
  <c r="J261" i="5"/>
  <c r="K261" i="5" s="1"/>
  <c r="M261" i="5" s="1"/>
  <c r="O261" i="5" s="1"/>
  <c r="J253" i="5"/>
  <c r="K253" i="5" s="1"/>
  <c r="M253" i="5" s="1"/>
  <c r="O253" i="5" s="1"/>
  <c r="J249" i="5"/>
  <c r="K249" i="5" s="1"/>
  <c r="M249" i="5" s="1"/>
  <c r="O249" i="5" s="1"/>
  <c r="J248" i="5"/>
  <c r="K248" i="5" s="1"/>
  <c r="M248" i="5" s="1"/>
  <c r="O248" i="5" s="1"/>
  <c r="J244" i="5"/>
  <c r="K244" i="5" s="1"/>
  <c r="M244" i="5" s="1"/>
  <c r="O244" i="5" s="1"/>
  <c r="J240" i="5"/>
  <c r="K240" i="5" s="1"/>
  <c r="M240" i="5" s="1"/>
  <c r="O240" i="5" s="1"/>
  <c r="J231" i="5"/>
  <c r="K231" i="5" s="1"/>
  <c r="M231" i="5" s="1"/>
  <c r="O231" i="5" s="1"/>
  <c r="J211" i="5"/>
  <c r="K211" i="5" s="1"/>
  <c r="M211" i="5" s="1"/>
  <c r="O211" i="5" s="1"/>
  <c r="J207" i="5"/>
  <c r="K207" i="5" s="1"/>
  <c r="M207" i="5" s="1"/>
  <c r="O207" i="5" s="1"/>
  <c r="J197" i="5"/>
  <c r="K197" i="5" s="1"/>
  <c r="M197" i="5" s="1"/>
  <c r="O197" i="5" s="1"/>
  <c r="J319" i="5"/>
  <c r="K319" i="5" s="1"/>
  <c r="M319" i="5" s="1"/>
  <c r="O319" i="5" s="1"/>
  <c r="J272" i="5"/>
  <c r="K272" i="5" s="1"/>
  <c r="M272" i="5" s="1"/>
  <c r="O272" i="5" s="1"/>
  <c r="J212" i="5"/>
  <c r="K212" i="5" s="1"/>
  <c r="M212" i="5" s="1"/>
  <c r="O212" i="5" s="1"/>
  <c r="J181" i="5"/>
  <c r="K181" i="5" s="1"/>
  <c r="M181" i="5" s="1"/>
  <c r="O181" i="5" s="1"/>
  <c r="J167" i="5"/>
  <c r="K167" i="5" s="1"/>
  <c r="M167" i="5" s="1"/>
  <c r="O167" i="5" s="1"/>
  <c r="J163" i="5"/>
  <c r="K163" i="5" s="1"/>
  <c r="M163" i="5" s="1"/>
  <c r="O163" i="5" s="1"/>
  <c r="J153" i="5"/>
  <c r="K153" i="5" s="1"/>
  <c r="M153" i="5" s="1"/>
  <c r="O153" i="5" s="1"/>
  <c r="J145" i="5"/>
  <c r="K145" i="5" s="1"/>
  <c r="M145" i="5" s="1"/>
  <c r="O145" i="5" s="1"/>
  <c r="J141" i="5"/>
  <c r="K141" i="5" s="1"/>
  <c r="M141" i="5" s="1"/>
  <c r="O141" i="5" s="1"/>
  <c r="J140" i="5"/>
  <c r="K140" i="5" s="1"/>
  <c r="M140" i="5" s="1"/>
  <c r="O140" i="5" s="1"/>
  <c r="J136" i="5"/>
  <c r="K136" i="5" s="1"/>
  <c r="M136" i="5" s="1"/>
  <c r="O136" i="5" s="1"/>
  <c r="J132" i="5"/>
  <c r="K132" i="5" s="1"/>
  <c r="M132" i="5" s="1"/>
  <c r="O132" i="5" s="1"/>
  <c r="J123" i="5"/>
  <c r="K123" i="5" s="1"/>
  <c r="M123" i="5" s="1"/>
  <c r="O123" i="5" s="1"/>
  <c r="J103" i="5"/>
  <c r="K103" i="5" s="1"/>
  <c r="M103" i="5" s="1"/>
  <c r="O103" i="5" s="1"/>
  <c r="J95" i="5"/>
  <c r="K95" i="5" s="1"/>
  <c r="M95" i="5" s="1"/>
  <c r="O95" i="5" s="1"/>
  <c r="J90" i="5"/>
  <c r="K90" i="5" s="1"/>
  <c r="M90" i="5" s="1"/>
  <c r="O90" i="5" s="1"/>
  <c r="J89" i="5"/>
  <c r="K89" i="5" s="1"/>
  <c r="M89" i="5" s="1"/>
  <c r="O89" i="5" s="1"/>
  <c r="J79" i="5"/>
  <c r="K79" i="5" s="1"/>
  <c r="M79" i="5" s="1"/>
  <c r="O79" i="5" s="1"/>
  <c r="J74" i="5"/>
  <c r="K74" i="5" s="1"/>
  <c r="M74" i="5" s="1"/>
  <c r="O74" i="5" s="1"/>
  <c r="J73" i="5"/>
  <c r="K73" i="5" s="1"/>
  <c r="M73" i="5" s="1"/>
  <c r="O73" i="5" s="1"/>
  <c r="J63" i="5"/>
  <c r="K63" i="5" s="1"/>
  <c r="M63" i="5" s="1"/>
  <c r="O63" i="5" s="1"/>
  <c r="J58" i="5"/>
  <c r="K58" i="5" s="1"/>
  <c r="M58" i="5" s="1"/>
  <c r="O58" i="5" s="1"/>
  <c r="J57" i="5"/>
  <c r="K57" i="5" s="1"/>
  <c r="M57" i="5" s="1"/>
  <c r="O57" i="5" s="1"/>
  <c r="J47" i="5"/>
  <c r="K47" i="5" s="1"/>
  <c r="M47" i="5" s="1"/>
  <c r="O47" i="5" s="1"/>
  <c r="J42" i="5"/>
  <c r="K42" i="5" s="1"/>
  <c r="M42" i="5" s="1"/>
  <c r="O42" i="5" s="1"/>
  <c r="J41" i="5"/>
  <c r="K41" i="5" s="1"/>
  <c r="M41" i="5" s="1"/>
  <c r="O41" i="5" s="1"/>
  <c r="J345" i="5"/>
  <c r="K345" i="5" s="1"/>
  <c r="M345" i="5" s="1"/>
  <c r="O345" i="5" s="1"/>
  <c r="J315" i="5"/>
  <c r="K315" i="5" s="1"/>
  <c r="M315" i="5" s="1"/>
  <c r="O315" i="5" s="1"/>
  <c r="J293" i="5"/>
  <c r="K293" i="5" s="1"/>
  <c r="M293" i="5" s="1"/>
  <c r="O293" i="5" s="1"/>
  <c r="J255" i="5"/>
  <c r="K255" i="5" s="1"/>
  <c r="M255" i="5" s="1"/>
  <c r="O255" i="5" s="1"/>
  <c r="J245" i="5"/>
  <c r="K245" i="5" s="1"/>
  <c r="M245" i="5" s="1"/>
  <c r="O245" i="5" s="1"/>
  <c r="J239" i="5"/>
  <c r="K239" i="5" s="1"/>
  <c r="M239" i="5" s="1"/>
  <c r="O239" i="5" s="1"/>
  <c r="J233" i="5"/>
  <c r="K233" i="5" s="1"/>
  <c r="M233" i="5" s="1"/>
  <c r="O233" i="5" s="1"/>
  <c r="J229" i="5"/>
  <c r="K229" i="5" s="1"/>
  <c r="M229" i="5" s="1"/>
  <c r="O229" i="5" s="1"/>
  <c r="J228" i="5"/>
  <c r="K228" i="5" s="1"/>
  <c r="M228" i="5" s="1"/>
  <c r="O228" i="5" s="1"/>
  <c r="J221" i="5"/>
  <c r="K221" i="5" s="1"/>
  <c r="M221" i="5" s="1"/>
  <c r="O221" i="5" s="1"/>
  <c r="J199" i="5"/>
  <c r="K199" i="5" s="1"/>
  <c r="M199" i="5" s="1"/>
  <c r="O199" i="5" s="1"/>
  <c r="J195" i="5"/>
  <c r="K195" i="5" s="1"/>
  <c r="M195" i="5" s="1"/>
  <c r="O195" i="5" s="1"/>
  <c r="J184" i="5"/>
  <c r="K184" i="5" s="1"/>
  <c r="M184" i="5" s="1"/>
  <c r="O184" i="5" s="1"/>
  <c r="J180" i="5"/>
  <c r="K180" i="5" s="1"/>
  <c r="M180" i="5" s="1"/>
  <c r="O180" i="5" s="1"/>
  <c r="J171" i="5"/>
  <c r="K171" i="5" s="1"/>
  <c r="M171" i="5" s="1"/>
  <c r="O171" i="5" s="1"/>
  <c r="J151" i="5"/>
  <c r="K151" i="5" s="1"/>
  <c r="M151" i="5" s="1"/>
  <c r="O151" i="5" s="1"/>
  <c r="J147" i="5"/>
  <c r="K147" i="5" s="1"/>
  <c r="M147" i="5" s="1"/>
  <c r="O147" i="5" s="1"/>
  <c r="J137" i="5"/>
  <c r="K137" i="5" s="1"/>
  <c r="M137" i="5" s="1"/>
  <c r="O137" i="5" s="1"/>
  <c r="J129" i="5"/>
  <c r="K129" i="5" s="1"/>
  <c r="M129" i="5" s="1"/>
  <c r="O129" i="5" s="1"/>
  <c r="J125" i="5"/>
  <c r="K125" i="5" s="1"/>
  <c r="M125" i="5" s="1"/>
  <c r="O125" i="5" s="1"/>
  <c r="J124" i="5"/>
  <c r="K124" i="5" s="1"/>
  <c r="M124" i="5" s="1"/>
  <c r="O124" i="5" s="1"/>
  <c r="J120" i="5"/>
  <c r="K120" i="5" s="1"/>
  <c r="M120" i="5" s="1"/>
  <c r="O120" i="5" s="1"/>
  <c r="J116" i="5"/>
  <c r="K116" i="5" s="1"/>
  <c r="M116" i="5" s="1"/>
  <c r="O116" i="5" s="1"/>
  <c r="J107" i="5"/>
  <c r="K107" i="5" s="1"/>
  <c r="M107" i="5" s="1"/>
  <c r="O107" i="5" s="1"/>
  <c r="J99" i="5"/>
  <c r="K99" i="5" s="1"/>
  <c r="M99" i="5" s="1"/>
  <c r="O99" i="5" s="1"/>
  <c r="J94" i="5"/>
  <c r="K94" i="5" s="1"/>
  <c r="M94" i="5" s="1"/>
  <c r="O94" i="5" s="1"/>
  <c r="J93" i="5"/>
  <c r="K93" i="5" s="1"/>
  <c r="M93" i="5" s="1"/>
  <c r="O93" i="5" s="1"/>
  <c r="J83" i="5"/>
  <c r="K83" i="5" s="1"/>
  <c r="M83" i="5" s="1"/>
  <c r="O83" i="5" s="1"/>
  <c r="J78" i="5"/>
  <c r="K78" i="5" s="1"/>
  <c r="M78" i="5" s="1"/>
  <c r="O78" i="5" s="1"/>
  <c r="J77" i="5"/>
  <c r="K77" i="5" s="1"/>
  <c r="M77" i="5" s="1"/>
  <c r="O77" i="5" s="1"/>
  <c r="J67" i="5"/>
  <c r="K67" i="5" s="1"/>
  <c r="M67" i="5" s="1"/>
  <c r="O67" i="5" s="1"/>
  <c r="J62" i="5"/>
  <c r="K62" i="5" s="1"/>
  <c r="M62" i="5" s="1"/>
  <c r="O62" i="5" s="1"/>
  <c r="J61" i="5"/>
  <c r="K61" i="5" s="1"/>
  <c r="M61" i="5" s="1"/>
  <c r="O61" i="5" s="1"/>
  <c r="J51" i="5"/>
  <c r="K51" i="5" s="1"/>
  <c r="M51" i="5" s="1"/>
  <c r="O51" i="5" s="1"/>
  <c r="J46" i="5"/>
  <c r="K46" i="5" s="1"/>
  <c r="M46" i="5" s="1"/>
  <c r="O46" i="5" s="1"/>
  <c r="J45" i="5"/>
  <c r="K45" i="5" s="1"/>
  <c r="M45" i="5" s="1"/>
  <c r="O45" i="5" s="1"/>
  <c r="J35" i="5"/>
  <c r="K35" i="5" s="1"/>
  <c r="M35" i="5" s="1"/>
  <c r="O35" i="5" s="1"/>
  <c r="J30" i="5"/>
  <c r="K30" i="5" s="1"/>
  <c r="M30" i="5" s="1"/>
  <c r="O30" i="5" s="1"/>
  <c r="J29" i="5"/>
  <c r="K29" i="5" s="1"/>
  <c r="M29" i="5" s="1"/>
  <c r="O29" i="5" s="1"/>
  <c r="J299" i="5"/>
  <c r="K299" i="5" s="1"/>
  <c r="M299" i="5" s="1"/>
  <c r="O299" i="5" s="1"/>
  <c r="J263" i="5"/>
  <c r="K263" i="5" s="1"/>
  <c r="M263" i="5" s="1"/>
  <c r="O263" i="5" s="1"/>
  <c r="J208" i="5"/>
  <c r="K208" i="5" s="1"/>
  <c r="M208" i="5" s="1"/>
  <c r="O208" i="5" s="1"/>
  <c r="J179" i="5"/>
  <c r="K179" i="5" s="1"/>
  <c r="M179" i="5" s="1"/>
  <c r="O179" i="5" s="1"/>
  <c r="J173" i="5"/>
  <c r="K173" i="5" s="1"/>
  <c r="M173" i="5" s="1"/>
  <c r="O173" i="5" s="1"/>
  <c r="J169" i="5"/>
  <c r="K169" i="5" s="1"/>
  <c r="M169" i="5" s="1"/>
  <c r="O169" i="5" s="1"/>
  <c r="J168" i="5"/>
  <c r="K168" i="5" s="1"/>
  <c r="M168" i="5" s="1"/>
  <c r="O168" i="5" s="1"/>
  <c r="J161" i="5"/>
  <c r="K161" i="5" s="1"/>
  <c r="M161" i="5" s="1"/>
  <c r="O161" i="5" s="1"/>
  <c r="J139" i="5"/>
  <c r="K139" i="5" s="1"/>
  <c r="M139" i="5" s="1"/>
  <c r="O139" i="5" s="1"/>
  <c r="J135" i="5"/>
  <c r="K135" i="5" s="1"/>
  <c r="M135" i="5" s="1"/>
  <c r="O135" i="5" s="1"/>
  <c r="J119" i="5"/>
  <c r="K119" i="5" s="1"/>
  <c r="M119" i="5" s="1"/>
  <c r="O119" i="5" s="1"/>
  <c r="J101" i="5"/>
  <c r="K101" i="5" s="1"/>
  <c r="M101" i="5" s="1"/>
  <c r="O101" i="5" s="1"/>
  <c r="J98" i="5"/>
  <c r="K98" i="5" s="1"/>
  <c r="M98" i="5" s="1"/>
  <c r="O98" i="5" s="1"/>
  <c r="J97" i="5"/>
  <c r="K97" i="5" s="1"/>
  <c r="M97" i="5" s="1"/>
  <c r="O97" i="5" s="1"/>
  <c r="J69" i="5"/>
  <c r="K69" i="5" s="1"/>
  <c r="M69" i="5" s="1"/>
  <c r="O69" i="5" s="1"/>
  <c r="J66" i="5"/>
  <c r="K66" i="5" s="1"/>
  <c r="M66" i="5" s="1"/>
  <c r="O66" i="5" s="1"/>
  <c r="J65" i="5"/>
  <c r="K65" i="5" s="1"/>
  <c r="M65" i="5" s="1"/>
  <c r="O65" i="5" s="1"/>
  <c r="J38" i="5"/>
  <c r="K38" i="5" s="1"/>
  <c r="M38" i="5" s="1"/>
  <c r="O38" i="5" s="1"/>
  <c r="J34" i="5"/>
  <c r="K34" i="5" s="1"/>
  <c r="M34" i="5" s="1"/>
  <c r="O34" i="5" s="1"/>
  <c r="J25" i="5"/>
  <c r="K25" i="5" s="1"/>
  <c r="M25" i="5" s="1"/>
  <c r="O25" i="5" s="1"/>
  <c r="J21" i="5"/>
  <c r="K21" i="5" s="1"/>
  <c r="M21" i="5" s="1"/>
  <c r="O21" i="5" s="1"/>
  <c r="J11" i="5"/>
  <c r="K11" i="5" s="1"/>
  <c r="M11" i="5" s="1"/>
  <c r="O11" i="5" s="1"/>
  <c r="J361" i="5"/>
  <c r="K361" i="5" s="1"/>
  <c r="M361" i="5" s="1"/>
  <c r="O361" i="5" s="1"/>
  <c r="J217" i="5"/>
  <c r="K217" i="5" s="1"/>
  <c r="M217" i="5" s="1"/>
  <c r="O217" i="5" s="1"/>
  <c r="J189" i="5"/>
  <c r="K189" i="5" s="1"/>
  <c r="M189" i="5" s="1"/>
  <c r="O189" i="5" s="1"/>
  <c r="J156" i="5"/>
  <c r="K156" i="5" s="1"/>
  <c r="M156" i="5" s="1"/>
  <c r="O156" i="5" s="1"/>
  <c r="J121" i="5"/>
  <c r="K121" i="5" s="1"/>
  <c r="M121" i="5" s="1"/>
  <c r="O121" i="5" s="1"/>
  <c r="J105" i="5"/>
  <c r="K105" i="5" s="1"/>
  <c r="M105" i="5" s="1"/>
  <c r="O105" i="5" s="1"/>
  <c r="J81" i="5"/>
  <c r="K81" i="5" s="1"/>
  <c r="M81" i="5" s="1"/>
  <c r="O81" i="5" s="1"/>
  <c r="J53" i="5"/>
  <c r="K53" i="5" s="1"/>
  <c r="M53" i="5" s="1"/>
  <c r="O53" i="5" s="1"/>
  <c r="J49" i="5"/>
  <c r="K49" i="5" s="1"/>
  <c r="M49" i="5" s="1"/>
  <c r="O49" i="5" s="1"/>
  <c r="J37" i="5"/>
  <c r="K37" i="5" s="1"/>
  <c r="M37" i="5" s="1"/>
  <c r="O37" i="5" s="1"/>
  <c r="J19" i="5"/>
  <c r="K19" i="5" s="1"/>
  <c r="M19" i="5" s="1"/>
  <c r="O19" i="5" s="1"/>
  <c r="J14" i="5"/>
  <c r="K14" i="5" s="1"/>
  <c r="M14" i="5" s="1"/>
  <c r="O14" i="5" s="1"/>
  <c r="J13" i="5"/>
  <c r="K13" i="5" s="1"/>
  <c r="M13" i="5" s="1"/>
  <c r="O13" i="5" s="1"/>
  <c r="J362" i="5"/>
  <c r="K362" i="5" s="1"/>
  <c r="M362" i="5" s="1"/>
  <c r="O362" i="5" s="1"/>
  <c r="J191" i="5"/>
  <c r="K191" i="5" s="1"/>
  <c r="M191" i="5" s="1"/>
  <c r="O191" i="5" s="1"/>
  <c r="J152" i="5"/>
  <c r="K152" i="5" s="1"/>
  <c r="M152" i="5" s="1"/>
  <c r="O152" i="5" s="1"/>
  <c r="J75" i="5"/>
  <c r="K75" i="5" s="1"/>
  <c r="M75" i="5" s="1"/>
  <c r="O75" i="5" s="1"/>
  <c r="J55" i="5"/>
  <c r="K55" i="5" s="1"/>
  <c r="M55" i="5" s="1"/>
  <c r="O55" i="5" s="1"/>
  <c r="J43" i="5"/>
  <c r="K43" i="5" s="1"/>
  <c r="M43" i="5" s="1"/>
  <c r="O43" i="5" s="1"/>
  <c r="J288" i="5"/>
  <c r="K288" i="5" s="1"/>
  <c r="M288" i="5" s="1"/>
  <c r="O288" i="5" s="1"/>
  <c r="J259" i="5"/>
  <c r="K259" i="5" s="1"/>
  <c r="M259" i="5" s="1"/>
  <c r="O259" i="5" s="1"/>
  <c r="J237" i="5"/>
  <c r="K237" i="5" s="1"/>
  <c r="M237" i="5" s="1"/>
  <c r="O237" i="5" s="1"/>
  <c r="J215" i="5"/>
  <c r="K215" i="5" s="1"/>
  <c r="M215" i="5" s="1"/>
  <c r="O215" i="5" s="1"/>
  <c r="J177" i="5"/>
  <c r="K177" i="5" s="1"/>
  <c r="M177" i="5" s="1"/>
  <c r="O177" i="5" s="1"/>
  <c r="J172" i="5"/>
  <c r="K172" i="5" s="1"/>
  <c r="M172" i="5" s="1"/>
  <c r="O172" i="5" s="1"/>
  <c r="J157" i="5"/>
  <c r="K157" i="5" s="1"/>
  <c r="M157" i="5" s="1"/>
  <c r="O157" i="5" s="1"/>
  <c r="J155" i="5"/>
  <c r="K155" i="5" s="1"/>
  <c r="M155" i="5" s="1"/>
  <c r="O155" i="5" s="1"/>
  <c r="J148" i="5"/>
  <c r="K148" i="5" s="1"/>
  <c r="M148" i="5" s="1"/>
  <c r="O148" i="5" s="1"/>
  <c r="J91" i="5"/>
  <c r="K91" i="5" s="1"/>
  <c r="M91" i="5" s="1"/>
  <c r="O91" i="5" s="1"/>
  <c r="J86" i="5"/>
  <c r="K86" i="5" s="1"/>
  <c r="M86" i="5" s="1"/>
  <c r="O86" i="5" s="1"/>
  <c r="J71" i="5"/>
  <c r="K71" i="5" s="1"/>
  <c r="M71" i="5" s="1"/>
  <c r="O71" i="5" s="1"/>
  <c r="J59" i="5"/>
  <c r="K59" i="5" s="1"/>
  <c r="M59" i="5" s="1"/>
  <c r="O59" i="5" s="1"/>
  <c r="J54" i="5"/>
  <c r="K54" i="5" s="1"/>
  <c r="M54" i="5" s="1"/>
  <c r="O54" i="5" s="1"/>
  <c r="J39" i="5"/>
  <c r="K39" i="5" s="1"/>
  <c r="M39" i="5" s="1"/>
  <c r="O39" i="5" s="1"/>
  <c r="J31" i="5"/>
  <c r="K31" i="5" s="1"/>
  <c r="M31" i="5" s="1"/>
  <c r="O31" i="5" s="1"/>
  <c r="J27" i="5"/>
  <c r="K27" i="5" s="1"/>
  <c r="M27" i="5" s="1"/>
  <c r="O27" i="5" s="1"/>
  <c r="J26" i="5"/>
  <c r="K26" i="5" s="1"/>
  <c r="M26" i="5" s="1"/>
  <c r="O26" i="5" s="1"/>
  <c r="J22" i="5"/>
  <c r="K22" i="5" s="1"/>
  <c r="M22" i="5" s="1"/>
  <c r="O22" i="5" s="1"/>
  <c r="J15" i="5"/>
  <c r="K15" i="5" s="1"/>
  <c r="M15" i="5" s="1"/>
  <c r="O15" i="5" s="1"/>
  <c r="J10" i="5"/>
  <c r="K10" i="5" s="1"/>
  <c r="M10" i="5" s="1"/>
  <c r="O10" i="5" s="1"/>
  <c r="J9" i="5"/>
  <c r="K9" i="5" s="1"/>
  <c r="M9" i="5" s="1"/>
  <c r="O9" i="5" s="1"/>
  <c r="J232" i="5"/>
  <c r="K232" i="5" s="1"/>
  <c r="M232" i="5" s="1"/>
  <c r="O232" i="5" s="1"/>
  <c r="J224" i="5"/>
  <c r="K224" i="5" s="1"/>
  <c r="M224" i="5" s="1"/>
  <c r="O224" i="5" s="1"/>
  <c r="J216" i="5"/>
  <c r="K216" i="5" s="1"/>
  <c r="M216" i="5" s="1"/>
  <c r="O216" i="5" s="1"/>
  <c r="J185" i="5"/>
  <c r="K185" i="5" s="1"/>
  <c r="M185" i="5" s="1"/>
  <c r="O185" i="5" s="1"/>
  <c r="J164" i="5"/>
  <c r="K164" i="5" s="1"/>
  <c r="M164" i="5" s="1"/>
  <c r="O164" i="5" s="1"/>
  <c r="J131" i="5"/>
  <c r="K131" i="5" s="1"/>
  <c r="M131" i="5" s="1"/>
  <c r="O131" i="5" s="1"/>
  <c r="J115" i="5"/>
  <c r="K115" i="5" s="1"/>
  <c r="M115" i="5" s="1"/>
  <c r="O115" i="5" s="1"/>
  <c r="J109" i="5"/>
  <c r="K109" i="5" s="1"/>
  <c r="M109" i="5" s="1"/>
  <c r="O109" i="5" s="1"/>
  <c r="J104" i="5"/>
  <c r="K104" i="5" s="1"/>
  <c r="M104" i="5" s="1"/>
  <c r="O104" i="5" s="1"/>
  <c r="J85" i="5"/>
  <c r="K85" i="5" s="1"/>
  <c r="M85" i="5" s="1"/>
  <c r="O85" i="5" s="1"/>
  <c r="J82" i="5"/>
  <c r="K82" i="5" s="1"/>
  <c r="M82" i="5" s="1"/>
  <c r="O82" i="5" s="1"/>
  <c r="J50" i="5"/>
  <c r="K50" i="5" s="1"/>
  <c r="M50" i="5" s="1"/>
  <c r="O50" i="5" s="1"/>
  <c r="J33" i="5"/>
  <c r="K33" i="5" s="1"/>
  <c r="M33" i="5" s="1"/>
  <c r="O33" i="5" s="1"/>
  <c r="J23" i="5"/>
  <c r="K23" i="5" s="1"/>
  <c r="M23" i="5" s="1"/>
  <c r="O23" i="5" s="1"/>
  <c r="J243" i="5"/>
  <c r="K243" i="5" s="1"/>
  <c r="M243" i="5" s="1"/>
  <c r="O243" i="5" s="1"/>
  <c r="J113" i="5"/>
  <c r="K113" i="5" s="1"/>
  <c r="M113" i="5" s="1"/>
  <c r="O113" i="5" s="1"/>
  <c r="J108" i="5"/>
  <c r="K108" i="5" s="1"/>
  <c r="M108" i="5" s="1"/>
  <c r="O108" i="5" s="1"/>
  <c r="J87" i="5"/>
  <c r="K87" i="5" s="1"/>
  <c r="M87" i="5" s="1"/>
  <c r="O87" i="5" s="1"/>
  <c r="J70" i="5"/>
  <c r="K70" i="5" s="1"/>
  <c r="M70" i="5" s="1"/>
  <c r="O70" i="5" s="1"/>
  <c r="J18" i="5"/>
  <c r="K18" i="5" s="1"/>
  <c r="M18" i="5" s="1"/>
  <c r="O18" i="5" s="1"/>
  <c r="J17" i="5"/>
  <c r="K17" i="5" s="1"/>
  <c r="M17" i="5" s="1"/>
  <c r="O17" i="5" s="1"/>
  <c r="J361" i="4"/>
  <c r="K361" i="4" s="1"/>
  <c r="M361" i="4" s="1"/>
  <c r="O361" i="4" s="1"/>
  <c r="J357" i="4"/>
  <c r="K357" i="4" s="1"/>
  <c r="M357" i="4" s="1"/>
  <c r="O357" i="4" s="1"/>
  <c r="J353" i="4"/>
  <c r="K353" i="4" s="1"/>
  <c r="M353" i="4" s="1"/>
  <c r="O353" i="4" s="1"/>
  <c r="J349" i="4"/>
  <c r="K349" i="4" s="1"/>
  <c r="M349" i="4" s="1"/>
  <c r="O349" i="4" s="1"/>
  <c r="J345" i="4"/>
  <c r="K345" i="4" s="1"/>
  <c r="M345" i="4" s="1"/>
  <c r="O345" i="4" s="1"/>
  <c r="J341" i="4"/>
  <c r="K341" i="4" s="1"/>
  <c r="M341" i="4" s="1"/>
  <c r="O341" i="4" s="1"/>
  <c r="J337" i="4"/>
  <c r="K337" i="4" s="1"/>
  <c r="M337" i="4" s="1"/>
  <c r="O337" i="4" s="1"/>
  <c r="J333" i="4"/>
  <c r="K333" i="4" s="1"/>
  <c r="M333" i="4" s="1"/>
  <c r="O333" i="4" s="1"/>
  <c r="J329" i="4"/>
  <c r="K329" i="4" s="1"/>
  <c r="M329" i="4" s="1"/>
  <c r="O329" i="4" s="1"/>
  <c r="J363" i="4"/>
  <c r="K363" i="4" s="1"/>
  <c r="M363" i="4" s="1"/>
  <c r="O363" i="4" s="1"/>
  <c r="J362" i="4"/>
  <c r="K362" i="4" s="1"/>
  <c r="M362" i="4" s="1"/>
  <c r="O362" i="4" s="1"/>
  <c r="J352" i="4"/>
  <c r="K352" i="4" s="1"/>
  <c r="M352" i="4" s="1"/>
  <c r="O352" i="4" s="1"/>
  <c r="J347" i="4"/>
  <c r="K347" i="4" s="1"/>
  <c r="M347" i="4" s="1"/>
  <c r="O347" i="4" s="1"/>
  <c r="J346" i="4"/>
  <c r="K346" i="4" s="1"/>
  <c r="M346" i="4" s="1"/>
  <c r="O346" i="4" s="1"/>
  <c r="J336" i="4"/>
  <c r="K336" i="4" s="1"/>
  <c r="M336" i="4" s="1"/>
  <c r="O336" i="4" s="1"/>
  <c r="J331" i="4"/>
  <c r="K331" i="4" s="1"/>
  <c r="M331" i="4" s="1"/>
  <c r="O331" i="4" s="1"/>
  <c r="J330" i="4"/>
  <c r="K330" i="4" s="1"/>
  <c r="M330" i="4" s="1"/>
  <c r="O330" i="4" s="1"/>
  <c r="J327" i="4"/>
  <c r="K327" i="4" s="1"/>
  <c r="M327" i="4" s="1"/>
  <c r="O327" i="4" s="1"/>
  <c r="J323" i="4"/>
  <c r="K323" i="4" s="1"/>
  <c r="M323" i="4" s="1"/>
  <c r="O323" i="4" s="1"/>
  <c r="J319" i="4"/>
  <c r="K319" i="4" s="1"/>
  <c r="M319" i="4" s="1"/>
  <c r="O319" i="4" s="1"/>
  <c r="J315" i="4"/>
  <c r="K315" i="4" s="1"/>
  <c r="M315" i="4" s="1"/>
  <c r="O315" i="4" s="1"/>
  <c r="J311" i="4"/>
  <c r="K311" i="4" s="1"/>
  <c r="M311" i="4" s="1"/>
  <c r="O311" i="4" s="1"/>
  <c r="J307" i="4"/>
  <c r="K307" i="4" s="1"/>
  <c r="M307" i="4" s="1"/>
  <c r="O307" i="4" s="1"/>
  <c r="J303" i="4"/>
  <c r="K303" i="4" s="1"/>
  <c r="M303" i="4" s="1"/>
  <c r="O303" i="4" s="1"/>
  <c r="J299" i="4"/>
  <c r="K299" i="4" s="1"/>
  <c r="M299" i="4" s="1"/>
  <c r="O299" i="4" s="1"/>
  <c r="J295" i="4"/>
  <c r="K295" i="4" s="1"/>
  <c r="M295" i="4" s="1"/>
  <c r="O295" i="4" s="1"/>
  <c r="J291" i="4"/>
  <c r="K291" i="4" s="1"/>
  <c r="M291" i="4" s="1"/>
  <c r="O291" i="4" s="1"/>
  <c r="J287" i="4"/>
  <c r="K287" i="4" s="1"/>
  <c r="M287" i="4" s="1"/>
  <c r="O287" i="4" s="1"/>
  <c r="J283" i="4"/>
  <c r="K283" i="4" s="1"/>
  <c r="M283" i="4" s="1"/>
  <c r="O283" i="4" s="1"/>
  <c r="J358" i="4"/>
  <c r="K358" i="4" s="1"/>
  <c r="M358" i="4" s="1"/>
  <c r="O358" i="4" s="1"/>
  <c r="J338" i="4"/>
  <c r="K338" i="4" s="1"/>
  <c r="M338" i="4" s="1"/>
  <c r="O338" i="4" s="1"/>
  <c r="J334" i="4"/>
  <c r="K334" i="4" s="1"/>
  <c r="M334" i="4" s="1"/>
  <c r="O334" i="4" s="1"/>
  <c r="J326" i="4"/>
  <c r="K326" i="4" s="1"/>
  <c r="M326" i="4" s="1"/>
  <c r="O326" i="4" s="1"/>
  <c r="J321" i="4"/>
  <c r="K321" i="4" s="1"/>
  <c r="M321" i="4" s="1"/>
  <c r="O321" i="4" s="1"/>
  <c r="J320" i="4"/>
  <c r="K320" i="4" s="1"/>
  <c r="M320" i="4" s="1"/>
  <c r="O320" i="4" s="1"/>
  <c r="J310" i="4"/>
  <c r="K310" i="4" s="1"/>
  <c r="M310" i="4" s="1"/>
  <c r="O310" i="4" s="1"/>
  <c r="J305" i="4"/>
  <c r="K305" i="4" s="1"/>
  <c r="M305" i="4" s="1"/>
  <c r="O305" i="4" s="1"/>
  <c r="J304" i="4"/>
  <c r="K304" i="4" s="1"/>
  <c r="M304" i="4" s="1"/>
  <c r="O304" i="4" s="1"/>
  <c r="J294" i="4"/>
  <c r="K294" i="4" s="1"/>
  <c r="M294" i="4" s="1"/>
  <c r="O294" i="4" s="1"/>
  <c r="J289" i="4"/>
  <c r="K289" i="4" s="1"/>
  <c r="M289" i="4" s="1"/>
  <c r="O289" i="4" s="1"/>
  <c r="J288" i="4"/>
  <c r="K288" i="4" s="1"/>
  <c r="M288" i="4" s="1"/>
  <c r="O288" i="4" s="1"/>
  <c r="J280" i="4"/>
  <c r="K280" i="4" s="1"/>
  <c r="M280" i="4" s="1"/>
  <c r="O280" i="4" s="1"/>
  <c r="J276" i="4"/>
  <c r="K276" i="4" s="1"/>
  <c r="M276" i="4" s="1"/>
  <c r="O276" i="4" s="1"/>
  <c r="J272" i="4"/>
  <c r="K272" i="4" s="1"/>
  <c r="M272" i="4" s="1"/>
  <c r="O272" i="4" s="1"/>
  <c r="J268" i="4"/>
  <c r="K268" i="4" s="1"/>
  <c r="M268" i="4" s="1"/>
  <c r="O268" i="4" s="1"/>
  <c r="J264" i="4"/>
  <c r="K264" i="4" s="1"/>
  <c r="M264" i="4" s="1"/>
  <c r="O264" i="4" s="1"/>
  <c r="J260" i="4"/>
  <c r="K260" i="4" s="1"/>
  <c r="M260" i="4" s="1"/>
  <c r="O260" i="4" s="1"/>
  <c r="J256" i="4"/>
  <c r="K256" i="4" s="1"/>
  <c r="M256" i="4" s="1"/>
  <c r="O256" i="4" s="1"/>
  <c r="J252" i="4"/>
  <c r="K252" i="4" s="1"/>
  <c r="M252" i="4" s="1"/>
  <c r="O252" i="4" s="1"/>
  <c r="J248" i="4"/>
  <c r="K248" i="4" s="1"/>
  <c r="M248" i="4" s="1"/>
  <c r="O248" i="4" s="1"/>
  <c r="J244" i="4"/>
  <c r="K244" i="4" s="1"/>
  <c r="M244" i="4" s="1"/>
  <c r="O244" i="4" s="1"/>
  <c r="J240" i="4"/>
  <c r="K240" i="4" s="1"/>
  <c r="M240" i="4" s="1"/>
  <c r="O240" i="4" s="1"/>
  <c r="J236" i="4"/>
  <c r="K236" i="4" s="1"/>
  <c r="M236" i="4" s="1"/>
  <c r="O236" i="4" s="1"/>
  <c r="J232" i="4"/>
  <c r="K232" i="4" s="1"/>
  <c r="M232" i="4" s="1"/>
  <c r="O232" i="4" s="1"/>
  <c r="J228" i="4"/>
  <c r="K228" i="4" s="1"/>
  <c r="M228" i="4" s="1"/>
  <c r="O228" i="4" s="1"/>
  <c r="J224" i="4"/>
  <c r="K224" i="4" s="1"/>
  <c r="M224" i="4" s="1"/>
  <c r="O224" i="4" s="1"/>
  <c r="J220" i="4"/>
  <c r="K220" i="4" s="1"/>
  <c r="M220" i="4" s="1"/>
  <c r="O220" i="4" s="1"/>
  <c r="J216" i="4"/>
  <c r="K216" i="4" s="1"/>
  <c r="M216" i="4" s="1"/>
  <c r="O216" i="4" s="1"/>
  <c r="J212" i="4"/>
  <c r="K212" i="4" s="1"/>
  <c r="M212" i="4" s="1"/>
  <c r="O212" i="4" s="1"/>
  <c r="J208" i="4"/>
  <c r="K208" i="4" s="1"/>
  <c r="M208" i="4" s="1"/>
  <c r="O208" i="4" s="1"/>
  <c r="J204" i="4"/>
  <c r="K204" i="4" s="1"/>
  <c r="M204" i="4" s="1"/>
  <c r="O204" i="4" s="1"/>
  <c r="J200" i="4"/>
  <c r="K200" i="4" s="1"/>
  <c r="M200" i="4" s="1"/>
  <c r="O200" i="4" s="1"/>
  <c r="J196" i="4"/>
  <c r="K196" i="4" s="1"/>
  <c r="M196" i="4" s="1"/>
  <c r="O196" i="4" s="1"/>
  <c r="J192" i="4"/>
  <c r="K192" i="4" s="1"/>
  <c r="M192" i="4" s="1"/>
  <c r="O192" i="4" s="1"/>
  <c r="J364" i="4"/>
  <c r="K364" i="4" s="1"/>
  <c r="M364" i="4" s="1"/>
  <c r="O364" i="4" s="1"/>
  <c r="J360" i="4"/>
  <c r="K360" i="4" s="1"/>
  <c r="M360" i="4" s="1"/>
  <c r="O360" i="4" s="1"/>
  <c r="J350" i="4"/>
  <c r="K350" i="4" s="1"/>
  <c r="M350" i="4" s="1"/>
  <c r="O350" i="4" s="1"/>
  <c r="J348" i="4"/>
  <c r="K348" i="4" s="1"/>
  <c r="M348" i="4" s="1"/>
  <c r="O348" i="4" s="1"/>
  <c r="J339" i="4"/>
  <c r="K339" i="4" s="1"/>
  <c r="M339" i="4" s="1"/>
  <c r="O339" i="4" s="1"/>
  <c r="J332" i="4"/>
  <c r="K332" i="4" s="1"/>
  <c r="M332" i="4" s="1"/>
  <c r="O332" i="4" s="1"/>
  <c r="J322" i="4"/>
  <c r="K322" i="4" s="1"/>
  <c r="M322" i="4" s="1"/>
  <c r="O322" i="4" s="1"/>
  <c r="J318" i="4"/>
  <c r="K318" i="4" s="1"/>
  <c r="M318" i="4" s="1"/>
  <c r="O318" i="4" s="1"/>
  <c r="J317" i="4"/>
  <c r="K317" i="4" s="1"/>
  <c r="M317" i="4" s="1"/>
  <c r="O317" i="4" s="1"/>
  <c r="J313" i="4"/>
  <c r="K313" i="4" s="1"/>
  <c r="M313" i="4" s="1"/>
  <c r="O313" i="4" s="1"/>
  <c r="J309" i="4"/>
  <c r="K309" i="4" s="1"/>
  <c r="M309" i="4" s="1"/>
  <c r="O309" i="4" s="1"/>
  <c r="J300" i="4"/>
  <c r="K300" i="4" s="1"/>
  <c r="M300" i="4" s="1"/>
  <c r="O300" i="4" s="1"/>
  <c r="J340" i="4"/>
  <c r="K340" i="4" s="1"/>
  <c r="M340" i="4" s="1"/>
  <c r="O340" i="4" s="1"/>
  <c r="J335" i="4"/>
  <c r="K335" i="4" s="1"/>
  <c r="M335" i="4" s="1"/>
  <c r="O335" i="4" s="1"/>
  <c r="J298" i="4"/>
  <c r="K298" i="4" s="1"/>
  <c r="M298" i="4" s="1"/>
  <c r="O298" i="4" s="1"/>
  <c r="J293" i="4"/>
  <c r="K293" i="4" s="1"/>
  <c r="M293" i="4" s="1"/>
  <c r="O293" i="4" s="1"/>
  <c r="J284" i="4"/>
  <c r="K284" i="4" s="1"/>
  <c r="M284" i="4" s="1"/>
  <c r="O284" i="4" s="1"/>
  <c r="J356" i="4"/>
  <c r="K356" i="4" s="1"/>
  <c r="M356" i="4" s="1"/>
  <c r="O356" i="4" s="1"/>
  <c r="J355" i="4"/>
  <c r="K355" i="4" s="1"/>
  <c r="M355" i="4" s="1"/>
  <c r="O355" i="4" s="1"/>
  <c r="J354" i="4"/>
  <c r="K354" i="4" s="1"/>
  <c r="M354" i="4" s="1"/>
  <c r="O354" i="4" s="1"/>
  <c r="J314" i="4"/>
  <c r="K314" i="4" s="1"/>
  <c r="M314" i="4" s="1"/>
  <c r="O314" i="4" s="1"/>
  <c r="J302" i="4"/>
  <c r="K302" i="4" s="1"/>
  <c r="M302" i="4" s="1"/>
  <c r="O302" i="4" s="1"/>
  <c r="J296" i="4"/>
  <c r="K296" i="4" s="1"/>
  <c r="M296" i="4" s="1"/>
  <c r="O296" i="4" s="1"/>
  <c r="J281" i="4"/>
  <c r="K281" i="4" s="1"/>
  <c r="M281" i="4" s="1"/>
  <c r="O281" i="4" s="1"/>
  <c r="J271" i="4"/>
  <c r="K271" i="4" s="1"/>
  <c r="M271" i="4" s="1"/>
  <c r="O271" i="4" s="1"/>
  <c r="J266" i="4"/>
  <c r="K266" i="4" s="1"/>
  <c r="M266" i="4" s="1"/>
  <c r="O266" i="4" s="1"/>
  <c r="J265" i="4"/>
  <c r="K265" i="4" s="1"/>
  <c r="M265" i="4" s="1"/>
  <c r="O265" i="4" s="1"/>
  <c r="J255" i="4"/>
  <c r="K255" i="4" s="1"/>
  <c r="M255" i="4" s="1"/>
  <c r="O255" i="4" s="1"/>
  <c r="J250" i="4"/>
  <c r="K250" i="4" s="1"/>
  <c r="M250" i="4" s="1"/>
  <c r="O250" i="4" s="1"/>
  <c r="J249" i="4"/>
  <c r="K249" i="4" s="1"/>
  <c r="M249" i="4" s="1"/>
  <c r="O249" i="4" s="1"/>
  <c r="J239" i="4"/>
  <c r="K239" i="4" s="1"/>
  <c r="M239" i="4" s="1"/>
  <c r="O239" i="4" s="1"/>
  <c r="J234" i="4"/>
  <c r="K234" i="4" s="1"/>
  <c r="M234" i="4" s="1"/>
  <c r="O234" i="4" s="1"/>
  <c r="J233" i="4"/>
  <c r="K233" i="4" s="1"/>
  <c r="M233" i="4" s="1"/>
  <c r="O233" i="4" s="1"/>
  <c r="J223" i="4"/>
  <c r="K223" i="4" s="1"/>
  <c r="M223" i="4" s="1"/>
  <c r="O223" i="4" s="1"/>
  <c r="J218" i="4"/>
  <c r="K218" i="4" s="1"/>
  <c r="M218" i="4" s="1"/>
  <c r="O218" i="4" s="1"/>
  <c r="J217" i="4"/>
  <c r="K217" i="4" s="1"/>
  <c r="M217" i="4" s="1"/>
  <c r="O217" i="4" s="1"/>
  <c r="J207" i="4"/>
  <c r="K207" i="4" s="1"/>
  <c r="M207" i="4" s="1"/>
  <c r="O207" i="4" s="1"/>
  <c r="J202" i="4"/>
  <c r="K202" i="4" s="1"/>
  <c r="M202" i="4" s="1"/>
  <c r="O202" i="4" s="1"/>
  <c r="J201" i="4"/>
  <c r="K201" i="4" s="1"/>
  <c r="M201" i="4" s="1"/>
  <c r="O201" i="4" s="1"/>
  <c r="J325" i="4"/>
  <c r="K325" i="4" s="1"/>
  <c r="M325" i="4" s="1"/>
  <c r="O325" i="4" s="1"/>
  <c r="J301" i="4"/>
  <c r="K301" i="4" s="1"/>
  <c r="M301" i="4" s="1"/>
  <c r="O301" i="4" s="1"/>
  <c r="J275" i="4"/>
  <c r="K275" i="4" s="1"/>
  <c r="M275" i="4" s="1"/>
  <c r="O275" i="4" s="1"/>
  <c r="J274" i="4"/>
  <c r="K274" i="4" s="1"/>
  <c r="M274" i="4" s="1"/>
  <c r="O274" i="4" s="1"/>
  <c r="J270" i="4"/>
  <c r="K270" i="4" s="1"/>
  <c r="M270" i="4" s="1"/>
  <c r="O270" i="4" s="1"/>
  <c r="J259" i="4"/>
  <c r="K259" i="4" s="1"/>
  <c r="M259" i="4" s="1"/>
  <c r="O259" i="4" s="1"/>
  <c r="J258" i="4"/>
  <c r="K258" i="4" s="1"/>
  <c r="M258" i="4" s="1"/>
  <c r="O258" i="4" s="1"/>
  <c r="J254" i="4"/>
  <c r="K254" i="4" s="1"/>
  <c r="M254" i="4" s="1"/>
  <c r="O254" i="4" s="1"/>
  <c r="J243" i="4"/>
  <c r="K243" i="4" s="1"/>
  <c r="M243" i="4" s="1"/>
  <c r="O243" i="4" s="1"/>
  <c r="J242" i="4"/>
  <c r="K242" i="4" s="1"/>
  <c r="M242" i="4" s="1"/>
  <c r="O242" i="4" s="1"/>
  <c r="J238" i="4"/>
  <c r="K238" i="4" s="1"/>
  <c r="M238" i="4" s="1"/>
  <c r="O238" i="4" s="1"/>
  <c r="J227" i="4"/>
  <c r="K227" i="4" s="1"/>
  <c r="M227" i="4" s="1"/>
  <c r="O227" i="4" s="1"/>
  <c r="J226" i="4"/>
  <c r="K226" i="4" s="1"/>
  <c r="M226" i="4" s="1"/>
  <c r="O226" i="4" s="1"/>
  <c r="J222" i="4"/>
  <c r="K222" i="4" s="1"/>
  <c r="M222" i="4" s="1"/>
  <c r="O222" i="4" s="1"/>
  <c r="J211" i="4"/>
  <c r="K211" i="4" s="1"/>
  <c r="M211" i="4" s="1"/>
  <c r="O211" i="4" s="1"/>
  <c r="J210" i="4"/>
  <c r="K210" i="4" s="1"/>
  <c r="M210" i="4" s="1"/>
  <c r="O210" i="4" s="1"/>
  <c r="J206" i="4"/>
  <c r="K206" i="4" s="1"/>
  <c r="M206" i="4" s="1"/>
  <c r="O206" i="4" s="1"/>
  <c r="J191" i="4"/>
  <c r="K191" i="4" s="1"/>
  <c r="M191" i="4" s="1"/>
  <c r="O191" i="4" s="1"/>
  <c r="J188" i="4"/>
  <c r="K188" i="4" s="1"/>
  <c r="M188" i="4" s="1"/>
  <c r="O188" i="4" s="1"/>
  <c r="J184" i="4"/>
  <c r="K184" i="4" s="1"/>
  <c r="M184" i="4" s="1"/>
  <c r="O184" i="4" s="1"/>
  <c r="J180" i="4"/>
  <c r="K180" i="4" s="1"/>
  <c r="M180" i="4" s="1"/>
  <c r="O180" i="4" s="1"/>
  <c r="J343" i="4"/>
  <c r="K343" i="4" s="1"/>
  <c r="M343" i="4" s="1"/>
  <c r="O343" i="4" s="1"/>
  <c r="J262" i="4"/>
  <c r="K262" i="4" s="1"/>
  <c r="M262" i="4" s="1"/>
  <c r="O262" i="4" s="1"/>
  <c r="J253" i="4"/>
  <c r="K253" i="4" s="1"/>
  <c r="M253" i="4" s="1"/>
  <c r="O253" i="4" s="1"/>
  <c r="J251" i="4"/>
  <c r="K251" i="4" s="1"/>
  <c r="M251" i="4" s="1"/>
  <c r="O251" i="4" s="1"/>
  <c r="J230" i="4"/>
  <c r="K230" i="4" s="1"/>
  <c r="M230" i="4" s="1"/>
  <c r="O230" i="4" s="1"/>
  <c r="J221" i="4"/>
  <c r="K221" i="4" s="1"/>
  <c r="M221" i="4" s="1"/>
  <c r="O221" i="4" s="1"/>
  <c r="J219" i="4"/>
  <c r="K219" i="4" s="1"/>
  <c r="M219" i="4" s="1"/>
  <c r="O219" i="4" s="1"/>
  <c r="J198" i="4"/>
  <c r="K198" i="4" s="1"/>
  <c r="M198" i="4" s="1"/>
  <c r="O198" i="4" s="1"/>
  <c r="J183" i="4"/>
  <c r="K183" i="4" s="1"/>
  <c r="M183" i="4" s="1"/>
  <c r="O183" i="4" s="1"/>
  <c r="J178" i="4"/>
  <c r="K178" i="4" s="1"/>
  <c r="M178" i="4" s="1"/>
  <c r="O178" i="4" s="1"/>
  <c r="J176" i="4"/>
  <c r="K176" i="4" s="1"/>
  <c r="M176" i="4" s="1"/>
  <c r="O176" i="4" s="1"/>
  <c r="J172" i="4"/>
  <c r="K172" i="4" s="1"/>
  <c r="M172" i="4" s="1"/>
  <c r="O172" i="4" s="1"/>
  <c r="J168" i="4"/>
  <c r="K168" i="4" s="1"/>
  <c r="M168" i="4" s="1"/>
  <c r="O168" i="4" s="1"/>
  <c r="J164" i="4"/>
  <c r="K164" i="4" s="1"/>
  <c r="M164" i="4" s="1"/>
  <c r="O164" i="4" s="1"/>
  <c r="J160" i="4"/>
  <c r="K160" i="4" s="1"/>
  <c r="M160" i="4" s="1"/>
  <c r="O160" i="4" s="1"/>
  <c r="J156" i="4"/>
  <c r="K156" i="4" s="1"/>
  <c r="M156" i="4" s="1"/>
  <c r="O156" i="4" s="1"/>
  <c r="J152" i="4"/>
  <c r="K152" i="4" s="1"/>
  <c r="M152" i="4" s="1"/>
  <c r="O152" i="4" s="1"/>
  <c r="J148" i="4"/>
  <c r="K148" i="4" s="1"/>
  <c r="M148" i="4" s="1"/>
  <c r="O148" i="4" s="1"/>
  <c r="J144" i="4"/>
  <c r="K144" i="4" s="1"/>
  <c r="M144" i="4" s="1"/>
  <c r="O144" i="4" s="1"/>
  <c r="J140" i="4"/>
  <c r="K140" i="4" s="1"/>
  <c r="M140" i="4" s="1"/>
  <c r="O140" i="4" s="1"/>
  <c r="J136" i="4"/>
  <c r="K136" i="4" s="1"/>
  <c r="M136" i="4" s="1"/>
  <c r="O136" i="4" s="1"/>
  <c r="J132" i="4"/>
  <c r="K132" i="4" s="1"/>
  <c r="M132" i="4" s="1"/>
  <c r="O132" i="4" s="1"/>
  <c r="J128" i="4"/>
  <c r="K128" i="4" s="1"/>
  <c r="M128" i="4" s="1"/>
  <c r="O128" i="4" s="1"/>
  <c r="J124" i="4"/>
  <c r="K124" i="4" s="1"/>
  <c r="M124" i="4" s="1"/>
  <c r="O124" i="4" s="1"/>
  <c r="J120" i="4"/>
  <c r="K120" i="4" s="1"/>
  <c r="M120" i="4" s="1"/>
  <c r="O120" i="4" s="1"/>
  <c r="J116" i="4"/>
  <c r="K116" i="4" s="1"/>
  <c r="M116" i="4" s="1"/>
  <c r="O116" i="4" s="1"/>
  <c r="J112" i="4"/>
  <c r="K112" i="4" s="1"/>
  <c r="M112" i="4" s="1"/>
  <c r="O112" i="4" s="1"/>
  <c r="J108" i="4"/>
  <c r="K108" i="4" s="1"/>
  <c r="M108" i="4" s="1"/>
  <c r="O108" i="4" s="1"/>
  <c r="J104" i="4"/>
  <c r="K104" i="4" s="1"/>
  <c r="M104" i="4" s="1"/>
  <c r="O104" i="4" s="1"/>
  <c r="J100" i="4"/>
  <c r="K100" i="4" s="1"/>
  <c r="M100" i="4" s="1"/>
  <c r="O100" i="4" s="1"/>
  <c r="J96" i="4"/>
  <c r="K96" i="4" s="1"/>
  <c r="M96" i="4" s="1"/>
  <c r="O96" i="4" s="1"/>
  <c r="J92" i="4"/>
  <c r="K92" i="4" s="1"/>
  <c r="M92" i="4" s="1"/>
  <c r="O92" i="4" s="1"/>
  <c r="J88" i="4"/>
  <c r="K88" i="4" s="1"/>
  <c r="M88" i="4" s="1"/>
  <c r="O88" i="4" s="1"/>
  <c r="J84" i="4"/>
  <c r="K84" i="4" s="1"/>
  <c r="M84" i="4" s="1"/>
  <c r="O84" i="4" s="1"/>
  <c r="J342" i="4"/>
  <c r="K342" i="4" s="1"/>
  <c r="M342" i="4" s="1"/>
  <c r="O342" i="4" s="1"/>
  <c r="J297" i="4"/>
  <c r="K297" i="4" s="1"/>
  <c r="M297" i="4" s="1"/>
  <c r="O297" i="4" s="1"/>
  <c r="J273" i="4"/>
  <c r="K273" i="4" s="1"/>
  <c r="M273" i="4" s="1"/>
  <c r="O273" i="4" s="1"/>
  <c r="J269" i="4"/>
  <c r="K269" i="4" s="1"/>
  <c r="M269" i="4" s="1"/>
  <c r="O269" i="4" s="1"/>
  <c r="J261" i="4"/>
  <c r="K261" i="4" s="1"/>
  <c r="M261" i="4" s="1"/>
  <c r="O261" i="4" s="1"/>
  <c r="J247" i="4"/>
  <c r="K247" i="4" s="1"/>
  <c r="M247" i="4" s="1"/>
  <c r="O247" i="4" s="1"/>
  <c r="J246" i="4"/>
  <c r="K246" i="4" s="1"/>
  <c r="M246" i="4" s="1"/>
  <c r="O246" i="4" s="1"/>
  <c r="J209" i="4"/>
  <c r="K209" i="4" s="1"/>
  <c r="M209" i="4" s="1"/>
  <c r="O209" i="4" s="1"/>
  <c r="J205" i="4"/>
  <c r="K205" i="4" s="1"/>
  <c r="M205" i="4" s="1"/>
  <c r="O205" i="4" s="1"/>
  <c r="J174" i="4"/>
  <c r="K174" i="4" s="1"/>
  <c r="M174" i="4" s="1"/>
  <c r="O174" i="4" s="1"/>
  <c r="J173" i="4"/>
  <c r="K173" i="4" s="1"/>
  <c r="M173" i="4" s="1"/>
  <c r="O173" i="4" s="1"/>
  <c r="J163" i="4"/>
  <c r="K163" i="4" s="1"/>
  <c r="M163" i="4" s="1"/>
  <c r="O163" i="4" s="1"/>
  <c r="J158" i="4"/>
  <c r="K158" i="4" s="1"/>
  <c r="M158" i="4" s="1"/>
  <c r="O158" i="4" s="1"/>
  <c r="J157" i="4"/>
  <c r="K157" i="4" s="1"/>
  <c r="M157" i="4" s="1"/>
  <c r="O157" i="4" s="1"/>
  <c r="J147" i="4"/>
  <c r="K147" i="4" s="1"/>
  <c r="M147" i="4" s="1"/>
  <c r="O147" i="4" s="1"/>
  <c r="J142" i="4"/>
  <c r="K142" i="4" s="1"/>
  <c r="M142" i="4" s="1"/>
  <c r="O142" i="4" s="1"/>
  <c r="J141" i="4"/>
  <c r="K141" i="4" s="1"/>
  <c r="M141" i="4" s="1"/>
  <c r="O141" i="4" s="1"/>
  <c r="J131" i="4"/>
  <c r="K131" i="4" s="1"/>
  <c r="M131" i="4" s="1"/>
  <c r="O131" i="4" s="1"/>
  <c r="J126" i="4"/>
  <c r="K126" i="4" s="1"/>
  <c r="M126" i="4" s="1"/>
  <c r="O126" i="4" s="1"/>
  <c r="J125" i="4"/>
  <c r="K125" i="4" s="1"/>
  <c r="M125" i="4" s="1"/>
  <c r="O125" i="4" s="1"/>
  <c r="J115" i="4"/>
  <c r="K115" i="4" s="1"/>
  <c r="M115" i="4" s="1"/>
  <c r="O115" i="4" s="1"/>
  <c r="J110" i="4"/>
  <c r="K110" i="4" s="1"/>
  <c r="M110" i="4" s="1"/>
  <c r="O110" i="4" s="1"/>
  <c r="J109" i="4"/>
  <c r="K109" i="4" s="1"/>
  <c r="M109" i="4" s="1"/>
  <c r="O109" i="4" s="1"/>
  <c r="J99" i="4"/>
  <c r="K99" i="4" s="1"/>
  <c r="M99" i="4" s="1"/>
  <c r="O99" i="4" s="1"/>
  <c r="J94" i="4"/>
  <c r="K94" i="4" s="1"/>
  <c r="M94" i="4" s="1"/>
  <c r="O94" i="4" s="1"/>
  <c r="J93" i="4"/>
  <c r="K93" i="4" s="1"/>
  <c r="M93" i="4" s="1"/>
  <c r="O93" i="4" s="1"/>
  <c r="J83" i="4"/>
  <c r="K83" i="4" s="1"/>
  <c r="M83" i="4" s="1"/>
  <c r="O83" i="4" s="1"/>
  <c r="J81" i="4"/>
  <c r="K81" i="4" s="1"/>
  <c r="M81" i="4" s="1"/>
  <c r="O81" i="4" s="1"/>
  <c r="J77" i="4"/>
  <c r="K77" i="4" s="1"/>
  <c r="M77" i="4" s="1"/>
  <c r="O77" i="4" s="1"/>
  <c r="J73" i="4"/>
  <c r="K73" i="4" s="1"/>
  <c r="M73" i="4" s="1"/>
  <c r="O73" i="4" s="1"/>
  <c r="J69" i="4"/>
  <c r="K69" i="4" s="1"/>
  <c r="M69" i="4" s="1"/>
  <c r="O69" i="4" s="1"/>
  <c r="J65" i="4"/>
  <c r="K65" i="4" s="1"/>
  <c r="M65" i="4" s="1"/>
  <c r="O65" i="4" s="1"/>
  <c r="J61" i="4"/>
  <c r="K61" i="4" s="1"/>
  <c r="M61" i="4" s="1"/>
  <c r="O61" i="4" s="1"/>
  <c r="J57" i="4"/>
  <c r="K57" i="4" s="1"/>
  <c r="M57" i="4" s="1"/>
  <c r="O57" i="4" s="1"/>
  <c r="J53" i="4"/>
  <c r="K53" i="4" s="1"/>
  <c r="M53" i="4" s="1"/>
  <c r="O53" i="4" s="1"/>
  <c r="J49" i="4"/>
  <c r="K49" i="4" s="1"/>
  <c r="M49" i="4" s="1"/>
  <c r="O49" i="4" s="1"/>
  <c r="J45" i="4"/>
  <c r="K45" i="4" s="1"/>
  <c r="M45" i="4" s="1"/>
  <c r="O45" i="4" s="1"/>
  <c r="J41" i="4"/>
  <c r="K41" i="4" s="1"/>
  <c r="M41" i="4" s="1"/>
  <c r="O41" i="4" s="1"/>
  <c r="J37" i="4"/>
  <c r="K37" i="4" s="1"/>
  <c r="M37" i="4" s="1"/>
  <c r="O37" i="4" s="1"/>
  <c r="J33" i="4"/>
  <c r="K33" i="4" s="1"/>
  <c r="M33" i="4" s="1"/>
  <c r="O33" i="4" s="1"/>
  <c r="J29" i="4"/>
  <c r="K29" i="4" s="1"/>
  <c r="M29" i="4" s="1"/>
  <c r="O29" i="4" s="1"/>
  <c r="J25" i="4"/>
  <c r="K25" i="4" s="1"/>
  <c r="M25" i="4" s="1"/>
  <c r="O25" i="4" s="1"/>
  <c r="J21" i="4"/>
  <c r="K21" i="4" s="1"/>
  <c r="M21" i="4" s="1"/>
  <c r="O21" i="4" s="1"/>
  <c r="J17" i="4"/>
  <c r="K17" i="4" s="1"/>
  <c r="M17" i="4" s="1"/>
  <c r="O17" i="4" s="1"/>
  <c r="J13" i="4"/>
  <c r="K13" i="4" s="1"/>
  <c r="M13" i="4" s="1"/>
  <c r="O13" i="4" s="1"/>
  <c r="J9" i="4"/>
  <c r="K9" i="4" s="1"/>
  <c r="M9" i="4" s="1"/>
  <c r="O9" i="4" s="1"/>
  <c r="J324" i="4"/>
  <c r="K324" i="4" s="1"/>
  <c r="M324" i="4" s="1"/>
  <c r="O324" i="4" s="1"/>
  <c r="J316" i="4"/>
  <c r="K316" i="4" s="1"/>
  <c r="M316" i="4" s="1"/>
  <c r="O316" i="4" s="1"/>
  <c r="J308" i="4"/>
  <c r="K308" i="4" s="1"/>
  <c r="M308" i="4" s="1"/>
  <c r="O308" i="4" s="1"/>
  <c r="J306" i="4"/>
  <c r="K306" i="4" s="1"/>
  <c r="M306" i="4" s="1"/>
  <c r="O306" i="4" s="1"/>
  <c r="J292" i="4"/>
  <c r="K292" i="4" s="1"/>
  <c r="M292" i="4" s="1"/>
  <c r="O292" i="4" s="1"/>
  <c r="J285" i="4"/>
  <c r="K285" i="4" s="1"/>
  <c r="M285" i="4" s="1"/>
  <c r="O285" i="4" s="1"/>
  <c r="J263" i="4"/>
  <c r="K263" i="4" s="1"/>
  <c r="M263" i="4" s="1"/>
  <c r="O263" i="4" s="1"/>
  <c r="J257" i="4"/>
  <c r="K257" i="4" s="1"/>
  <c r="M257" i="4" s="1"/>
  <c r="O257" i="4" s="1"/>
  <c r="J245" i="4"/>
  <c r="K245" i="4" s="1"/>
  <c r="M245" i="4" s="1"/>
  <c r="O245" i="4" s="1"/>
  <c r="J235" i="4"/>
  <c r="K235" i="4" s="1"/>
  <c r="M235" i="4" s="1"/>
  <c r="O235" i="4" s="1"/>
  <c r="J199" i="4"/>
  <c r="K199" i="4" s="1"/>
  <c r="M199" i="4" s="1"/>
  <c r="O199" i="4" s="1"/>
  <c r="J194" i="4"/>
  <c r="K194" i="4" s="1"/>
  <c r="M194" i="4" s="1"/>
  <c r="O194" i="4" s="1"/>
  <c r="J190" i="4"/>
  <c r="K190" i="4" s="1"/>
  <c r="M190" i="4" s="1"/>
  <c r="O190" i="4" s="1"/>
  <c r="J187" i="4"/>
  <c r="K187" i="4" s="1"/>
  <c r="M187" i="4" s="1"/>
  <c r="O187" i="4" s="1"/>
  <c r="J186" i="4"/>
  <c r="K186" i="4" s="1"/>
  <c r="M186" i="4" s="1"/>
  <c r="O186" i="4" s="1"/>
  <c r="J344" i="4"/>
  <c r="K344" i="4" s="1"/>
  <c r="M344" i="4" s="1"/>
  <c r="O344" i="4" s="1"/>
  <c r="J312" i="4"/>
  <c r="K312" i="4" s="1"/>
  <c r="M312" i="4" s="1"/>
  <c r="O312" i="4" s="1"/>
  <c r="J290" i="4"/>
  <c r="K290" i="4" s="1"/>
  <c r="M290" i="4" s="1"/>
  <c r="O290" i="4" s="1"/>
  <c r="J282" i="4"/>
  <c r="K282" i="4" s="1"/>
  <c r="M282" i="4" s="1"/>
  <c r="O282" i="4" s="1"/>
  <c r="J225" i="4"/>
  <c r="K225" i="4" s="1"/>
  <c r="M225" i="4" s="1"/>
  <c r="O225" i="4" s="1"/>
  <c r="J177" i="4"/>
  <c r="K177" i="4" s="1"/>
  <c r="M177" i="4" s="1"/>
  <c r="O177" i="4" s="1"/>
  <c r="J171" i="4"/>
  <c r="K171" i="4" s="1"/>
  <c r="M171" i="4" s="1"/>
  <c r="O171" i="4" s="1"/>
  <c r="J165" i="4"/>
  <c r="K165" i="4" s="1"/>
  <c r="M165" i="4" s="1"/>
  <c r="O165" i="4" s="1"/>
  <c r="J161" i="4"/>
  <c r="K161" i="4" s="1"/>
  <c r="M161" i="4" s="1"/>
  <c r="O161" i="4" s="1"/>
  <c r="J145" i="4"/>
  <c r="K145" i="4" s="1"/>
  <c r="M145" i="4" s="1"/>
  <c r="O145" i="4" s="1"/>
  <c r="J139" i="4"/>
  <c r="K139" i="4" s="1"/>
  <c r="M139" i="4" s="1"/>
  <c r="O139" i="4" s="1"/>
  <c r="J129" i="4"/>
  <c r="K129" i="4" s="1"/>
  <c r="M129" i="4" s="1"/>
  <c r="O129" i="4" s="1"/>
  <c r="J97" i="4"/>
  <c r="K97" i="4" s="1"/>
  <c r="M97" i="4" s="1"/>
  <c r="O97" i="4" s="1"/>
  <c r="J91" i="4"/>
  <c r="K91" i="4" s="1"/>
  <c r="M91" i="4" s="1"/>
  <c r="O91" i="4" s="1"/>
  <c r="J89" i="4"/>
  <c r="K89" i="4" s="1"/>
  <c r="M89" i="4" s="1"/>
  <c r="O89" i="4" s="1"/>
  <c r="J85" i="4"/>
  <c r="K85" i="4" s="1"/>
  <c r="M85" i="4" s="1"/>
  <c r="O85" i="4" s="1"/>
  <c r="J80" i="4"/>
  <c r="K80" i="4" s="1"/>
  <c r="M80" i="4" s="1"/>
  <c r="O80" i="4" s="1"/>
  <c r="J64" i="4"/>
  <c r="K64" i="4" s="1"/>
  <c r="M64" i="4" s="1"/>
  <c r="O64" i="4" s="1"/>
  <c r="J43" i="4"/>
  <c r="K43" i="4" s="1"/>
  <c r="M43" i="4" s="1"/>
  <c r="O43" i="4" s="1"/>
  <c r="J42" i="4"/>
  <c r="K42" i="4" s="1"/>
  <c r="M42" i="4" s="1"/>
  <c r="O42" i="4" s="1"/>
  <c r="J328" i="4"/>
  <c r="K328" i="4" s="1"/>
  <c r="M328" i="4" s="1"/>
  <c r="O328" i="4" s="1"/>
  <c r="J278" i="4"/>
  <c r="K278" i="4" s="1"/>
  <c r="M278" i="4" s="1"/>
  <c r="O278" i="4" s="1"/>
  <c r="J214" i="4"/>
  <c r="K214" i="4" s="1"/>
  <c r="M214" i="4" s="1"/>
  <c r="O214" i="4" s="1"/>
  <c r="J154" i="4"/>
  <c r="K154" i="4" s="1"/>
  <c r="M154" i="4" s="1"/>
  <c r="O154" i="4" s="1"/>
  <c r="J122" i="4"/>
  <c r="K122" i="4" s="1"/>
  <c r="M122" i="4" s="1"/>
  <c r="O122" i="4" s="1"/>
  <c r="J106" i="4"/>
  <c r="K106" i="4" s="1"/>
  <c r="M106" i="4" s="1"/>
  <c r="O106" i="4" s="1"/>
  <c r="J79" i="4"/>
  <c r="K79" i="4" s="1"/>
  <c r="M79" i="4" s="1"/>
  <c r="O79" i="4" s="1"/>
  <c r="J78" i="4"/>
  <c r="K78" i="4" s="1"/>
  <c r="M78" i="4" s="1"/>
  <c r="O78" i="4" s="1"/>
  <c r="J68" i="4"/>
  <c r="K68" i="4" s="1"/>
  <c r="M68" i="4" s="1"/>
  <c r="O68" i="4" s="1"/>
  <c r="J63" i="4"/>
  <c r="K63" i="4" s="1"/>
  <c r="M63" i="4" s="1"/>
  <c r="O63" i="4" s="1"/>
  <c r="J62" i="4"/>
  <c r="K62" i="4" s="1"/>
  <c r="M62" i="4" s="1"/>
  <c r="O62" i="4" s="1"/>
  <c r="J31" i="4"/>
  <c r="K31" i="4" s="1"/>
  <c r="M31" i="4" s="1"/>
  <c r="O31" i="4" s="1"/>
  <c r="J30" i="4"/>
  <c r="K30" i="4" s="1"/>
  <c r="M30" i="4" s="1"/>
  <c r="O30" i="4" s="1"/>
  <c r="J20" i="4"/>
  <c r="K20" i="4" s="1"/>
  <c r="M20" i="4" s="1"/>
  <c r="O20" i="4" s="1"/>
  <c r="J15" i="4"/>
  <c r="K15" i="4" s="1"/>
  <c r="M15" i="4" s="1"/>
  <c r="O15" i="4" s="1"/>
  <c r="J14" i="4"/>
  <c r="K14" i="4" s="1"/>
  <c r="M14" i="4" s="1"/>
  <c r="O14" i="4" s="1"/>
  <c r="J351" i="4"/>
  <c r="K351" i="4" s="1"/>
  <c r="M351" i="4" s="1"/>
  <c r="O351" i="4" s="1"/>
  <c r="J279" i="4"/>
  <c r="K279" i="4" s="1"/>
  <c r="M279" i="4" s="1"/>
  <c r="O279" i="4" s="1"/>
  <c r="J277" i="4"/>
  <c r="K277" i="4" s="1"/>
  <c r="M277" i="4" s="1"/>
  <c r="O277" i="4" s="1"/>
  <c r="J213" i="4"/>
  <c r="K213" i="4" s="1"/>
  <c r="M213" i="4" s="1"/>
  <c r="O213" i="4" s="1"/>
  <c r="J167" i="4"/>
  <c r="K167" i="4" s="1"/>
  <c r="M167" i="4" s="1"/>
  <c r="O167" i="4" s="1"/>
  <c r="J150" i="4"/>
  <c r="K150" i="4" s="1"/>
  <c r="M150" i="4" s="1"/>
  <c r="O150" i="4" s="1"/>
  <c r="J146" i="4"/>
  <c r="K146" i="4" s="1"/>
  <c r="M146" i="4" s="1"/>
  <c r="O146" i="4" s="1"/>
  <c r="J130" i="4"/>
  <c r="K130" i="4" s="1"/>
  <c r="M130" i="4" s="1"/>
  <c r="O130" i="4" s="1"/>
  <c r="J118" i="4"/>
  <c r="K118" i="4" s="1"/>
  <c r="M118" i="4" s="1"/>
  <c r="O118" i="4" s="1"/>
  <c r="J102" i="4"/>
  <c r="K102" i="4" s="1"/>
  <c r="M102" i="4" s="1"/>
  <c r="O102" i="4" s="1"/>
  <c r="J98" i="4"/>
  <c r="K98" i="4" s="1"/>
  <c r="M98" i="4" s="1"/>
  <c r="O98" i="4" s="1"/>
  <c r="J87" i="4"/>
  <c r="K87" i="4" s="1"/>
  <c r="M87" i="4" s="1"/>
  <c r="O87" i="4" s="1"/>
  <c r="J82" i="4"/>
  <c r="K82" i="4" s="1"/>
  <c r="M82" i="4" s="1"/>
  <c r="O82" i="4" s="1"/>
  <c r="J67" i="4"/>
  <c r="K67" i="4" s="1"/>
  <c r="M67" i="4" s="1"/>
  <c r="O67" i="4" s="1"/>
  <c r="J56" i="4"/>
  <c r="K56" i="4" s="1"/>
  <c r="M56" i="4" s="1"/>
  <c r="O56" i="4" s="1"/>
  <c r="J50" i="4"/>
  <c r="K50" i="4" s="1"/>
  <c r="M50" i="4" s="1"/>
  <c r="O50" i="4" s="1"/>
  <c r="J40" i="4"/>
  <c r="K40" i="4" s="1"/>
  <c r="M40" i="4" s="1"/>
  <c r="O40" i="4" s="1"/>
  <c r="J24" i="4"/>
  <c r="K24" i="4" s="1"/>
  <c r="M24" i="4" s="1"/>
  <c r="O24" i="4" s="1"/>
  <c r="J19" i="4"/>
  <c r="K19" i="4" s="1"/>
  <c r="M19" i="4" s="1"/>
  <c r="O19" i="4" s="1"/>
  <c r="J18" i="4"/>
  <c r="K18" i="4" s="1"/>
  <c r="M18" i="4" s="1"/>
  <c r="O18" i="4" s="1"/>
  <c r="J286" i="4"/>
  <c r="K286" i="4" s="1"/>
  <c r="M286" i="4" s="1"/>
  <c r="O286" i="4" s="1"/>
  <c r="J267" i="4"/>
  <c r="K267" i="4" s="1"/>
  <c r="M267" i="4" s="1"/>
  <c r="O267" i="4" s="1"/>
  <c r="J231" i="4"/>
  <c r="K231" i="4" s="1"/>
  <c r="M231" i="4" s="1"/>
  <c r="O231" i="4" s="1"/>
  <c r="J203" i="4"/>
  <c r="K203" i="4" s="1"/>
  <c r="M203" i="4" s="1"/>
  <c r="O203" i="4" s="1"/>
  <c r="J197" i="4"/>
  <c r="K197" i="4" s="1"/>
  <c r="M197" i="4" s="1"/>
  <c r="O197" i="4" s="1"/>
  <c r="J195" i="4"/>
  <c r="K195" i="4" s="1"/>
  <c r="M195" i="4" s="1"/>
  <c r="O195" i="4" s="1"/>
  <c r="J193" i="4"/>
  <c r="K193" i="4" s="1"/>
  <c r="M193" i="4" s="1"/>
  <c r="O193" i="4" s="1"/>
  <c r="J189" i="4"/>
  <c r="K189" i="4" s="1"/>
  <c r="M189" i="4" s="1"/>
  <c r="O189" i="4" s="1"/>
  <c r="J185" i="4"/>
  <c r="K185" i="4" s="1"/>
  <c r="M185" i="4" s="1"/>
  <c r="O185" i="4" s="1"/>
  <c r="J181" i="4"/>
  <c r="K181" i="4" s="1"/>
  <c r="M181" i="4" s="1"/>
  <c r="O181" i="4" s="1"/>
  <c r="J179" i="4"/>
  <c r="K179" i="4" s="1"/>
  <c r="M179" i="4" s="1"/>
  <c r="O179" i="4" s="1"/>
  <c r="J175" i="4"/>
  <c r="K175" i="4" s="1"/>
  <c r="M175" i="4" s="1"/>
  <c r="O175" i="4" s="1"/>
  <c r="J159" i="4"/>
  <c r="K159" i="4" s="1"/>
  <c r="M159" i="4" s="1"/>
  <c r="O159" i="4" s="1"/>
  <c r="J143" i="4"/>
  <c r="K143" i="4" s="1"/>
  <c r="M143" i="4" s="1"/>
  <c r="O143" i="4" s="1"/>
  <c r="J127" i="4"/>
  <c r="K127" i="4" s="1"/>
  <c r="M127" i="4" s="1"/>
  <c r="O127" i="4" s="1"/>
  <c r="J111" i="4"/>
  <c r="K111" i="4" s="1"/>
  <c r="M111" i="4" s="1"/>
  <c r="O111" i="4" s="1"/>
  <c r="J95" i="4"/>
  <c r="K95" i="4" s="1"/>
  <c r="M95" i="4" s="1"/>
  <c r="O95" i="4" s="1"/>
  <c r="J76" i="4"/>
  <c r="K76" i="4" s="1"/>
  <c r="M76" i="4" s="1"/>
  <c r="O76" i="4" s="1"/>
  <c r="J71" i="4"/>
  <c r="K71" i="4" s="1"/>
  <c r="M71" i="4" s="1"/>
  <c r="O71" i="4" s="1"/>
  <c r="J70" i="4"/>
  <c r="K70" i="4" s="1"/>
  <c r="M70" i="4" s="1"/>
  <c r="O70" i="4" s="1"/>
  <c r="J60" i="4"/>
  <c r="K60" i="4" s="1"/>
  <c r="M60" i="4" s="1"/>
  <c r="O60" i="4" s="1"/>
  <c r="J55" i="4"/>
  <c r="K55" i="4" s="1"/>
  <c r="M55" i="4" s="1"/>
  <c r="O55" i="4" s="1"/>
  <c r="J54" i="4"/>
  <c r="K54" i="4" s="1"/>
  <c r="M54" i="4" s="1"/>
  <c r="O54" i="4" s="1"/>
  <c r="J44" i="4"/>
  <c r="K44" i="4" s="1"/>
  <c r="M44" i="4" s="1"/>
  <c r="O44" i="4" s="1"/>
  <c r="J39" i="4"/>
  <c r="K39" i="4" s="1"/>
  <c r="M39" i="4" s="1"/>
  <c r="O39" i="4" s="1"/>
  <c r="J38" i="4"/>
  <c r="K38" i="4" s="1"/>
  <c r="M38" i="4" s="1"/>
  <c r="O38" i="4" s="1"/>
  <c r="J28" i="4"/>
  <c r="K28" i="4" s="1"/>
  <c r="M28" i="4" s="1"/>
  <c r="O28" i="4" s="1"/>
  <c r="J23" i="4"/>
  <c r="K23" i="4" s="1"/>
  <c r="M23" i="4" s="1"/>
  <c r="O23" i="4" s="1"/>
  <c r="J22" i="4"/>
  <c r="K22" i="4" s="1"/>
  <c r="M22" i="4" s="1"/>
  <c r="O22" i="4" s="1"/>
  <c r="J12" i="4"/>
  <c r="K12" i="4" s="1"/>
  <c r="M12" i="4" s="1"/>
  <c r="O12" i="4" s="1"/>
  <c r="J169" i="4"/>
  <c r="K169" i="4" s="1"/>
  <c r="M169" i="4" s="1"/>
  <c r="O169" i="4" s="1"/>
  <c r="J155" i="4"/>
  <c r="K155" i="4" s="1"/>
  <c r="M155" i="4" s="1"/>
  <c r="O155" i="4" s="1"/>
  <c r="J153" i="4"/>
  <c r="K153" i="4" s="1"/>
  <c r="M153" i="4" s="1"/>
  <c r="O153" i="4" s="1"/>
  <c r="J149" i="4"/>
  <c r="K149" i="4" s="1"/>
  <c r="M149" i="4" s="1"/>
  <c r="O149" i="4" s="1"/>
  <c r="J137" i="4"/>
  <c r="K137" i="4" s="1"/>
  <c r="M137" i="4" s="1"/>
  <c r="O137" i="4" s="1"/>
  <c r="J133" i="4"/>
  <c r="K133" i="4" s="1"/>
  <c r="M133" i="4" s="1"/>
  <c r="O133" i="4" s="1"/>
  <c r="J123" i="4"/>
  <c r="K123" i="4" s="1"/>
  <c r="M123" i="4" s="1"/>
  <c r="O123" i="4" s="1"/>
  <c r="J121" i="4"/>
  <c r="K121" i="4" s="1"/>
  <c r="M121" i="4" s="1"/>
  <c r="O121" i="4" s="1"/>
  <c r="J117" i="4"/>
  <c r="K117" i="4" s="1"/>
  <c r="M117" i="4" s="1"/>
  <c r="O117" i="4" s="1"/>
  <c r="J113" i="4"/>
  <c r="K113" i="4" s="1"/>
  <c r="M113" i="4" s="1"/>
  <c r="O113" i="4" s="1"/>
  <c r="J107" i="4"/>
  <c r="K107" i="4" s="1"/>
  <c r="M107" i="4" s="1"/>
  <c r="O107" i="4" s="1"/>
  <c r="J105" i="4"/>
  <c r="K105" i="4" s="1"/>
  <c r="M105" i="4" s="1"/>
  <c r="O105" i="4" s="1"/>
  <c r="J101" i="4"/>
  <c r="K101" i="4" s="1"/>
  <c r="M101" i="4" s="1"/>
  <c r="O101" i="4" s="1"/>
  <c r="J75" i="4"/>
  <c r="K75" i="4" s="1"/>
  <c r="M75" i="4" s="1"/>
  <c r="O75" i="4" s="1"/>
  <c r="J74" i="4"/>
  <c r="K74" i="4" s="1"/>
  <c r="M74" i="4" s="1"/>
  <c r="O74" i="4" s="1"/>
  <c r="J59" i="4"/>
  <c r="K59" i="4" s="1"/>
  <c r="M59" i="4" s="1"/>
  <c r="O59" i="4" s="1"/>
  <c r="J58" i="4"/>
  <c r="K58" i="4" s="1"/>
  <c r="M58" i="4" s="1"/>
  <c r="O58" i="4" s="1"/>
  <c r="J48" i="4"/>
  <c r="K48" i="4" s="1"/>
  <c r="M48" i="4" s="1"/>
  <c r="O48" i="4" s="1"/>
  <c r="J32" i="4"/>
  <c r="K32" i="4" s="1"/>
  <c r="M32" i="4" s="1"/>
  <c r="O32" i="4" s="1"/>
  <c r="J27" i="4"/>
  <c r="K27" i="4" s="1"/>
  <c r="M27" i="4" s="1"/>
  <c r="O27" i="4" s="1"/>
  <c r="J26" i="4"/>
  <c r="K26" i="4" s="1"/>
  <c r="M26" i="4" s="1"/>
  <c r="O26" i="4" s="1"/>
  <c r="J16" i="4"/>
  <c r="K16" i="4" s="1"/>
  <c r="M16" i="4" s="1"/>
  <c r="O16" i="4" s="1"/>
  <c r="J11" i="4"/>
  <c r="K11" i="4" s="1"/>
  <c r="M11" i="4" s="1"/>
  <c r="O11" i="4" s="1"/>
  <c r="J10" i="4"/>
  <c r="K10" i="4" s="1"/>
  <c r="M10" i="4" s="1"/>
  <c r="O10" i="4" s="1"/>
  <c r="J359" i="4"/>
  <c r="K359" i="4" s="1"/>
  <c r="M359" i="4" s="1"/>
  <c r="O359" i="4" s="1"/>
  <c r="J241" i="4"/>
  <c r="K241" i="4" s="1"/>
  <c r="M241" i="4" s="1"/>
  <c r="O241" i="4" s="1"/>
  <c r="J229" i="4"/>
  <c r="K229" i="4" s="1"/>
  <c r="M229" i="4" s="1"/>
  <c r="O229" i="4" s="1"/>
  <c r="J182" i="4"/>
  <c r="K182" i="4" s="1"/>
  <c r="M182" i="4" s="1"/>
  <c r="O182" i="4" s="1"/>
  <c r="J170" i="4"/>
  <c r="K170" i="4" s="1"/>
  <c r="M170" i="4" s="1"/>
  <c r="O170" i="4" s="1"/>
  <c r="J138" i="4"/>
  <c r="K138" i="4" s="1"/>
  <c r="M138" i="4" s="1"/>
  <c r="O138" i="4" s="1"/>
  <c r="J90" i="4"/>
  <c r="K90" i="4" s="1"/>
  <c r="M90" i="4" s="1"/>
  <c r="O90" i="4" s="1"/>
  <c r="J52" i="4"/>
  <c r="K52" i="4" s="1"/>
  <c r="M52" i="4" s="1"/>
  <c r="O52" i="4" s="1"/>
  <c r="J47" i="4"/>
  <c r="K47" i="4" s="1"/>
  <c r="M47" i="4" s="1"/>
  <c r="O47" i="4" s="1"/>
  <c r="J46" i="4"/>
  <c r="K46" i="4" s="1"/>
  <c r="M46" i="4" s="1"/>
  <c r="O46" i="4" s="1"/>
  <c r="J36" i="4"/>
  <c r="K36" i="4" s="1"/>
  <c r="M36" i="4" s="1"/>
  <c r="O36" i="4" s="1"/>
  <c r="J237" i="4"/>
  <c r="K237" i="4" s="1"/>
  <c r="M237" i="4" s="1"/>
  <c r="O237" i="4" s="1"/>
  <c r="J215" i="4"/>
  <c r="K215" i="4" s="1"/>
  <c r="M215" i="4" s="1"/>
  <c r="O215" i="4" s="1"/>
  <c r="J166" i="4"/>
  <c r="K166" i="4" s="1"/>
  <c r="M166" i="4" s="1"/>
  <c r="O166" i="4" s="1"/>
  <c r="J162" i="4"/>
  <c r="K162" i="4" s="1"/>
  <c r="M162" i="4" s="1"/>
  <c r="O162" i="4" s="1"/>
  <c r="J151" i="4"/>
  <c r="K151" i="4" s="1"/>
  <c r="M151" i="4" s="1"/>
  <c r="O151" i="4" s="1"/>
  <c r="J135" i="4"/>
  <c r="K135" i="4" s="1"/>
  <c r="M135" i="4" s="1"/>
  <c r="O135" i="4" s="1"/>
  <c r="J134" i="4"/>
  <c r="K134" i="4" s="1"/>
  <c r="M134" i="4" s="1"/>
  <c r="O134" i="4" s="1"/>
  <c r="J119" i="4"/>
  <c r="K119" i="4" s="1"/>
  <c r="M119" i="4" s="1"/>
  <c r="O119" i="4" s="1"/>
  <c r="J114" i="4"/>
  <c r="K114" i="4" s="1"/>
  <c r="M114" i="4" s="1"/>
  <c r="O114" i="4" s="1"/>
  <c r="J103" i="4"/>
  <c r="K103" i="4" s="1"/>
  <c r="M103" i="4" s="1"/>
  <c r="O103" i="4" s="1"/>
  <c r="J86" i="4"/>
  <c r="K86" i="4" s="1"/>
  <c r="M86" i="4" s="1"/>
  <c r="O86" i="4" s="1"/>
  <c r="J72" i="4"/>
  <c r="K72" i="4" s="1"/>
  <c r="M72" i="4" s="1"/>
  <c r="O72" i="4" s="1"/>
  <c r="J66" i="4"/>
  <c r="K66" i="4" s="1"/>
  <c r="M66" i="4" s="1"/>
  <c r="O66" i="4" s="1"/>
  <c r="J51" i="4"/>
  <c r="K51" i="4" s="1"/>
  <c r="M51" i="4" s="1"/>
  <c r="O51" i="4" s="1"/>
  <c r="J35" i="4"/>
  <c r="K35" i="4" s="1"/>
  <c r="M35" i="4" s="1"/>
  <c r="O35" i="4" s="1"/>
  <c r="J34" i="4"/>
  <c r="K34" i="4" s="1"/>
  <c r="M34" i="4" s="1"/>
  <c r="O34" i="4" s="1"/>
  <c r="J8" i="4"/>
  <c r="K8" i="4" s="1"/>
  <c r="M8" i="4" s="1"/>
  <c r="I368" i="3"/>
  <c r="L366" i="2"/>
  <c r="I368" i="2" s="1"/>
  <c r="D368" i="1"/>
  <c r="I368" i="1"/>
  <c r="J41" i="1" s="1"/>
  <c r="K41" i="1" s="1"/>
  <c r="M41" i="1" s="1"/>
  <c r="N41" i="2" s="1"/>
  <c r="J25" i="1"/>
  <c r="K25" i="1" s="1"/>
  <c r="M25" i="1" s="1"/>
  <c r="N25" i="2" s="1"/>
  <c r="J57" i="1"/>
  <c r="K57" i="1" s="1"/>
  <c r="M57" i="1" s="1"/>
  <c r="N57" i="2" s="1"/>
  <c r="J89" i="1"/>
  <c r="K89" i="1" s="1"/>
  <c r="M89" i="1" s="1"/>
  <c r="N89" i="2" s="1"/>
  <c r="J121" i="1"/>
  <c r="K121" i="1" s="1"/>
  <c r="M121" i="1" s="1"/>
  <c r="N121" i="2" s="1"/>
  <c r="J153" i="1"/>
  <c r="K153" i="1" s="1"/>
  <c r="M153" i="1" s="1"/>
  <c r="N153" i="2" s="1"/>
  <c r="J185" i="1"/>
  <c r="K185" i="1" s="1"/>
  <c r="M185" i="1" s="1"/>
  <c r="N185" i="2" s="1"/>
  <c r="J217" i="1"/>
  <c r="K217" i="1" s="1"/>
  <c r="M217" i="1" s="1"/>
  <c r="N217" i="2" s="1"/>
  <c r="J249" i="1"/>
  <c r="K249" i="1" s="1"/>
  <c r="M249" i="1" s="1"/>
  <c r="N249" i="2" s="1"/>
  <c r="J281" i="1"/>
  <c r="K281" i="1" s="1"/>
  <c r="M281" i="1" s="1"/>
  <c r="N281" i="2" s="1"/>
  <c r="J313" i="1"/>
  <c r="K313" i="1" s="1"/>
  <c r="M313" i="1" s="1"/>
  <c r="N313" i="2" s="1"/>
  <c r="J345" i="1"/>
  <c r="K345" i="1" s="1"/>
  <c r="M345" i="1" s="1"/>
  <c r="N345" i="2" s="1"/>
  <c r="J38" i="1"/>
  <c r="K38" i="1" s="1"/>
  <c r="M38" i="1" s="1"/>
  <c r="N38" i="2" s="1"/>
  <c r="J70" i="1"/>
  <c r="K70" i="1" s="1"/>
  <c r="M70" i="1" s="1"/>
  <c r="N70" i="2" s="1"/>
  <c r="J102" i="1"/>
  <c r="K102" i="1" s="1"/>
  <c r="M102" i="1" s="1"/>
  <c r="N102" i="2" s="1"/>
  <c r="J134" i="1"/>
  <c r="K134" i="1" s="1"/>
  <c r="M134" i="1" s="1"/>
  <c r="N134" i="2" s="1"/>
  <c r="J166" i="1"/>
  <c r="K166" i="1" s="1"/>
  <c r="M166" i="1" s="1"/>
  <c r="N166" i="2" s="1"/>
  <c r="J198" i="1"/>
  <c r="K198" i="1" s="1"/>
  <c r="M198" i="1" s="1"/>
  <c r="N198" i="2" s="1"/>
  <c r="J230" i="1"/>
  <c r="K230" i="1" s="1"/>
  <c r="M230" i="1" s="1"/>
  <c r="N230" i="2" s="1"/>
  <c r="J262" i="1"/>
  <c r="K262" i="1" s="1"/>
  <c r="M262" i="1" s="1"/>
  <c r="N262" i="2" s="1"/>
  <c r="J24" i="1"/>
  <c r="K24" i="1" s="1"/>
  <c r="M24" i="1" s="1"/>
  <c r="N24" i="2" s="1"/>
  <c r="J56" i="1"/>
  <c r="K56" i="1" s="1"/>
  <c r="M56" i="1" s="1"/>
  <c r="N56" i="2" s="1"/>
  <c r="J88" i="1"/>
  <c r="K88" i="1" s="1"/>
  <c r="M88" i="1" s="1"/>
  <c r="N88" i="2" s="1"/>
  <c r="J120" i="1"/>
  <c r="K120" i="1" s="1"/>
  <c r="M120" i="1" s="1"/>
  <c r="N120" i="2" s="1"/>
  <c r="J152" i="1"/>
  <c r="K152" i="1" s="1"/>
  <c r="M152" i="1" s="1"/>
  <c r="N152" i="2" s="1"/>
  <c r="J184" i="1"/>
  <c r="K184" i="1" s="1"/>
  <c r="M184" i="1" s="1"/>
  <c r="N184" i="2" s="1"/>
  <c r="J216" i="1"/>
  <c r="K216" i="1" s="1"/>
  <c r="M216" i="1" s="1"/>
  <c r="N216" i="2" s="1"/>
  <c r="J248" i="1"/>
  <c r="K248" i="1" s="1"/>
  <c r="M248" i="1" s="1"/>
  <c r="N248" i="2" s="1"/>
  <c r="J280" i="1"/>
  <c r="K280" i="1" s="1"/>
  <c r="M280" i="1" s="1"/>
  <c r="N280" i="2" s="1"/>
  <c r="J312" i="1"/>
  <c r="K312" i="1" s="1"/>
  <c r="M312" i="1" s="1"/>
  <c r="N312" i="2" s="1"/>
  <c r="J79" i="1"/>
  <c r="K79" i="1" s="1"/>
  <c r="M79" i="1" s="1"/>
  <c r="N79" i="2" s="1"/>
  <c r="J207" i="1"/>
  <c r="K207" i="1" s="1"/>
  <c r="M207" i="1" s="1"/>
  <c r="N207" i="2" s="1"/>
  <c r="J306" i="1"/>
  <c r="K306" i="1" s="1"/>
  <c r="M306" i="1" s="1"/>
  <c r="N306" i="2" s="1"/>
  <c r="J353" i="1"/>
  <c r="K353" i="1" s="1"/>
  <c r="M353" i="1" s="1"/>
  <c r="N353" i="2" s="1"/>
  <c r="J83" i="1"/>
  <c r="K83" i="1" s="1"/>
  <c r="M83" i="1" s="1"/>
  <c r="N83" i="2" s="1"/>
  <c r="J211" i="1"/>
  <c r="K211" i="1" s="1"/>
  <c r="M211" i="1" s="1"/>
  <c r="N211" i="2" s="1"/>
  <c r="J307" i="1"/>
  <c r="K307" i="1" s="1"/>
  <c r="M307" i="1" s="1"/>
  <c r="N307" i="2" s="1"/>
  <c r="J354" i="1"/>
  <c r="K354" i="1" s="1"/>
  <c r="M354" i="1" s="1"/>
  <c r="N354" i="2" s="1"/>
  <c r="J103" i="1"/>
  <c r="K103" i="1" s="1"/>
  <c r="M103" i="1" s="1"/>
  <c r="N103" i="2" s="1"/>
  <c r="J231" i="1"/>
  <c r="K231" i="1" s="1"/>
  <c r="M231" i="1" s="1"/>
  <c r="N231" i="2" s="1"/>
  <c r="J318" i="1"/>
  <c r="K318" i="1" s="1"/>
  <c r="M318" i="1" s="1"/>
  <c r="N318" i="2" s="1"/>
  <c r="J359" i="1"/>
  <c r="K359" i="1" s="1"/>
  <c r="M359" i="1" s="1"/>
  <c r="N359" i="2" s="1"/>
  <c r="J123" i="1"/>
  <c r="K123" i="1" s="1"/>
  <c r="M123" i="1" s="1"/>
  <c r="N123" i="2" s="1"/>
  <c r="J251" i="1"/>
  <c r="K251" i="1" s="1"/>
  <c r="M251" i="1" s="1"/>
  <c r="N251" i="2" s="1"/>
  <c r="J327" i="1"/>
  <c r="K327" i="1" s="1"/>
  <c r="M327" i="1" s="1"/>
  <c r="N327" i="2" s="1"/>
  <c r="J364" i="1"/>
  <c r="K364" i="1" s="1"/>
  <c r="M364" i="1" s="1"/>
  <c r="N364" i="2" s="1"/>
  <c r="J29" i="1"/>
  <c r="K29" i="1" s="1"/>
  <c r="M29" i="1" s="1"/>
  <c r="N29" i="2" s="1"/>
  <c r="J61" i="1"/>
  <c r="K61" i="1" s="1"/>
  <c r="M61" i="1" s="1"/>
  <c r="N61" i="2" s="1"/>
  <c r="J93" i="1"/>
  <c r="K93" i="1" s="1"/>
  <c r="M93" i="1" s="1"/>
  <c r="N93" i="2" s="1"/>
  <c r="J125" i="1"/>
  <c r="K125" i="1" s="1"/>
  <c r="M125" i="1" s="1"/>
  <c r="N125" i="2" s="1"/>
  <c r="J157" i="1"/>
  <c r="K157" i="1" s="1"/>
  <c r="M157" i="1" s="1"/>
  <c r="N157" i="2" s="1"/>
  <c r="J189" i="1"/>
  <c r="K189" i="1" s="1"/>
  <c r="M189" i="1" s="1"/>
  <c r="N189" i="2" s="1"/>
  <c r="J221" i="1"/>
  <c r="K221" i="1" s="1"/>
  <c r="M221" i="1" s="1"/>
  <c r="N221" i="2" s="1"/>
  <c r="J253" i="1"/>
  <c r="K253" i="1" s="1"/>
  <c r="M253" i="1" s="1"/>
  <c r="N253" i="2" s="1"/>
  <c r="J285" i="1"/>
  <c r="K285" i="1" s="1"/>
  <c r="M285" i="1" s="1"/>
  <c r="N285" i="2" s="1"/>
  <c r="J317" i="1"/>
  <c r="K317" i="1" s="1"/>
  <c r="M317" i="1" s="1"/>
  <c r="N317" i="2" s="1"/>
  <c r="J10" i="1"/>
  <c r="K10" i="1" s="1"/>
  <c r="M10" i="1" s="1"/>
  <c r="N10" i="2" s="1"/>
  <c r="J42" i="1"/>
  <c r="K42" i="1" s="1"/>
  <c r="M42" i="1" s="1"/>
  <c r="N42" i="2" s="1"/>
  <c r="J74" i="1"/>
  <c r="K74" i="1" s="1"/>
  <c r="M74" i="1" s="1"/>
  <c r="N74" i="2" s="1"/>
  <c r="J106" i="1"/>
  <c r="K106" i="1" s="1"/>
  <c r="M106" i="1" s="1"/>
  <c r="N106" i="2" s="1"/>
  <c r="J138" i="1"/>
  <c r="K138" i="1" s="1"/>
  <c r="M138" i="1" s="1"/>
  <c r="N138" i="2" s="1"/>
  <c r="J170" i="1"/>
  <c r="K170" i="1" s="1"/>
  <c r="M170" i="1" s="1"/>
  <c r="N170" i="2" s="1"/>
  <c r="J202" i="1"/>
  <c r="K202" i="1" s="1"/>
  <c r="M202" i="1" s="1"/>
  <c r="N202" i="2" s="1"/>
  <c r="J234" i="1"/>
  <c r="K234" i="1" s="1"/>
  <c r="M234" i="1" s="1"/>
  <c r="N234" i="2" s="1"/>
  <c r="J266" i="1"/>
  <c r="K266" i="1" s="1"/>
  <c r="M266" i="1" s="1"/>
  <c r="N266" i="2" s="1"/>
  <c r="J28" i="1"/>
  <c r="K28" i="1" s="1"/>
  <c r="M28" i="1" s="1"/>
  <c r="N28" i="2" s="1"/>
  <c r="J60" i="1"/>
  <c r="K60" i="1" s="1"/>
  <c r="M60" i="1" s="1"/>
  <c r="N60" i="2" s="1"/>
  <c r="J92" i="1"/>
  <c r="K92" i="1" s="1"/>
  <c r="M92" i="1" s="1"/>
  <c r="N92" i="2" s="1"/>
  <c r="J124" i="1"/>
  <c r="K124" i="1" s="1"/>
  <c r="M124" i="1" s="1"/>
  <c r="N124" i="2" s="1"/>
  <c r="J156" i="1"/>
  <c r="K156" i="1" s="1"/>
  <c r="M156" i="1" s="1"/>
  <c r="N156" i="2" s="1"/>
  <c r="J188" i="1"/>
  <c r="K188" i="1" s="1"/>
  <c r="M188" i="1" s="1"/>
  <c r="N188" i="2" s="1"/>
  <c r="J220" i="1"/>
  <c r="K220" i="1" s="1"/>
  <c r="M220" i="1" s="1"/>
  <c r="N220" i="2" s="1"/>
  <c r="J252" i="1"/>
  <c r="K252" i="1" s="1"/>
  <c r="M252" i="1" s="1"/>
  <c r="N252" i="2" s="1"/>
  <c r="J284" i="1"/>
  <c r="K284" i="1" s="1"/>
  <c r="M284" i="1" s="1"/>
  <c r="N284" i="2" s="1"/>
  <c r="J316" i="1"/>
  <c r="K316" i="1" s="1"/>
  <c r="M316" i="1" s="1"/>
  <c r="N316" i="2" s="1"/>
  <c r="J95" i="1"/>
  <c r="K95" i="1" s="1"/>
  <c r="M95" i="1" s="1"/>
  <c r="N95" i="2" s="1"/>
  <c r="J223" i="1"/>
  <c r="K223" i="1" s="1"/>
  <c r="M223" i="1" s="1"/>
  <c r="N223" i="2" s="1"/>
  <c r="J314" i="1"/>
  <c r="K314" i="1" s="1"/>
  <c r="M314" i="1" s="1"/>
  <c r="N314" i="2" s="1"/>
  <c r="J357" i="1"/>
  <c r="K357" i="1" s="1"/>
  <c r="M357" i="1" s="1"/>
  <c r="N357" i="2" s="1"/>
  <c r="J99" i="1"/>
  <c r="K99" i="1" s="1"/>
  <c r="M99" i="1" s="1"/>
  <c r="N99" i="2" s="1"/>
  <c r="J227" i="1"/>
  <c r="K227" i="1" s="1"/>
  <c r="M227" i="1" s="1"/>
  <c r="N227" i="2" s="1"/>
  <c r="J315" i="1"/>
  <c r="K315" i="1" s="1"/>
  <c r="M315" i="1" s="1"/>
  <c r="N315" i="2" s="1"/>
  <c r="J358" i="1"/>
  <c r="K358" i="1" s="1"/>
  <c r="M358" i="1" s="1"/>
  <c r="N358" i="2" s="1"/>
  <c r="J119" i="1"/>
  <c r="K119" i="1" s="1"/>
  <c r="M119" i="1" s="1"/>
  <c r="N119" i="2" s="1"/>
  <c r="J247" i="1"/>
  <c r="K247" i="1" s="1"/>
  <c r="M247" i="1" s="1"/>
  <c r="N247" i="2" s="1"/>
  <c r="J326" i="1"/>
  <c r="K326" i="1" s="1"/>
  <c r="M326" i="1" s="1"/>
  <c r="N326" i="2" s="1"/>
  <c r="J363" i="1"/>
  <c r="K363" i="1" s="1"/>
  <c r="M363" i="1" s="1"/>
  <c r="N363" i="2" s="1"/>
  <c r="J139" i="1"/>
  <c r="K139" i="1" s="1"/>
  <c r="M139" i="1" s="1"/>
  <c r="N139" i="2" s="1"/>
  <c r="J267" i="1"/>
  <c r="K267" i="1" s="1"/>
  <c r="M267" i="1" s="1"/>
  <c r="N267" i="2" s="1"/>
  <c r="J332" i="1"/>
  <c r="K332" i="1" s="1"/>
  <c r="M332" i="1" s="1"/>
  <c r="N332" i="2" s="1"/>
  <c r="J17" i="1"/>
  <c r="K17" i="1" s="1"/>
  <c r="M17" i="1" s="1"/>
  <c r="N17" i="2" s="1"/>
  <c r="J49" i="1"/>
  <c r="K49" i="1" s="1"/>
  <c r="M49" i="1" s="1"/>
  <c r="N49" i="2" s="1"/>
  <c r="J81" i="1"/>
  <c r="K81" i="1" s="1"/>
  <c r="M81" i="1" s="1"/>
  <c r="N81" i="2" s="1"/>
  <c r="J113" i="1"/>
  <c r="K113" i="1" s="1"/>
  <c r="M113" i="1" s="1"/>
  <c r="N113" i="2" s="1"/>
  <c r="J145" i="1"/>
  <c r="K145" i="1" s="1"/>
  <c r="M145" i="1" s="1"/>
  <c r="N145" i="2" s="1"/>
  <c r="J177" i="1"/>
  <c r="K177" i="1" s="1"/>
  <c r="M177" i="1" s="1"/>
  <c r="N177" i="2" s="1"/>
  <c r="J209" i="1"/>
  <c r="K209" i="1" s="1"/>
  <c r="M209" i="1" s="1"/>
  <c r="N209" i="2" s="1"/>
  <c r="J241" i="1"/>
  <c r="K241" i="1" s="1"/>
  <c r="M241" i="1" s="1"/>
  <c r="N241" i="2" s="1"/>
  <c r="J273" i="1"/>
  <c r="K273" i="1" s="1"/>
  <c r="M273" i="1" s="1"/>
  <c r="N273" i="2" s="1"/>
  <c r="J305" i="1"/>
  <c r="K305" i="1" s="1"/>
  <c r="M305" i="1" s="1"/>
  <c r="N305" i="2" s="1"/>
  <c r="J337" i="1"/>
  <c r="K337" i="1" s="1"/>
  <c r="M337" i="1" s="1"/>
  <c r="N337" i="2" s="1"/>
  <c r="J30" i="1"/>
  <c r="K30" i="1" s="1"/>
  <c r="M30" i="1" s="1"/>
  <c r="N30" i="2" s="1"/>
  <c r="J62" i="1"/>
  <c r="K62" i="1" s="1"/>
  <c r="M62" i="1" s="1"/>
  <c r="N62" i="2" s="1"/>
  <c r="J94" i="1"/>
  <c r="K94" i="1" s="1"/>
  <c r="M94" i="1" s="1"/>
  <c r="N94" i="2" s="1"/>
  <c r="J126" i="1"/>
  <c r="K126" i="1" s="1"/>
  <c r="M126" i="1" s="1"/>
  <c r="N126" i="2" s="1"/>
  <c r="J158" i="1"/>
  <c r="K158" i="1" s="1"/>
  <c r="M158" i="1" s="1"/>
  <c r="N158" i="2" s="1"/>
  <c r="J190" i="1"/>
  <c r="K190" i="1" s="1"/>
  <c r="M190" i="1" s="1"/>
  <c r="N190" i="2" s="1"/>
  <c r="J222" i="1"/>
  <c r="K222" i="1" s="1"/>
  <c r="M222" i="1" s="1"/>
  <c r="N222" i="2" s="1"/>
  <c r="J254" i="1"/>
  <c r="K254" i="1" s="1"/>
  <c r="M254" i="1" s="1"/>
  <c r="N254" i="2" s="1"/>
  <c r="J16" i="1"/>
  <c r="K16" i="1" s="1"/>
  <c r="M16" i="1" s="1"/>
  <c r="N16" i="2" s="1"/>
  <c r="J48" i="1"/>
  <c r="K48" i="1" s="1"/>
  <c r="M48" i="1" s="1"/>
  <c r="N48" i="2" s="1"/>
  <c r="J80" i="1"/>
  <c r="K80" i="1" s="1"/>
  <c r="M80" i="1" s="1"/>
  <c r="N80" i="2" s="1"/>
  <c r="J112" i="1"/>
  <c r="K112" i="1" s="1"/>
  <c r="M112" i="1" s="1"/>
  <c r="N112" i="2" s="1"/>
  <c r="J144" i="1"/>
  <c r="K144" i="1" s="1"/>
  <c r="M144" i="1" s="1"/>
  <c r="N144" i="2" s="1"/>
  <c r="J176" i="1"/>
  <c r="K176" i="1" s="1"/>
  <c r="M176" i="1" s="1"/>
  <c r="N176" i="2" s="1"/>
  <c r="J208" i="1"/>
  <c r="K208" i="1" s="1"/>
  <c r="M208" i="1" s="1"/>
  <c r="N208" i="2" s="1"/>
  <c r="J240" i="1"/>
  <c r="K240" i="1" s="1"/>
  <c r="M240" i="1" s="1"/>
  <c r="N240" i="2" s="1"/>
  <c r="J272" i="1"/>
  <c r="K272" i="1" s="1"/>
  <c r="M272" i="1" s="1"/>
  <c r="N272" i="2" s="1"/>
  <c r="J304" i="1"/>
  <c r="K304" i="1" s="1"/>
  <c r="M304" i="1" s="1"/>
  <c r="N304" i="2" s="1"/>
  <c r="J47" i="1"/>
  <c r="K47" i="1" s="1"/>
  <c r="M47" i="1" s="1"/>
  <c r="N47" i="2" s="1"/>
  <c r="J175" i="1"/>
  <c r="K175" i="1" s="1"/>
  <c r="M175" i="1" s="1"/>
  <c r="N175" i="2" s="1"/>
  <c r="J290" i="1"/>
  <c r="K290" i="1" s="1"/>
  <c r="M290" i="1" s="1"/>
  <c r="N290" i="2" s="1"/>
  <c r="J344" i="1"/>
  <c r="K344" i="1" s="1"/>
  <c r="M344" i="1" s="1"/>
  <c r="N344" i="2" s="1"/>
  <c r="J51" i="1"/>
  <c r="K51" i="1" s="1"/>
  <c r="M51" i="1" s="1"/>
  <c r="N51" i="2" s="1"/>
  <c r="J179" i="1"/>
  <c r="K179" i="1" s="1"/>
  <c r="M179" i="1" s="1"/>
  <c r="N179" i="2" s="1"/>
  <c r="J291" i="1"/>
  <c r="K291" i="1" s="1"/>
  <c r="M291" i="1" s="1"/>
  <c r="N291" i="2" s="1"/>
  <c r="J346" i="1"/>
  <c r="K346" i="1" s="1"/>
  <c r="M346" i="1" s="1"/>
  <c r="N346" i="2" s="1"/>
  <c r="J71" i="1"/>
  <c r="K71" i="1" s="1"/>
  <c r="M71" i="1" s="1"/>
  <c r="N71" i="2" s="1"/>
  <c r="J199" i="1"/>
  <c r="K199" i="1" s="1"/>
  <c r="M199" i="1" s="1"/>
  <c r="N199" i="2" s="1"/>
  <c r="J302" i="1"/>
  <c r="K302" i="1" s="1"/>
  <c r="M302" i="1" s="1"/>
  <c r="N302" i="2" s="1"/>
  <c r="J351" i="1"/>
  <c r="K351" i="1" s="1"/>
  <c r="M351" i="1" s="1"/>
  <c r="N351" i="2" s="1"/>
  <c r="J91" i="1"/>
  <c r="K91" i="1" s="1"/>
  <c r="M91" i="1" s="1"/>
  <c r="N91" i="2" s="1"/>
  <c r="J219" i="1"/>
  <c r="K219" i="1" s="1"/>
  <c r="M219" i="1" s="1"/>
  <c r="N219" i="2" s="1"/>
  <c r="J311" i="1"/>
  <c r="K311" i="1" s="1"/>
  <c r="M311" i="1" s="1"/>
  <c r="N311" i="2" s="1"/>
  <c r="J356" i="1"/>
  <c r="K356" i="1" s="1"/>
  <c r="M356" i="1" s="1"/>
  <c r="N356" i="2" s="1"/>
  <c r="J37" i="1"/>
  <c r="K37" i="1" s="1"/>
  <c r="M37" i="1" s="1"/>
  <c r="N37" i="2" s="1"/>
  <c r="J69" i="1"/>
  <c r="K69" i="1" s="1"/>
  <c r="M69" i="1" s="1"/>
  <c r="N69" i="2" s="1"/>
  <c r="J101" i="1"/>
  <c r="K101" i="1" s="1"/>
  <c r="M101" i="1" s="1"/>
  <c r="N101" i="2" s="1"/>
  <c r="J133" i="1"/>
  <c r="K133" i="1" s="1"/>
  <c r="M133" i="1" s="1"/>
  <c r="N133" i="2" s="1"/>
  <c r="J165" i="1"/>
  <c r="K165" i="1" s="1"/>
  <c r="M165" i="1" s="1"/>
  <c r="N165" i="2" s="1"/>
  <c r="J197" i="1"/>
  <c r="K197" i="1" s="1"/>
  <c r="M197" i="1" s="1"/>
  <c r="N197" i="2" s="1"/>
  <c r="J229" i="1"/>
  <c r="K229" i="1" s="1"/>
  <c r="M229" i="1" s="1"/>
  <c r="N229" i="2" s="1"/>
  <c r="J261" i="1"/>
  <c r="K261" i="1" s="1"/>
  <c r="M261" i="1" s="1"/>
  <c r="N261" i="2" s="1"/>
  <c r="J293" i="1"/>
  <c r="K293" i="1" s="1"/>
  <c r="M293" i="1" s="1"/>
  <c r="N293" i="2" s="1"/>
  <c r="J325" i="1"/>
  <c r="K325" i="1" s="1"/>
  <c r="M325" i="1" s="1"/>
  <c r="N325" i="2" s="1"/>
  <c r="J18" i="1"/>
  <c r="K18" i="1" s="1"/>
  <c r="M18" i="1" s="1"/>
  <c r="N18" i="2" s="1"/>
  <c r="J50" i="1"/>
  <c r="K50" i="1" s="1"/>
  <c r="M50" i="1" s="1"/>
  <c r="N50" i="2" s="1"/>
  <c r="J82" i="1"/>
  <c r="K82" i="1" s="1"/>
  <c r="M82" i="1" s="1"/>
  <c r="N82" i="2" s="1"/>
  <c r="J114" i="1"/>
  <c r="K114" i="1" s="1"/>
  <c r="M114" i="1" s="1"/>
  <c r="N114" i="2" s="1"/>
  <c r="J146" i="1"/>
  <c r="K146" i="1" s="1"/>
  <c r="M146" i="1" s="1"/>
  <c r="N146" i="2" s="1"/>
  <c r="J178" i="1"/>
  <c r="K178" i="1" s="1"/>
  <c r="M178" i="1" s="1"/>
  <c r="N178" i="2" s="1"/>
  <c r="J210" i="1"/>
  <c r="K210" i="1" s="1"/>
  <c r="M210" i="1" s="1"/>
  <c r="N210" i="2" s="1"/>
  <c r="J242" i="1"/>
  <c r="K242" i="1" s="1"/>
  <c r="M242" i="1" s="1"/>
  <c r="N242" i="2" s="1"/>
  <c r="J274" i="1"/>
  <c r="K274" i="1" s="1"/>
  <c r="M274" i="1" s="1"/>
  <c r="N274" i="2" s="1"/>
  <c r="J36" i="1"/>
  <c r="K36" i="1" s="1"/>
  <c r="M36" i="1" s="1"/>
  <c r="N36" i="2" s="1"/>
  <c r="J68" i="1"/>
  <c r="K68" i="1" s="1"/>
  <c r="M68" i="1" s="1"/>
  <c r="N68" i="2" s="1"/>
  <c r="J100" i="1"/>
  <c r="K100" i="1" s="1"/>
  <c r="M100" i="1" s="1"/>
  <c r="N100" i="2" s="1"/>
  <c r="J132" i="1"/>
  <c r="K132" i="1" s="1"/>
  <c r="M132" i="1" s="1"/>
  <c r="N132" i="2" s="1"/>
  <c r="J164" i="1"/>
  <c r="K164" i="1" s="1"/>
  <c r="M164" i="1" s="1"/>
  <c r="N164" i="2" s="1"/>
  <c r="J196" i="1"/>
  <c r="K196" i="1" s="1"/>
  <c r="M196" i="1" s="1"/>
  <c r="N196" i="2" s="1"/>
  <c r="J228" i="1"/>
  <c r="K228" i="1" s="1"/>
  <c r="M228" i="1" s="1"/>
  <c r="N228" i="2" s="1"/>
  <c r="J260" i="1"/>
  <c r="K260" i="1" s="1"/>
  <c r="M260" i="1" s="1"/>
  <c r="N260" i="2" s="1"/>
  <c r="J292" i="1"/>
  <c r="K292" i="1" s="1"/>
  <c r="M292" i="1" s="1"/>
  <c r="N292" i="2" s="1"/>
  <c r="J324" i="1"/>
  <c r="K324" i="1" s="1"/>
  <c r="M324" i="1" s="1"/>
  <c r="N324" i="2" s="1"/>
  <c r="J127" i="1"/>
  <c r="K127" i="1" s="1"/>
  <c r="M127" i="1" s="1"/>
  <c r="N127" i="2" s="1"/>
  <c r="J255" i="1"/>
  <c r="K255" i="1" s="1"/>
  <c r="M255" i="1" s="1"/>
  <c r="N255" i="2" s="1"/>
  <c r="J328" i="1"/>
  <c r="K328" i="1" s="1"/>
  <c r="M328" i="1" s="1"/>
  <c r="N328" i="2" s="1"/>
  <c r="J8" i="1"/>
  <c r="K8" i="1" s="1"/>
  <c r="M8" i="1" s="1"/>
  <c r="N8" i="2" s="1"/>
  <c r="J131" i="1"/>
  <c r="K131" i="1" s="1"/>
  <c r="M131" i="1" s="1"/>
  <c r="N131" i="2" s="1"/>
  <c r="J259" i="1"/>
  <c r="K259" i="1" s="1"/>
  <c r="M259" i="1" s="1"/>
  <c r="N259" i="2" s="1"/>
  <c r="J330" i="1"/>
  <c r="K330" i="1" s="1"/>
  <c r="M330" i="1" s="1"/>
  <c r="N330" i="2" s="1"/>
  <c r="J23" i="1"/>
  <c r="K23" i="1" s="1"/>
  <c r="M23" i="1" s="1"/>
  <c r="N23" i="2" s="1"/>
  <c r="J151" i="1"/>
  <c r="K151" i="1" s="1"/>
  <c r="M151" i="1" s="1"/>
  <c r="N151" i="2" s="1"/>
  <c r="J278" i="1"/>
  <c r="K278" i="1" s="1"/>
  <c r="M278" i="1" s="1"/>
  <c r="N278" i="2" s="1"/>
  <c r="J336" i="1"/>
  <c r="K336" i="1" s="1"/>
  <c r="M336" i="1" s="1"/>
  <c r="N336" i="2" s="1"/>
  <c r="J43" i="1"/>
  <c r="K43" i="1" s="1"/>
  <c r="M43" i="1" s="1"/>
  <c r="N43" i="2" s="1"/>
  <c r="J171" i="1"/>
  <c r="K171" i="1" s="1"/>
  <c r="M171" i="1" s="1"/>
  <c r="N171" i="2" s="1"/>
  <c r="J287" i="1"/>
  <c r="K287" i="1" s="1"/>
  <c r="M287" i="1" s="1"/>
  <c r="N287" i="2" s="1"/>
  <c r="J343" i="1"/>
  <c r="K343" i="1" s="1"/>
  <c r="M343" i="1" s="1"/>
  <c r="N343" i="2" s="1"/>
  <c r="M366" i="5" l="1"/>
  <c r="O366" i="5" s="1"/>
  <c r="O8" i="5"/>
  <c r="M366" i="4"/>
  <c r="O366" i="4" s="1"/>
  <c r="O8" i="4"/>
  <c r="J9" i="3"/>
  <c r="J13" i="3"/>
  <c r="J17" i="3"/>
  <c r="K17" i="3" s="1"/>
  <c r="M17" i="3" s="1"/>
  <c r="O17" i="3" s="1"/>
  <c r="J21" i="3"/>
  <c r="J25" i="3"/>
  <c r="J29" i="3"/>
  <c r="J33" i="3"/>
  <c r="K33" i="3" s="1"/>
  <c r="M33" i="3" s="1"/>
  <c r="O33" i="3" s="1"/>
  <c r="J37" i="3"/>
  <c r="J41" i="3"/>
  <c r="J45" i="3"/>
  <c r="J49" i="3"/>
  <c r="K49" i="3" s="1"/>
  <c r="M49" i="3" s="1"/>
  <c r="O49" i="3" s="1"/>
  <c r="J53" i="3"/>
  <c r="J57" i="3"/>
  <c r="J61" i="3"/>
  <c r="J65" i="3"/>
  <c r="K65" i="3" s="1"/>
  <c r="M65" i="3" s="1"/>
  <c r="O65" i="3" s="1"/>
  <c r="J69" i="3"/>
  <c r="J73" i="3"/>
  <c r="J77" i="3"/>
  <c r="J81" i="3"/>
  <c r="K81" i="3" s="1"/>
  <c r="M81" i="3" s="1"/>
  <c r="O81" i="3" s="1"/>
  <c r="J85" i="3"/>
  <c r="J89" i="3"/>
  <c r="J93" i="3"/>
  <c r="J97" i="3"/>
  <c r="J101" i="3"/>
  <c r="J105" i="3"/>
  <c r="J109" i="3"/>
  <c r="J113" i="3"/>
  <c r="K113" i="3" s="1"/>
  <c r="M113" i="3" s="1"/>
  <c r="O113" i="3" s="1"/>
  <c r="J117" i="3"/>
  <c r="J121" i="3"/>
  <c r="J125" i="3"/>
  <c r="J129" i="3"/>
  <c r="K129" i="3" s="1"/>
  <c r="M129" i="3" s="1"/>
  <c r="O129" i="3" s="1"/>
  <c r="J133" i="3"/>
  <c r="J137" i="3"/>
  <c r="J141" i="3"/>
  <c r="J145" i="3"/>
  <c r="K145" i="3" s="1"/>
  <c r="M145" i="3" s="1"/>
  <c r="O145" i="3" s="1"/>
  <c r="J149" i="3"/>
  <c r="J153" i="3"/>
  <c r="J157" i="3"/>
  <c r="J161" i="3"/>
  <c r="J165" i="3"/>
  <c r="J169" i="3"/>
  <c r="J173" i="3"/>
  <c r="J177" i="3"/>
  <c r="K177" i="3" s="1"/>
  <c r="M177" i="3" s="1"/>
  <c r="O177" i="3" s="1"/>
  <c r="J181" i="3"/>
  <c r="J185" i="3"/>
  <c r="J189" i="3"/>
  <c r="J193" i="3"/>
  <c r="K193" i="3" s="1"/>
  <c r="M193" i="3" s="1"/>
  <c r="O193" i="3" s="1"/>
  <c r="J197" i="3"/>
  <c r="J201" i="3"/>
  <c r="J205" i="3"/>
  <c r="J209" i="3"/>
  <c r="K209" i="3" s="1"/>
  <c r="M209" i="3" s="1"/>
  <c r="O209" i="3" s="1"/>
  <c r="J213" i="3"/>
  <c r="J217" i="3"/>
  <c r="J221" i="3"/>
  <c r="J225" i="3"/>
  <c r="J229" i="3"/>
  <c r="J233" i="3"/>
  <c r="J237" i="3"/>
  <c r="J241" i="3"/>
  <c r="K241" i="3" s="1"/>
  <c r="M241" i="3" s="1"/>
  <c r="O241" i="3" s="1"/>
  <c r="J245" i="3"/>
  <c r="J249" i="3"/>
  <c r="J253" i="3"/>
  <c r="J257" i="3"/>
  <c r="K257" i="3" s="1"/>
  <c r="M257" i="3" s="1"/>
  <c r="O257" i="3" s="1"/>
  <c r="J261" i="3"/>
  <c r="J265" i="3"/>
  <c r="J269" i="3"/>
  <c r="J273" i="3"/>
  <c r="K273" i="3" s="1"/>
  <c r="M273" i="3" s="1"/>
  <c r="O273" i="3" s="1"/>
  <c r="J277" i="3"/>
  <c r="J281" i="3"/>
  <c r="J285" i="3"/>
  <c r="J289" i="3"/>
  <c r="K289" i="3" s="1"/>
  <c r="M289" i="3" s="1"/>
  <c r="O289" i="3" s="1"/>
  <c r="J293" i="3"/>
  <c r="J297" i="3"/>
  <c r="J301" i="3"/>
  <c r="J305" i="3"/>
  <c r="K305" i="3" s="1"/>
  <c r="M305" i="3" s="1"/>
  <c r="O305" i="3" s="1"/>
  <c r="J309" i="3"/>
  <c r="J313" i="3"/>
  <c r="J317" i="3"/>
  <c r="J321" i="3"/>
  <c r="K321" i="3" s="1"/>
  <c r="M321" i="3" s="1"/>
  <c r="O321" i="3" s="1"/>
  <c r="J325" i="3"/>
  <c r="J329" i="3"/>
  <c r="J333" i="3"/>
  <c r="J337" i="3"/>
  <c r="K337" i="3" s="1"/>
  <c r="M337" i="3" s="1"/>
  <c r="O337" i="3" s="1"/>
  <c r="J341" i="3"/>
  <c r="J345" i="3"/>
  <c r="J10" i="3"/>
  <c r="J14" i="3"/>
  <c r="J18" i="3"/>
  <c r="J22" i="3"/>
  <c r="J26" i="3"/>
  <c r="J30" i="3"/>
  <c r="J34" i="3"/>
  <c r="J38" i="3"/>
  <c r="J42" i="3"/>
  <c r="J46" i="3"/>
  <c r="K46" i="3" s="1"/>
  <c r="M46" i="3" s="1"/>
  <c r="O46" i="3" s="1"/>
  <c r="J50" i="3"/>
  <c r="J54" i="3"/>
  <c r="J58" i="3"/>
  <c r="J62" i="3"/>
  <c r="K62" i="3" s="1"/>
  <c r="M62" i="3" s="1"/>
  <c r="O62" i="3" s="1"/>
  <c r="J66" i="3"/>
  <c r="J70" i="3"/>
  <c r="J74" i="3"/>
  <c r="J78" i="3"/>
  <c r="K78" i="3" s="1"/>
  <c r="M78" i="3" s="1"/>
  <c r="O78" i="3" s="1"/>
  <c r="J82" i="3"/>
  <c r="J86" i="3"/>
  <c r="J90" i="3"/>
  <c r="J94" i="3"/>
  <c r="K94" i="3" s="1"/>
  <c r="M94" i="3" s="1"/>
  <c r="O94" i="3" s="1"/>
  <c r="J98" i="3"/>
  <c r="J102" i="3"/>
  <c r="J106" i="3"/>
  <c r="J110" i="3"/>
  <c r="K110" i="3" s="1"/>
  <c r="M110" i="3" s="1"/>
  <c r="O110" i="3" s="1"/>
  <c r="J114" i="3"/>
  <c r="J118" i="3"/>
  <c r="J122" i="3"/>
  <c r="J126" i="3"/>
  <c r="J130" i="3"/>
  <c r="J134" i="3"/>
  <c r="J138" i="3"/>
  <c r="J142" i="3"/>
  <c r="K142" i="3" s="1"/>
  <c r="M142" i="3" s="1"/>
  <c r="O142" i="3" s="1"/>
  <c r="J146" i="3"/>
  <c r="J150" i="3"/>
  <c r="J154" i="3"/>
  <c r="K154" i="3" s="1"/>
  <c r="M154" i="3" s="1"/>
  <c r="O154" i="3" s="1"/>
  <c r="J158" i="3"/>
  <c r="K158" i="3" s="1"/>
  <c r="M158" i="3" s="1"/>
  <c r="O158" i="3" s="1"/>
  <c r="J162" i="3"/>
  <c r="J166" i="3"/>
  <c r="J170" i="3"/>
  <c r="J174" i="3"/>
  <c r="K174" i="3" s="1"/>
  <c r="M174" i="3" s="1"/>
  <c r="O174" i="3" s="1"/>
  <c r="J178" i="3"/>
  <c r="J182" i="3"/>
  <c r="J186" i="3"/>
  <c r="J190" i="3"/>
  <c r="K190" i="3" s="1"/>
  <c r="M190" i="3" s="1"/>
  <c r="O190" i="3" s="1"/>
  <c r="J194" i="3"/>
  <c r="J198" i="3"/>
  <c r="J202" i="3"/>
  <c r="J206" i="3"/>
  <c r="J210" i="3"/>
  <c r="J214" i="3"/>
  <c r="J218" i="3"/>
  <c r="J222" i="3"/>
  <c r="J226" i="3"/>
  <c r="J230" i="3"/>
  <c r="J234" i="3"/>
  <c r="J238" i="3"/>
  <c r="K238" i="3" s="1"/>
  <c r="M238" i="3" s="1"/>
  <c r="O238" i="3" s="1"/>
  <c r="J242" i="3"/>
  <c r="J246" i="3"/>
  <c r="J250" i="3"/>
  <c r="J254" i="3"/>
  <c r="K254" i="3" s="1"/>
  <c r="M254" i="3" s="1"/>
  <c r="O254" i="3" s="1"/>
  <c r="J258" i="3"/>
  <c r="J262" i="3"/>
  <c r="J266" i="3"/>
  <c r="J270" i="3"/>
  <c r="K270" i="3" s="1"/>
  <c r="M270" i="3" s="1"/>
  <c r="O270" i="3" s="1"/>
  <c r="J274" i="3"/>
  <c r="J278" i="3"/>
  <c r="J282" i="3"/>
  <c r="J286" i="3"/>
  <c r="K286" i="3" s="1"/>
  <c r="M286" i="3" s="1"/>
  <c r="O286" i="3" s="1"/>
  <c r="J290" i="3"/>
  <c r="J294" i="3"/>
  <c r="J298" i="3"/>
  <c r="J302" i="3"/>
  <c r="J306" i="3"/>
  <c r="J310" i="3"/>
  <c r="J314" i="3"/>
  <c r="J318" i="3"/>
  <c r="K318" i="3" s="1"/>
  <c r="M318" i="3" s="1"/>
  <c r="O318" i="3" s="1"/>
  <c r="J322" i="3"/>
  <c r="J326" i="3"/>
  <c r="J330" i="3"/>
  <c r="J334" i="3"/>
  <c r="K334" i="3" s="1"/>
  <c r="M334" i="3" s="1"/>
  <c r="O334" i="3" s="1"/>
  <c r="J338" i="3"/>
  <c r="J342" i="3"/>
  <c r="J346" i="3"/>
  <c r="J11" i="3"/>
  <c r="K11" i="3" s="1"/>
  <c r="M11" i="3" s="1"/>
  <c r="O11" i="3" s="1"/>
  <c r="J19" i="3"/>
  <c r="J27" i="3"/>
  <c r="J35" i="3"/>
  <c r="J43" i="3"/>
  <c r="J51" i="3"/>
  <c r="J59" i="3"/>
  <c r="J67" i="3"/>
  <c r="J75" i="3"/>
  <c r="K75" i="3" s="1"/>
  <c r="M75" i="3" s="1"/>
  <c r="O75" i="3" s="1"/>
  <c r="J83" i="3"/>
  <c r="J91" i="3"/>
  <c r="J99" i="3"/>
  <c r="J107" i="3"/>
  <c r="K107" i="3" s="1"/>
  <c r="M107" i="3" s="1"/>
  <c r="O107" i="3" s="1"/>
  <c r="J115" i="3"/>
  <c r="J123" i="3"/>
  <c r="J131" i="3"/>
  <c r="J139" i="3"/>
  <c r="K139" i="3" s="1"/>
  <c r="M139" i="3" s="1"/>
  <c r="O139" i="3" s="1"/>
  <c r="J147" i="3"/>
  <c r="J155" i="3"/>
  <c r="J163" i="3"/>
  <c r="J171" i="3"/>
  <c r="J179" i="3"/>
  <c r="J187" i="3"/>
  <c r="J195" i="3"/>
  <c r="J203" i="3"/>
  <c r="K203" i="3" s="1"/>
  <c r="M203" i="3" s="1"/>
  <c r="O203" i="3" s="1"/>
  <c r="J211" i="3"/>
  <c r="J219" i="3"/>
  <c r="J227" i="3"/>
  <c r="J235" i="3"/>
  <c r="K235" i="3" s="1"/>
  <c r="M235" i="3" s="1"/>
  <c r="O235" i="3" s="1"/>
  <c r="J243" i="3"/>
  <c r="J251" i="3"/>
  <c r="J259" i="3"/>
  <c r="J267" i="3"/>
  <c r="K267" i="3" s="1"/>
  <c r="M267" i="3" s="1"/>
  <c r="O267" i="3" s="1"/>
  <c r="J275" i="3"/>
  <c r="J283" i="3"/>
  <c r="J291" i="3"/>
  <c r="J299" i="3"/>
  <c r="J307" i="3"/>
  <c r="J315" i="3"/>
  <c r="J323" i="3"/>
  <c r="J331" i="3"/>
  <c r="K331" i="3" s="1"/>
  <c r="M331" i="3" s="1"/>
  <c r="O331" i="3" s="1"/>
  <c r="J339" i="3"/>
  <c r="J347" i="3"/>
  <c r="J351" i="3"/>
  <c r="J355" i="3"/>
  <c r="K355" i="3" s="1"/>
  <c r="M355" i="3" s="1"/>
  <c r="O355" i="3" s="1"/>
  <c r="J359" i="3"/>
  <c r="J363" i="3"/>
  <c r="J28" i="3"/>
  <c r="J36" i="3"/>
  <c r="J44" i="3"/>
  <c r="J52" i="3"/>
  <c r="J60" i="3"/>
  <c r="K60" i="3" s="1"/>
  <c r="M60" i="3" s="1"/>
  <c r="O60" i="3" s="1"/>
  <c r="J68" i="3"/>
  <c r="K68" i="3" s="1"/>
  <c r="M68" i="3" s="1"/>
  <c r="O68" i="3" s="1"/>
  <c r="J76" i="3"/>
  <c r="J84" i="3"/>
  <c r="J92" i="3"/>
  <c r="J100" i="3"/>
  <c r="K100" i="3" s="1"/>
  <c r="M100" i="3" s="1"/>
  <c r="O100" i="3" s="1"/>
  <c r="J108" i="3"/>
  <c r="J116" i="3"/>
  <c r="J124" i="3"/>
  <c r="J132" i="3"/>
  <c r="K132" i="3" s="1"/>
  <c r="M132" i="3" s="1"/>
  <c r="O132" i="3" s="1"/>
  <c r="J140" i="3"/>
  <c r="J148" i="3"/>
  <c r="J156" i="3"/>
  <c r="J164" i="3"/>
  <c r="K164" i="3" s="1"/>
  <c r="M164" i="3" s="1"/>
  <c r="O164" i="3" s="1"/>
  <c r="J172" i="3"/>
  <c r="J180" i="3"/>
  <c r="J188" i="3"/>
  <c r="J196" i="3"/>
  <c r="K196" i="3" s="1"/>
  <c r="M196" i="3" s="1"/>
  <c r="O196" i="3" s="1"/>
  <c r="J204" i="3"/>
  <c r="K204" i="3" s="1"/>
  <c r="M204" i="3" s="1"/>
  <c r="O204" i="3" s="1"/>
  <c r="J212" i="3"/>
  <c r="J220" i="3"/>
  <c r="J228" i="3"/>
  <c r="K228" i="3" s="1"/>
  <c r="M228" i="3" s="1"/>
  <c r="O228" i="3" s="1"/>
  <c r="J236" i="3"/>
  <c r="J244" i="3"/>
  <c r="J252" i="3"/>
  <c r="J260" i="3"/>
  <c r="J268" i="3"/>
  <c r="J276" i="3"/>
  <c r="J284" i="3"/>
  <c r="K284" i="3" s="1"/>
  <c r="M284" i="3" s="1"/>
  <c r="O284" i="3" s="1"/>
  <c r="J292" i="3"/>
  <c r="K292" i="3" s="1"/>
  <c r="M292" i="3" s="1"/>
  <c r="O292" i="3" s="1"/>
  <c r="J300" i="3"/>
  <c r="J308" i="3"/>
  <c r="J316" i="3"/>
  <c r="J324" i="3"/>
  <c r="K324" i="3" s="1"/>
  <c r="M324" i="3" s="1"/>
  <c r="O324" i="3" s="1"/>
  <c r="J332" i="3"/>
  <c r="J340" i="3"/>
  <c r="J348" i="3"/>
  <c r="J352" i="3"/>
  <c r="K352" i="3" s="1"/>
  <c r="M352" i="3" s="1"/>
  <c r="O352" i="3" s="1"/>
  <c r="J356" i="3"/>
  <c r="J360" i="3"/>
  <c r="J364" i="3"/>
  <c r="J12" i="3"/>
  <c r="K12" i="3" s="1"/>
  <c r="M12" i="3" s="1"/>
  <c r="O12" i="3" s="1"/>
  <c r="J15" i="3"/>
  <c r="J24" i="3"/>
  <c r="J40" i="3"/>
  <c r="J56" i="3"/>
  <c r="K56" i="3" s="1"/>
  <c r="M56" i="3" s="1"/>
  <c r="O56" i="3" s="1"/>
  <c r="J72" i="3"/>
  <c r="J88" i="3"/>
  <c r="J104" i="3"/>
  <c r="J120" i="3"/>
  <c r="K120" i="3" s="1"/>
  <c r="M120" i="3" s="1"/>
  <c r="O120" i="3" s="1"/>
  <c r="J136" i="3"/>
  <c r="J152" i="3"/>
  <c r="J168" i="3"/>
  <c r="J184" i="3"/>
  <c r="K184" i="3" s="1"/>
  <c r="M184" i="3" s="1"/>
  <c r="O184" i="3" s="1"/>
  <c r="J200" i="3"/>
  <c r="J216" i="3"/>
  <c r="J232" i="3"/>
  <c r="J248" i="3"/>
  <c r="J264" i="3"/>
  <c r="J280" i="3"/>
  <c r="J296" i="3"/>
  <c r="J312" i="3"/>
  <c r="J328" i="3"/>
  <c r="J344" i="3"/>
  <c r="J354" i="3"/>
  <c r="J362" i="3"/>
  <c r="K362" i="3" s="1"/>
  <c r="M362" i="3" s="1"/>
  <c r="O362" i="3" s="1"/>
  <c r="J20" i="3"/>
  <c r="J32" i="3"/>
  <c r="J48" i="3"/>
  <c r="J80" i="3"/>
  <c r="K80" i="3" s="1"/>
  <c r="M80" i="3" s="1"/>
  <c r="O80" i="3" s="1"/>
  <c r="J96" i="3"/>
  <c r="J112" i="3"/>
  <c r="J160" i="3"/>
  <c r="J208" i="3"/>
  <c r="K208" i="3" s="1"/>
  <c r="M208" i="3" s="1"/>
  <c r="O208" i="3" s="1"/>
  <c r="J256" i="3"/>
  <c r="J288" i="3"/>
  <c r="J336" i="3"/>
  <c r="J87" i="3"/>
  <c r="K87" i="3" s="1"/>
  <c r="M87" i="3" s="1"/>
  <c r="O87" i="3" s="1"/>
  <c r="J167" i="3"/>
  <c r="J215" i="3"/>
  <c r="J247" i="3"/>
  <c r="J295" i="3"/>
  <c r="K295" i="3" s="1"/>
  <c r="M295" i="3" s="1"/>
  <c r="O295" i="3" s="1"/>
  <c r="J343" i="3"/>
  <c r="J16" i="3"/>
  <c r="J31" i="3"/>
  <c r="J47" i="3"/>
  <c r="K47" i="3" s="1"/>
  <c r="M47" i="3" s="1"/>
  <c r="O47" i="3" s="1"/>
  <c r="J63" i="3"/>
  <c r="J79" i="3"/>
  <c r="J95" i="3"/>
  <c r="J111" i="3"/>
  <c r="K111" i="3" s="1"/>
  <c r="M111" i="3" s="1"/>
  <c r="O111" i="3" s="1"/>
  <c r="J127" i="3"/>
  <c r="J143" i="3"/>
  <c r="J159" i="3"/>
  <c r="J175" i="3"/>
  <c r="J191" i="3"/>
  <c r="J207" i="3"/>
  <c r="J223" i="3"/>
  <c r="J239" i="3"/>
  <c r="J255" i="3"/>
  <c r="J271" i="3"/>
  <c r="J287" i="3"/>
  <c r="J303" i="3"/>
  <c r="K303" i="3" s="1"/>
  <c r="M303" i="3" s="1"/>
  <c r="O303" i="3" s="1"/>
  <c r="J319" i="3"/>
  <c r="J335" i="3"/>
  <c r="J349" i="3"/>
  <c r="K349" i="3" s="1"/>
  <c r="M349" i="3" s="1"/>
  <c r="O349" i="3" s="1"/>
  <c r="J357" i="3"/>
  <c r="K357" i="3" s="1"/>
  <c r="M357" i="3" s="1"/>
  <c r="O357" i="3" s="1"/>
  <c r="J8" i="3"/>
  <c r="J64" i="3"/>
  <c r="J128" i="3"/>
  <c r="J176" i="3"/>
  <c r="J192" i="3"/>
  <c r="J224" i="3"/>
  <c r="J272" i="3"/>
  <c r="J320" i="3"/>
  <c r="K320" i="3" s="1"/>
  <c r="M320" i="3" s="1"/>
  <c r="O320" i="3" s="1"/>
  <c r="J358" i="3"/>
  <c r="J23" i="3"/>
  <c r="J39" i="3"/>
  <c r="J71" i="3"/>
  <c r="K71" i="3" s="1"/>
  <c r="M71" i="3" s="1"/>
  <c r="O71" i="3" s="1"/>
  <c r="J119" i="3"/>
  <c r="J151" i="3"/>
  <c r="J199" i="3"/>
  <c r="J263" i="3"/>
  <c r="K263" i="3" s="1"/>
  <c r="M263" i="3" s="1"/>
  <c r="O263" i="3" s="1"/>
  <c r="J311" i="3"/>
  <c r="J353" i="3"/>
  <c r="J144" i="3"/>
  <c r="J240" i="3"/>
  <c r="K240" i="3" s="1"/>
  <c r="M240" i="3" s="1"/>
  <c r="O240" i="3" s="1"/>
  <c r="J304" i="3"/>
  <c r="J350" i="3"/>
  <c r="J55" i="3"/>
  <c r="J103" i="3"/>
  <c r="K103" i="3" s="1"/>
  <c r="M103" i="3" s="1"/>
  <c r="O103" i="3" s="1"/>
  <c r="J135" i="3"/>
  <c r="J183" i="3"/>
  <c r="J231" i="3"/>
  <c r="J279" i="3"/>
  <c r="K279" i="3" s="1"/>
  <c r="M279" i="3" s="1"/>
  <c r="O279" i="3" s="1"/>
  <c r="J327" i="3"/>
  <c r="J361" i="3"/>
  <c r="K32" i="3"/>
  <c r="M32" i="3" s="1"/>
  <c r="O32" i="3" s="1"/>
  <c r="K39" i="3"/>
  <c r="M39" i="3" s="1"/>
  <c r="O39" i="3" s="1"/>
  <c r="K185" i="3"/>
  <c r="M185" i="3" s="1"/>
  <c r="O185" i="3" s="1"/>
  <c r="K127" i="3"/>
  <c r="M127" i="3" s="1"/>
  <c r="O127" i="3" s="1"/>
  <c r="K69" i="3"/>
  <c r="M69" i="3" s="1"/>
  <c r="O69" i="3" s="1"/>
  <c r="K227" i="3"/>
  <c r="M227" i="3" s="1"/>
  <c r="O227" i="3" s="1"/>
  <c r="K149" i="3"/>
  <c r="M149" i="3" s="1"/>
  <c r="O149" i="3" s="1"/>
  <c r="K265" i="3"/>
  <c r="M265" i="3" s="1"/>
  <c r="O265" i="3" s="1"/>
  <c r="K161" i="3"/>
  <c r="M161" i="3" s="1"/>
  <c r="O161" i="3" s="1"/>
  <c r="K135" i="3"/>
  <c r="M135" i="3" s="1"/>
  <c r="O135" i="3" s="1"/>
  <c r="K48" i="3"/>
  <c r="M48" i="3" s="1"/>
  <c r="O48" i="3" s="1"/>
  <c r="K157" i="3"/>
  <c r="M157" i="3" s="1"/>
  <c r="O157" i="3" s="1"/>
  <c r="K155" i="3"/>
  <c r="M155" i="3" s="1"/>
  <c r="O155" i="3" s="1"/>
  <c r="K117" i="3"/>
  <c r="M117" i="3" s="1"/>
  <c r="O117" i="3" s="1"/>
  <c r="K63" i="3"/>
  <c r="M63" i="3" s="1"/>
  <c r="O63" i="3" s="1"/>
  <c r="K119" i="3"/>
  <c r="M119" i="3" s="1"/>
  <c r="O119" i="3" s="1"/>
  <c r="K82" i="3"/>
  <c r="M82" i="3" s="1"/>
  <c r="O82" i="3" s="1"/>
  <c r="K140" i="3"/>
  <c r="M140" i="3" s="1"/>
  <c r="O140" i="3" s="1"/>
  <c r="K343" i="3"/>
  <c r="M343" i="3" s="1"/>
  <c r="O343" i="3" s="1"/>
  <c r="K261" i="3"/>
  <c r="M261" i="3" s="1"/>
  <c r="O261" i="3" s="1"/>
  <c r="K299" i="3"/>
  <c r="M299" i="3" s="1"/>
  <c r="O299" i="3" s="1"/>
  <c r="K29" i="3"/>
  <c r="M29" i="3" s="1"/>
  <c r="O29" i="3" s="1"/>
  <c r="K16" i="3"/>
  <c r="M16" i="3" s="1"/>
  <c r="O16" i="3" s="1"/>
  <c r="K171" i="3"/>
  <c r="M171" i="3" s="1"/>
  <c r="O171" i="3" s="1"/>
  <c r="K15" i="3"/>
  <c r="M15" i="3" s="1"/>
  <c r="O15" i="3" s="1"/>
  <c r="K93" i="3"/>
  <c r="M93" i="3" s="1"/>
  <c r="O93" i="3" s="1"/>
  <c r="K10" i="3"/>
  <c r="M10" i="3" s="1"/>
  <c r="O10" i="3" s="1"/>
  <c r="K105" i="3"/>
  <c r="M105" i="3" s="1"/>
  <c r="O105" i="3" s="1"/>
  <c r="K79" i="3"/>
  <c r="M79" i="3" s="1"/>
  <c r="O79" i="3" s="1"/>
  <c r="K125" i="3"/>
  <c r="M125" i="3" s="1"/>
  <c r="O125" i="3" s="1"/>
  <c r="K42" i="3"/>
  <c r="M42" i="3" s="1"/>
  <c r="O42" i="3" s="1"/>
  <c r="K98" i="3"/>
  <c r="M98" i="3" s="1"/>
  <c r="O98" i="3" s="1"/>
  <c r="K194" i="3"/>
  <c r="M194" i="3" s="1"/>
  <c r="O194" i="3" s="1"/>
  <c r="K156" i="3"/>
  <c r="M156" i="3" s="1"/>
  <c r="O156" i="3" s="1"/>
  <c r="K206" i="3"/>
  <c r="M206" i="3" s="1"/>
  <c r="O206" i="3" s="1"/>
  <c r="K166" i="3"/>
  <c r="M166" i="3" s="1"/>
  <c r="O166" i="3" s="1"/>
  <c r="K336" i="3"/>
  <c r="M336" i="3" s="1"/>
  <c r="O336" i="3" s="1"/>
  <c r="K278" i="3"/>
  <c r="M278" i="3" s="1"/>
  <c r="O278" i="3" s="1"/>
  <c r="K250" i="3"/>
  <c r="M250" i="3" s="1"/>
  <c r="O250" i="3" s="1"/>
  <c r="K310" i="3"/>
  <c r="M310" i="3" s="1"/>
  <c r="O310" i="3" s="1"/>
  <c r="K333" i="3"/>
  <c r="M333" i="3" s="1"/>
  <c r="O333" i="3" s="1"/>
  <c r="K225" i="3"/>
  <c r="M225" i="3" s="1"/>
  <c r="O225" i="3" s="1"/>
  <c r="K358" i="3"/>
  <c r="M358" i="3" s="1"/>
  <c r="O358" i="3" s="1"/>
  <c r="K360" i="3"/>
  <c r="M360" i="3" s="1"/>
  <c r="O360" i="3" s="1"/>
  <c r="K25" i="3"/>
  <c r="M25" i="3" s="1"/>
  <c r="O25" i="3" s="1"/>
  <c r="K55" i="3"/>
  <c r="M55" i="3" s="1"/>
  <c r="O55" i="3" s="1"/>
  <c r="K173" i="3"/>
  <c r="M173" i="3" s="1"/>
  <c r="O173" i="3" s="1"/>
  <c r="K61" i="3"/>
  <c r="M61" i="3" s="1"/>
  <c r="O61" i="3" s="1"/>
  <c r="K216" i="3"/>
  <c r="M216" i="3" s="1"/>
  <c r="O216" i="3" s="1"/>
  <c r="K153" i="3"/>
  <c r="M153" i="3" s="1"/>
  <c r="O153" i="3" s="1"/>
  <c r="K230" i="3"/>
  <c r="M230" i="3" s="1"/>
  <c r="O230" i="3" s="1"/>
  <c r="K245" i="3"/>
  <c r="M245" i="3" s="1"/>
  <c r="O245" i="3" s="1"/>
  <c r="K285" i="3"/>
  <c r="M285" i="3" s="1"/>
  <c r="O285" i="3" s="1"/>
  <c r="K347" i="3"/>
  <c r="M347" i="3" s="1"/>
  <c r="O347" i="3" s="1"/>
  <c r="K28" i="3"/>
  <c r="M28" i="3" s="1"/>
  <c r="O28" i="3" s="1"/>
  <c r="K97" i="3"/>
  <c r="M97" i="3" s="1"/>
  <c r="O97" i="3" s="1"/>
  <c r="K44" i="3"/>
  <c r="M44" i="3" s="1"/>
  <c r="O44" i="3" s="1"/>
  <c r="K31" i="3"/>
  <c r="M31" i="3" s="1"/>
  <c r="O31" i="3" s="1"/>
  <c r="K96" i="3"/>
  <c r="M96" i="3" s="1"/>
  <c r="O96" i="3" s="1"/>
  <c r="K30" i="3"/>
  <c r="M30" i="3" s="1"/>
  <c r="O30" i="3" s="1"/>
  <c r="K130" i="3"/>
  <c r="M130" i="3" s="1"/>
  <c r="O130" i="3" s="1"/>
  <c r="K83" i="3"/>
  <c r="M83" i="3" s="1"/>
  <c r="O83" i="3" s="1"/>
  <c r="K147" i="3"/>
  <c r="M147" i="3" s="1"/>
  <c r="O147" i="3" s="1"/>
  <c r="K58" i="3"/>
  <c r="M58" i="3" s="1"/>
  <c r="O58" i="3" s="1"/>
  <c r="K106" i="3"/>
  <c r="M106" i="3" s="1"/>
  <c r="O106" i="3" s="1"/>
  <c r="K202" i="3"/>
  <c r="M202" i="3" s="1"/>
  <c r="O202" i="3" s="1"/>
  <c r="K246" i="3"/>
  <c r="M246" i="3" s="1"/>
  <c r="O246" i="3" s="1"/>
  <c r="K160" i="3"/>
  <c r="M160" i="3" s="1"/>
  <c r="O160" i="3" s="1"/>
  <c r="K186" i="3"/>
  <c r="M186" i="3" s="1"/>
  <c r="O186" i="3" s="1"/>
  <c r="K248" i="3"/>
  <c r="M248" i="3" s="1"/>
  <c r="O248" i="3" s="1"/>
  <c r="K271" i="3"/>
  <c r="M271" i="3" s="1"/>
  <c r="O271" i="3" s="1"/>
  <c r="K296" i="3"/>
  <c r="M296" i="3" s="1"/>
  <c r="O296" i="3" s="1"/>
  <c r="K327" i="3"/>
  <c r="M327" i="3" s="1"/>
  <c r="O327" i="3" s="1"/>
  <c r="K353" i="3"/>
  <c r="M353" i="3" s="1"/>
  <c r="O353" i="3" s="1"/>
  <c r="K45" i="3"/>
  <c r="M45" i="3" s="1"/>
  <c r="O45" i="3" s="1"/>
  <c r="K134" i="3"/>
  <c r="M134" i="3" s="1"/>
  <c r="O134" i="3" s="1"/>
  <c r="K57" i="3"/>
  <c r="M57" i="3" s="1"/>
  <c r="O57" i="3" s="1"/>
  <c r="K13" i="3"/>
  <c r="M13" i="3" s="1"/>
  <c r="O13" i="3" s="1"/>
  <c r="K26" i="3"/>
  <c r="M26" i="3" s="1"/>
  <c r="O26" i="3" s="1"/>
  <c r="K92" i="3"/>
  <c r="M92" i="3" s="1"/>
  <c r="O92" i="3" s="1"/>
  <c r="K99" i="3"/>
  <c r="M99" i="3" s="1"/>
  <c r="O99" i="3" s="1"/>
  <c r="K297" i="3"/>
  <c r="M297" i="3" s="1"/>
  <c r="O297" i="3" s="1"/>
  <c r="K122" i="3"/>
  <c r="M122" i="3" s="1"/>
  <c r="O122" i="3" s="1"/>
  <c r="K181" i="3"/>
  <c r="M181" i="3" s="1"/>
  <c r="O181" i="3" s="1"/>
  <c r="K187" i="3"/>
  <c r="M187" i="3" s="1"/>
  <c r="O187" i="3" s="1"/>
  <c r="K136" i="3"/>
  <c r="M136" i="3" s="1"/>
  <c r="O136" i="3" s="1"/>
  <c r="K176" i="3"/>
  <c r="M176" i="3" s="1"/>
  <c r="O176" i="3" s="1"/>
  <c r="K223" i="3"/>
  <c r="M223" i="3" s="1"/>
  <c r="O223" i="3" s="1"/>
  <c r="K162" i="3"/>
  <c r="M162" i="3" s="1"/>
  <c r="O162" i="3" s="1"/>
  <c r="K231" i="3"/>
  <c r="M231" i="3" s="1"/>
  <c r="O231" i="3" s="1"/>
  <c r="K213" i="3"/>
  <c r="M213" i="3" s="1"/>
  <c r="O213" i="3" s="1"/>
  <c r="K236" i="3"/>
  <c r="M236" i="3" s="1"/>
  <c r="O236" i="3" s="1"/>
  <c r="K323" i="3"/>
  <c r="M323" i="3" s="1"/>
  <c r="O323" i="3" s="1"/>
  <c r="K313" i="3"/>
  <c r="M313" i="3" s="1"/>
  <c r="O313" i="3" s="1"/>
  <c r="K314" i="3"/>
  <c r="M314" i="3" s="1"/>
  <c r="O314" i="3" s="1"/>
  <c r="K319" i="3"/>
  <c r="M319" i="3" s="1"/>
  <c r="O319" i="3" s="1"/>
  <c r="K356" i="3"/>
  <c r="M356" i="3" s="1"/>
  <c r="O356" i="3" s="1"/>
  <c r="K20" i="3"/>
  <c r="M20" i="3" s="1"/>
  <c r="O20" i="3" s="1"/>
  <c r="K36" i="3"/>
  <c r="M36" i="3" s="1"/>
  <c r="O36" i="3" s="1"/>
  <c r="K283" i="3"/>
  <c r="M283" i="3" s="1"/>
  <c r="O283" i="3" s="1"/>
  <c r="K72" i="3"/>
  <c r="M72" i="3" s="1"/>
  <c r="O72" i="3" s="1"/>
  <c r="K195" i="3"/>
  <c r="M195" i="3" s="1"/>
  <c r="O195" i="3" s="1"/>
  <c r="K23" i="3"/>
  <c r="M23" i="3" s="1"/>
  <c r="O23" i="3" s="1"/>
  <c r="K41" i="3"/>
  <c r="M41" i="3" s="1"/>
  <c r="O41" i="3" s="1"/>
  <c r="K64" i="3"/>
  <c r="M64" i="3" s="1"/>
  <c r="O64" i="3" s="1"/>
  <c r="K112" i="3"/>
  <c r="M112" i="3" s="1"/>
  <c r="O112" i="3" s="1"/>
  <c r="K85" i="3"/>
  <c r="M85" i="3" s="1"/>
  <c r="O85" i="3" s="1"/>
  <c r="K14" i="3"/>
  <c r="M14" i="3" s="1"/>
  <c r="O14" i="3" s="1"/>
  <c r="K38" i="3"/>
  <c r="M38" i="3" s="1"/>
  <c r="O38" i="3" s="1"/>
  <c r="K73" i="3"/>
  <c r="M73" i="3" s="1"/>
  <c r="O73" i="3" s="1"/>
  <c r="K108" i="3"/>
  <c r="M108" i="3" s="1"/>
  <c r="O108" i="3" s="1"/>
  <c r="K167" i="3"/>
  <c r="M167" i="3" s="1"/>
  <c r="O167" i="3" s="1"/>
  <c r="K67" i="3"/>
  <c r="M67" i="3" s="1"/>
  <c r="O67" i="3" s="1"/>
  <c r="K126" i="3"/>
  <c r="M126" i="3" s="1"/>
  <c r="O126" i="3" s="1"/>
  <c r="K163" i="3"/>
  <c r="M163" i="3" s="1"/>
  <c r="O163" i="3" s="1"/>
  <c r="K226" i="3"/>
  <c r="M226" i="3" s="1"/>
  <c r="O226" i="3" s="1"/>
  <c r="K66" i="3"/>
  <c r="M66" i="3" s="1"/>
  <c r="O66" i="3" s="1"/>
  <c r="K90" i="3"/>
  <c r="M90" i="3" s="1"/>
  <c r="O90" i="3" s="1"/>
  <c r="K137" i="3"/>
  <c r="M137" i="3" s="1"/>
  <c r="O137" i="3" s="1"/>
  <c r="K165" i="3"/>
  <c r="M165" i="3" s="1"/>
  <c r="O165" i="3" s="1"/>
  <c r="K210" i="3"/>
  <c r="M210" i="3" s="1"/>
  <c r="O210" i="3" s="1"/>
  <c r="K253" i="3"/>
  <c r="M253" i="3" s="1"/>
  <c r="O253" i="3" s="1"/>
  <c r="K124" i="3"/>
  <c r="M124" i="3" s="1"/>
  <c r="O124" i="3" s="1"/>
  <c r="K144" i="3"/>
  <c r="M144" i="3" s="1"/>
  <c r="O144" i="3" s="1"/>
  <c r="K168" i="3"/>
  <c r="M168" i="3" s="1"/>
  <c r="O168" i="3" s="1"/>
  <c r="K188" i="3"/>
  <c r="M188" i="3" s="1"/>
  <c r="O188" i="3" s="1"/>
  <c r="K207" i="3"/>
  <c r="M207" i="3" s="1"/>
  <c r="O207" i="3" s="1"/>
  <c r="K243" i="3"/>
  <c r="M243" i="3" s="1"/>
  <c r="O243" i="3" s="1"/>
  <c r="K346" i="3"/>
  <c r="M346" i="3" s="1"/>
  <c r="O346" i="3" s="1"/>
  <c r="K170" i="3"/>
  <c r="M170" i="3" s="1"/>
  <c r="O170" i="3" s="1"/>
  <c r="K214" i="3"/>
  <c r="M214" i="3" s="1"/>
  <c r="O214" i="3" s="1"/>
  <c r="K247" i="3"/>
  <c r="M247" i="3" s="1"/>
  <c r="O247" i="3" s="1"/>
  <c r="K197" i="3"/>
  <c r="M197" i="3" s="1"/>
  <c r="O197" i="3" s="1"/>
  <c r="K233" i="3"/>
  <c r="M233" i="3" s="1"/>
  <c r="O233" i="3" s="1"/>
  <c r="K290" i="3"/>
  <c r="M290" i="3" s="1"/>
  <c r="O290" i="3" s="1"/>
  <c r="K252" i="3"/>
  <c r="M252" i="3" s="1"/>
  <c r="O252" i="3" s="1"/>
  <c r="K294" i="3"/>
  <c r="M294" i="3" s="1"/>
  <c r="O294" i="3" s="1"/>
  <c r="K293" i="3"/>
  <c r="M293" i="3" s="1"/>
  <c r="O293" i="3" s="1"/>
  <c r="K268" i="3"/>
  <c r="M268" i="3" s="1"/>
  <c r="O268" i="3" s="1"/>
  <c r="K300" i="3"/>
  <c r="M300" i="3" s="1"/>
  <c r="O300" i="3" s="1"/>
  <c r="K359" i="3"/>
  <c r="M359" i="3" s="1"/>
  <c r="O359" i="3" s="1"/>
  <c r="K330" i="3"/>
  <c r="M330" i="3" s="1"/>
  <c r="O330" i="3" s="1"/>
  <c r="K328" i="3"/>
  <c r="M328" i="3" s="1"/>
  <c r="O328" i="3" s="1"/>
  <c r="K335" i="3"/>
  <c r="M335" i="3" s="1"/>
  <c r="O335" i="3" s="1"/>
  <c r="K21" i="3"/>
  <c r="M21" i="3" s="1"/>
  <c r="O21" i="3" s="1"/>
  <c r="K8" i="3"/>
  <c r="M8" i="3" s="1"/>
  <c r="O8" i="3" s="1"/>
  <c r="K24" i="3"/>
  <c r="M24" i="3" s="1"/>
  <c r="O24" i="3" s="1"/>
  <c r="K40" i="3"/>
  <c r="M40" i="3" s="1"/>
  <c r="O40" i="3" s="1"/>
  <c r="K151" i="3"/>
  <c r="M151" i="3" s="1"/>
  <c r="O151" i="3" s="1"/>
  <c r="K9" i="3"/>
  <c r="M9" i="3" s="1"/>
  <c r="O9" i="3" s="1"/>
  <c r="K101" i="3"/>
  <c r="M101" i="3" s="1"/>
  <c r="O101" i="3" s="1"/>
  <c r="K363" i="3"/>
  <c r="M363" i="3" s="1"/>
  <c r="O363" i="3" s="1"/>
  <c r="K27" i="3"/>
  <c r="M27" i="3" s="1"/>
  <c r="O27" i="3" s="1"/>
  <c r="K51" i="3"/>
  <c r="M51" i="3" s="1"/>
  <c r="O51" i="3" s="1"/>
  <c r="K183" i="3"/>
  <c r="M183" i="3" s="1"/>
  <c r="O183" i="3" s="1"/>
  <c r="K88" i="3"/>
  <c r="M88" i="3" s="1"/>
  <c r="O88" i="3" s="1"/>
  <c r="K22" i="3"/>
  <c r="M22" i="3" s="1"/>
  <c r="O22" i="3" s="1"/>
  <c r="K76" i="3"/>
  <c r="M76" i="3" s="1"/>
  <c r="O76" i="3" s="1"/>
  <c r="K251" i="3"/>
  <c r="M251" i="3" s="1"/>
  <c r="O251" i="3" s="1"/>
  <c r="K95" i="3"/>
  <c r="M95" i="3" s="1"/>
  <c r="O95" i="3" s="1"/>
  <c r="K115" i="3"/>
  <c r="M115" i="3" s="1"/>
  <c r="O115" i="3" s="1"/>
  <c r="K131" i="3"/>
  <c r="M131" i="3" s="1"/>
  <c r="O131" i="3" s="1"/>
  <c r="K179" i="3"/>
  <c r="M179" i="3" s="1"/>
  <c r="O179" i="3" s="1"/>
  <c r="K277" i="3"/>
  <c r="M277" i="3" s="1"/>
  <c r="O277" i="3" s="1"/>
  <c r="K50" i="3"/>
  <c r="M50" i="3" s="1"/>
  <c r="O50" i="3" s="1"/>
  <c r="K74" i="3"/>
  <c r="M74" i="3" s="1"/>
  <c r="O74" i="3" s="1"/>
  <c r="K114" i="3"/>
  <c r="M114" i="3" s="1"/>
  <c r="O114" i="3" s="1"/>
  <c r="K143" i="3"/>
  <c r="M143" i="3" s="1"/>
  <c r="O143" i="3" s="1"/>
  <c r="K175" i="3"/>
  <c r="M175" i="3" s="1"/>
  <c r="O175" i="3" s="1"/>
  <c r="K219" i="3"/>
  <c r="M219" i="3" s="1"/>
  <c r="O219" i="3" s="1"/>
  <c r="K211" i="3"/>
  <c r="M211" i="3" s="1"/>
  <c r="O211" i="3" s="1"/>
  <c r="K128" i="3"/>
  <c r="M128" i="3" s="1"/>
  <c r="O128" i="3" s="1"/>
  <c r="K152" i="3"/>
  <c r="M152" i="3" s="1"/>
  <c r="O152" i="3" s="1"/>
  <c r="K172" i="3"/>
  <c r="M172" i="3" s="1"/>
  <c r="O172" i="3" s="1"/>
  <c r="K222" i="3"/>
  <c r="M222" i="3" s="1"/>
  <c r="O222" i="3" s="1"/>
  <c r="K182" i="3"/>
  <c r="M182" i="3" s="1"/>
  <c r="O182" i="3" s="1"/>
  <c r="K229" i="3"/>
  <c r="M229" i="3" s="1"/>
  <c r="O229" i="3" s="1"/>
  <c r="K255" i="3"/>
  <c r="M255" i="3" s="1"/>
  <c r="O255" i="3" s="1"/>
  <c r="K232" i="3"/>
  <c r="M232" i="3" s="1"/>
  <c r="O232" i="3" s="1"/>
  <c r="K264" i="3"/>
  <c r="M264" i="3" s="1"/>
  <c r="O264" i="3" s="1"/>
  <c r="K266" i="3"/>
  <c r="M266" i="3" s="1"/>
  <c r="O266" i="3" s="1"/>
  <c r="K312" i="3"/>
  <c r="M312" i="3" s="1"/>
  <c r="O312" i="3" s="1"/>
  <c r="K280" i="3"/>
  <c r="M280" i="3" s="1"/>
  <c r="O280" i="3" s="1"/>
  <c r="K309" i="3"/>
  <c r="M309" i="3" s="1"/>
  <c r="O309" i="3" s="1"/>
  <c r="K315" i="3"/>
  <c r="M315" i="3" s="1"/>
  <c r="O315" i="3" s="1"/>
  <c r="K351" i="3"/>
  <c r="M351" i="3" s="1"/>
  <c r="O351" i="3" s="1"/>
  <c r="K361" i="3"/>
  <c r="M361" i="3" s="1"/>
  <c r="O361" i="3" s="1"/>
  <c r="K345" i="3"/>
  <c r="M345" i="3" s="1"/>
  <c r="O345" i="3" s="1"/>
  <c r="K329" i="3"/>
  <c r="M329" i="3" s="1"/>
  <c r="O329" i="3" s="1"/>
  <c r="K350" i="3"/>
  <c r="M350" i="3" s="1"/>
  <c r="O350" i="3" s="1"/>
  <c r="K342" i="3"/>
  <c r="M342" i="3" s="1"/>
  <c r="O342" i="3" s="1"/>
  <c r="K322" i="3"/>
  <c r="M322" i="3" s="1"/>
  <c r="O322" i="3" s="1"/>
  <c r="K311" i="3"/>
  <c r="M311" i="3" s="1"/>
  <c r="O311" i="3" s="1"/>
  <c r="K291" i="3"/>
  <c r="M291" i="3" s="1"/>
  <c r="O291" i="3" s="1"/>
  <c r="K308" i="3"/>
  <c r="M308" i="3" s="1"/>
  <c r="O308" i="3" s="1"/>
  <c r="K276" i="3"/>
  <c r="M276" i="3" s="1"/>
  <c r="O276" i="3" s="1"/>
  <c r="K332" i="3"/>
  <c r="M332" i="3" s="1"/>
  <c r="O332" i="3" s="1"/>
  <c r="K306" i="3"/>
  <c r="M306" i="3" s="1"/>
  <c r="O306" i="3" s="1"/>
  <c r="K282" i="3"/>
  <c r="M282" i="3" s="1"/>
  <c r="O282" i="3" s="1"/>
  <c r="K262" i="3"/>
  <c r="M262" i="3" s="1"/>
  <c r="O262" i="3" s="1"/>
  <c r="K354" i="3"/>
  <c r="M354" i="3" s="1"/>
  <c r="O354" i="3" s="1"/>
  <c r="K317" i="3"/>
  <c r="M317" i="3" s="1"/>
  <c r="O317" i="3" s="1"/>
  <c r="K260" i="3"/>
  <c r="M260" i="3" s="1"/>
  <c r="O260" i="3" s="1"/>
  <c r="K244" i="3"/>
  <c r="M244" i="3" s="1"/>
  <c r="O244" i="3" s="1"/>
  <c r="K275" i="3"/>
  <c r="M275" i="3" s="1"/>
  <c r="O275" i="3" s="1"/>
  <c r="K239" i="3"/>
  <c r="M239" i="3" s="1"/>
  <c r="O239" i="3" s="1"/>
  <c r="K221" i="3"/>
  <c r="M221" i="3" s="1"/>
  <c r="O221" i="3" s="1"/>
  <c r="K205" i="3"/>
  <c r="M205" i="3" s="1"/>
  <c r="O205" i="3" s="1"/>
  <c r="K189" i="3"/>
  <c r="M189" i="3" s="1"/>
  <c r="O189" i="3" s="1"/>
  <c r="K259" i="3"/>
  <c r="M259" i="3" s="1"/>
  <c r="O259" i="3" s="1"/>
  <c r="K220" i="3"/>
  <c r="M220" i="3" s="1"/>
  <c r="O220" i="3" s="1"/>
  <c r="K199" i="3"/>
  <c r="M199" i="3" s="1"/>
  <c r="O199" i="3" s="1"/>
  <c r="K178" i="3"/>
  <c r="M178" i="3" s="1"/>
  <c r="O178" i="3" s="1"/>
  <c r="K341" i="3"/>
  <c r="M341" i="3" s="1"/>
  <c r="O341" i="3" s="1"/>
  <c r="K364" i="3"/>
  <c r="M364" i="3" s="1"/>
  <c r="O364" i="3" s="1"/>
  <c r="K340" i="3"/>
  <c r="M340" i="3" s="1"/>
  <c r="O340" i="3" s="1"/>
  <c r="K338" i="3"/>
  <c r="M338" i="3" s="1"/>
  <c r="O338" i="3" s="1"/>
  <c r="K307" i="3"/>
  <c r="M307" i="3" s="1"/>
  <c r="O307" i="3" s="1"/>
  <c r="K287" i="3"/>
  <c r="M287" i="3" s="1"/>
  <c r="O287" i="3" s="1"/>
  <c r="K326" i="3"/>
  <c r="M326" i="3" s="1"/>
  <c r="O326" i="3" s="1"/>
  <c r="K304" i="3"/>
  <c r="M304" i="3" s="1"/>
  <c r="O304" i="3" s="1"/>
  <c r="K288" i="3"/>
  <c r="M288" i="3" s="1"/>
  <c r="O288" i="3" s="1"/>
  <c r="K272" i="3"/>
  <c r="M272" i="3" s="1"/>
  <c r="O272" i="3" s="1"/>
  <c r="K325" i="3"/>
  <c r="M325" i="3" s="1"/>
  <c r="O325" i="3" s="1"/>
  <c r="K302" i="3"/>
  <c r="M302" i="3" s="1"/>
  <c r="O302" i="3" s="1"/>
  <c r="K281" i="3"/>
  <c r="M281" i="3" s="1"/>
  <c r="O281" i="3" s="1"/>
  <c r="K258" i="3"/>
  <c r="M258" i="3" s="1"/>
  <c r="O258" i="3" s="1"/>
  <c r="K348" i="3"/>
  <c r="M348" i="3" s="1"/>
  <c r="O348" i="3" s="1"/>
  <c r="K301" i="3"/>
  <c r="M301" i="3" s="1"/>
  <c r="O301" i="3" s="1"/>
  <c r="K274" i="3"/>
  <c r="M274" i="3" s="1"/>
  <c r="O274" i="3" s="1"/>
  <c r="K256" i="3"/>
  <c r="M256" i="3" s="1"/>
  <c r="O256" i="3" s="1"/>
  <c r="K298" i="3"/>
  <c r="M298" i="3" s="1"/>
  <c r="O298" i="3" s="1"/>
  <c r="K234" i="3"/>
  <c r="M234" i="3" s="1"/>
  <c r="O234" i="3" s="1"/>
  <c r="K217" i="3"/>
  <c r="M217" i="3" s="1"/>
  <c r="O217" i="3" s="1"/>
  <c r="K201" i="3"/>
  <c r="M201" i="3" s="1"/>
  <c r="O201" i="3" s="1"/>
  <c r="K339" i="3"/>
  <c r="M339" i="3" s="1"/>
  <c r="O339" i="3" s="1"/>
  <c r="K249" i="3"/>
  <c r="M249" i="3" s="1"/>
  <c r="O249" i="3" s="1"/>
  <c r="K237" i="3"/>
  <c r="M237" i="3" s="1"/>
  <c r="O237" i="3" s="1"/>
  <c r="K215" i="3"/>
  <c r="M215" i="3" s="1"/>
  <c r="O215" i="3" s="1"/>
  <c r="K198" i="3"/>
  <c r="M198" i="3" s="1"/>
  <c r="O198" i="3" s="1"/>
  <c r="K316" i="3"/>
  <c r="M316" i="3" s="1"/>
  <c r="O316" i="3" s="1"/>
  <c r="K242" i="3"/>
  <c r="M242" i="3" s="1"/>
  <c r="O242" i="3" s="1"/>
  <c r="K212" i="3"/>
  <c r="M212" i="3" s="1"/>
  <c r="O212" i="3" s="1"/>
  <c r="K191" i="3"/>
  <c r="M191" i="3" s="1"/>
  <c r="O191" i="3" s="1"/>
  <c r="K180" i="3"/>
  <c r="M180" i="3" s="1"/>
  <c r="O180" i="3" s="1"/>
  <c r="K148" i="3"/>
  <c r="M148" i="3" s="1"/>
  <c r="O148" i="3" s="1"/>
  <c r="K269" i="3"/>
  <c r="M269" i="3" s="1"/>
  <c r="O269" i="3" s="1"/>
  <c r="K224" i="3"/>
  <c r="M224" i="3" s="1"/>
  <c r="O224" i="3" s="1"/>
  <c r="K200" i="3"/>
  <c r="M200" i="3" s="1"/>
  <c r="O200" i="3" s="1"/>
  <c r="K159" i="3"/>
  <c r="M159" i="3" s="1"/>
  <c r="O159" i="3" s="1"/>
  <c r="K138" i="3"/>
  <c r="M138" i="3" s="1"/>
  <c r="O138" i="3" s="1"/>
  <c r="K118" i="3"/>
  <c r="M118" i="3" s="1"/>
  <c r="O118" i="3" s="1"/>
  <c r="K102" i="3"/>
  <c r="M102" i="3" s="1"/>
  <c r="O102" i="3" s="1"/>
  <c r="K86" i="3"/>
  <c r="M86" i="3" s="1"/>
  <c r="O86" i="3" s="1"/>
  <c r="K70" i="3"/>
  <c r="M70" i="3" s="1"/>
  <c r="O70" i="3" s="1"/>
  <c r="K54" i="3"/>
  <c r="M54" i="3" s="1"/>
  <c r="O54" i="3" s="1"/>
  <c r="K344" i="3"/>
  <c r="M344" i="3" s="1"/>
  <c r="O344" i="3" s="1"/>
  <c r="K218" i="3"/>
  <c r="M218" i="3" s="1"/>
  <c r="O218" i="3" s="1"/>
  <c r="K169" i="3"/>
  <c r="M169" i="3" s="1"/>
  <c r="O169" i="3" s="1"/>
  <c r="K141" i="3"/>
  <c r="M141" i="3" s="1"/>
  <c r="O141" i="3" s="1"/>
  <c r="K123" i="3"/>
  <c r="M123" i="3" s="1"/>
  <c r="O123" i="3" s="1"/>
  <c r="K91" i="3"/>
  <c r="M91" i="3" s="1"/>
  <c r="O91" i="3" s="1"/>
  <c r="K59" i="3"/>
  <c r="M59" i="3" s="1"/>
  <c r="O59" i="3" s="1"/>
  <c r="K146" i="3"/>
  <c r="M146" i="3" s="1"/>
  <c r="O146" i="3" s="1"/>
  <c r="K121" i="3"/>
  <c r="M121" i="3" s="1"/>
  <c r="O121" i="3" s="1"/>
  <c r="K89" i="3"/>
  <c r="M89" i="3" s="1"/>
  <c r="O89" i="3" s="1"/>
  <c r="K53" i="3"/>
  <c r="M53" i="3" s="1"/>
  <c r="O53" i="3" s="1"/>
  <c r="K34" i="3"/>
  <c r="M34" i="3" s="1"/>
  <c r="O34" i="3" s="1"/>
  <c r="K18" i="3"/>
  <c r="M18" i="3" s="1"/>
  <c r="O18" i="3" s="1"/>
  <c r="K104" i="3"/>
  <c r="M104" i="3" s="1"/>
  <c r="O104" i="3" s="1"/>
  <c r="K43" i="3"/>
  <c r="M43" i="3" s="1"/>
  <c r="O43" i="3" s="1"/>
  <c r="K109" i="3"/>
  <c r="M109" i="3" s="1"/>
  <c r="O109" i="3" s="1"/>
  <c r="K77" i="3"/>
  <c r="M77" i="3" s="1"/>
  <c r="O77" i="3" s="1"/>
  <c r="K52" i="3"/>
  <c r="M52" i="3" s="1"/>
  <c r="O52" i="3" s="1"/>
  <c r="K35" i="3"/>
  <c r="M35" i="3" s="1"/>
  <c r="O35" i="3" s="1"/>
  <c r="K19" i="3"/>
  <c r="M19" i="3" s="1"/>
  <c r="O19" i="3" s="1"/>
  <c r="K133" i="3"/>
  <c r="M133" i="3" s="1"/>
  <c r="O133" i="3" s="1"/>
  <c r="K37" i="3"/>
  <c r="M37" i="3" s="1"/>
  <c r="O37" i="3" s="1"/>
  <c r="K192" i="3"/>
  <c r="M192" i="3" s="1"/>
  <c r="O192" i="3" s="1"/>
  <c r="K150" i="3"/>
  <c r="M150" i="3" s="1"/>
  <c r="O150" i="3" s="1"/>
  <c r="K116" i="3"/>
  <c r="M116" i="3" s="1"/>
  <c r="O116" i="3" s="1"/>
  <c r="K84" i="3"/>
  <c r="M84" i="3" s="1"/>
  <c r="O84" i="3" s="1"/>
  <c r="D368" i="2"/>
  <c r="J363" i="2"/>
  <c r="K363" i="2" s="1"/>
  <c r="M363" i="2" s="1"/>
  <c r="O363" i="2" s="1"/>
  <c r="J359" i="2"/>
  <c r="K359" i="2" s="1"/>
  <c r="M359" i="2" s="1"/>
  <c r="O359" i="2" s="1"/>
  <c r="J355" i="2"/>
  <c r="K355" i="2" s="1"/>
  <c r="M355" i="2" s="1"/>
  <c r="O355" i="2" s="1"/>
  <c r="J351" i="2"/>
  <c r="K351" i="2" s="1"/>
  <c r="M351" i="2" s="1"/>
  <c r="O351" i="2" s="1"/>
  <c r="J347" i="2"/>
  <c r="K347" i="2" s="1"/>
  <c r="M347" i="2" s="1"/>
  <c r="J343" i="2"/>
  <c r="K343" i="2" s="1"/>
  <c r="M343" i="2" s="1"/>
  <c r="O343" i="2" s="1"/>
  <c r="J339" i="2"/>
  <c r="K339" i="2" s="1"/>
  <c r="M339" i="2" s="1"/>
  <c r="O339" i="2" s="1"/>
  <c r="J335" i="2"/>
  <c r="K335" i="2" s="1"/>
  <c r="M335" i="2" s="1"/>
  <c r="J331" i="2"/>
  <c r="K331" i="2" s="1"/>
  <c r="M331" i="2" s="1"/>
  <c r="J327" i="2"/>
  <c r="K327" i="2" s="1"/>
  <c r="M327" i="2" s="1"/>
  <c r="O327" i="2" s="1"/>
  <c r="J323" i="2"/>
  <c r="K323" i="2" s="1"/>
  <c r="M323" i="2" s="1"/>
  <c r="O323" i="2" s="1"/>
  <c r="J361" i="2"/>
  <c r="K361" i="2" s="1"/>
  <c r="M361" i="2" s="1"/>
  <c r="J357" i="2"/>
  <c r="K357" i="2" s="1"/>
  <c r="M357" i="2" s="1"/>
  <c r="O357" i="2" s="1"/>
  <c r="J353" i="2"/>
  <c r="K353" i="2" s="1"/>
  <c r="M353" i="2" s="1"/>
  <c r="O353" i="2" s="1"/>
  <c r="J349" i="2"/>
  <c r="K349" i="2" s="1"/>
  <c r="M349" i="2" s="1"/>
  <c r="O349" i="2" s="1"/>
  <c r="J345" i="2"/>
  <c r="K345" i="2" s="1"/>
  <c r="M345" i="2" s="1"/>
  <c r="O345" i="2" s="1"/>
  <c r="J341" i="2"/>
  <c r="K341" i="2" s="1"/>
  <c r="M341" i="2" s="1"/>
  <c r="J337" i="2"/>
  <c r="K337" i="2" s="1"/>
  <c r="M337" i="2" s="1"/>
  <c r="O337" i="2" s="1"/>
  <c r="J333" i="2"/>
  <c r="K333" i="2" s="1"/>
  <c r="M333" i="2" s="1"/>
  <c r="O333" i="2" s="1"/>
  <c r="J329" i="2"/>
  <c r="K329" i="2" s="1"/>
  <c r="M329" i="2" s="1"/>
  <c r="J319" i="2"/>
  <c r="K319" i="2" s="1"/>
  <c r="M319" i="2" s="1"/>
  <c r="J315" i="2"/>
  <c r="K315" i="2" s="1"/>
  <c r="M315" i="2" s="1"/>
  <c r="O315" i="2" s="1"/>
  <c r="J311" i="2"/>
  <c r="K311" i="2" s="1"/>
  <c r="M311" i="2" s="1"/>
  <c r="O311" i="2" s="1"/>
  <c r="J307" i="2"/>
  <c r="K307" i="2" s="1"/>
  <c r="M307" i="2" s="1"/>
  <c r="O307" i="2" s="1"/>
  <c r="J303" i="2"/>
  <c r="K303" i="2" s="1"/>
  <c r="M303" i="2" s="1"/>
  <c r="J299" i="2"/>
  <c r="K299" i="2" s="1"/>
  <c r="M299" i="2" s="1"/>
  <c r="J295" i="2"/>
  <c r="K295" i="2" s="1"/>
  <c r="M295" i="2" s="1"/>
  <c r="J291" i="2"/>
  <c r="K291" i="2" s="1"/>
  <c r="M291" i="2" s="1"/>
  <c r="O291" i="2" s="1"/>
  <c r="J287" i="2"/>
  <c r="K287" i="2" s="1"/>
  <c r="M287" i="2" s="1"/>
  <c r="O287" i="2" s="1"/>
  <c r="J283" i="2"/>
  <c r="K283" i="2" s="1"/>
  <c r="M283" i="2" s="1"/>
  <c r="J279" i="2"/>
  <c r="K279" i="2" s="1"/>
  <c r="M279" i="2" s="1"/>
  <c r="O279" i="2" s="1"/>
  <c r="J275" i="2"/>
  <c r="K275" i="2" s="1"/>
  <c r="M275" i="2" s="1"/>
  <c r="J271" i="2"/>
  <c r="K271" i="2" s="1"/>
  <c r="M271" i="2" s="1"/>
  <c r="J267" i="2"/>
  <c r="K267" i="2" s="1"/>
  <c r="M267" i="2" s="1"/>
  <c r="O267" i="2" s="1"/>
  <c r="J263" i="2"/>
  <c r="K263" i="2" s="1"/>
  <c r="M263" i="2" s="1"/>
  <c r="J362" i="2"/>
  <c r="K362" i="2" s="1"/>
  <c r="M362" i="2" s="1"/>
  <c r="J358" i="2"/>
  <c r="K358" i="2" s="1"/>
  <c r="M358" i="2" s="1"/>
  <c r="O358" i="2" s="1"/>
  <c r="J354" i="2"/>
  <c r="K354" i="2" s="1"/>
  <c r="M354" i="2" s="1"/>
  <c r="O354" i="2" s="1"/>
  <c r="J350" i="2"/>
  <c r="K350" i="2" s="1"/>
  <c r="M350" i="2" s="1"/>
  <c r="O350" i="2" s="1"/>
  <c r="J346" i="2"/>
  <c r="K346" i="2" s="1"/>
  <c r="M346" i="2" s="1"/>
  <c r="O346" i="2" s="1"/>
  <c r="J342" i="2"/>
  <c r="K342" i="2" s="1"/>
  <c r="M342" i="2" s="1"/>
  <c r="J338" i="2"/>
  <c r="K338" i="2" s="1"/>
  <c r="M338" i="2" s="1"/>
  <c r="J334" i="2"/>
  <c r="K334" i="2" s="1"/>
  <c r="M334" i="2" s="1"/>
  <c r="J330" i="2"/>
  <c r="K330" i="2" s="1"/>
  <c r="M330" i="2" s="1"/>
  <c r="O330" i="2" s="1"/>
  <c r="J326" i="2"/>
  <c r="K326" i="2" s="1"/>
  <c r="M326" i="2" s="1"/>
  <c r="O326" i="2" s="1"/>
  <c r="J320" i="2"/>
  <c r="K320" i="2" s="1"/>
  <c r="M320" i="2" s="1"/>
  <c r="J316" i="2"/>
  <c r="K316" i="2" s="1"/>
  <c r="M316" i="2" s="1"/>
  <c r="O316" i="2" s="1"/>
  <c r="J312" i="2"/>
  <c r="K312" i="2" s="1"/>
  <c r="M312" i="2" s="1"/>
  <c r="O312" i="2" s="1"/>
  <c r="J308" i="2"/>
  <c r="K308" i="2" s="1"/>
  <c r="M308" i="2" s="1"/>
  <c r="J304" i="2"/>
  <c r="K304" i="2" s="1"/>
  <c r="M304" i="2" s="1"/>
  <c r="O304" i="2" s="1"/>
  <c r="J300" i="2"/>
  <c r="K300" i="2" s="1"/>
  <c r="M300" i="2" s="1"/>
  <c r="O300" i="2" s="1"/>
  <c r="J296" i="2"/>
  <c r="K296" i="2" s="1"/>
  <c r="M296" i="2" s="1"/>
  <c r="J292" i="2"/>
  <c r="K292" i="2" s="1"/>
  <c r="M292" i="2" s="1"/>
  <c r="O292" i="2" s="1"/>
  <c r="J288" i="2"/>
  <c r="K288" i="2" s="1"/>
  <c r="M288" i="2" s="1"/>
  <c r="J284" i="2"/>
  <c r="K284" i="2" s="1"/>
  <c r="M284" i="2" s="1"/>
  <c r="O284" i="2" s="1"/>
  <c r="J280" i="2"/>
  <c r="K280" i="2" s="1"/>
  <c r="M280" i="2" s="1"/>
  <c r="O280" i="2" s="1"/>
  <c r="J276" i="2"/>
  <c r="K276" i="2" s="1"/>
  <c r="M276" i="2" s="1"/>
  <c r="J272" i="2"/>
  <c r="K272" i="2" s="1"/>
  <c r="M272" i="2" s="1"/>
  <c r="O272" i="2" s="1"/>
  <c r="J268" i="2"/>
  <c r="K268" i="2" s="1"/>
  <c r="M268" i="2" s="1"/>
  <c r="J264" i="2"/>
  <c r="K264" i="2" s="1"/>
  <c r="M264" i="2" s="1"/>
  <c r="J258" i="2"/>
  <c r="K258" i="2" s="1"/>
  <c r="M258" i="2" s="1"/>
  <c r="J254" i="2"/>
  <c r="K254" i="2" s="1"/>
  <c r="M254" i="2" s="1"/>
  <c r="O254" i="2" s="1"/>
  <c r="J250" i="2"/>
  <c r="K250" i="2" s="1"/>
  <c r="M250" i="2" s="1"/>
  <c r="O250" i="2" s="1"/>
  <c r="J246" i="2"/>
  <c r="K246" i="2" s="1"/>
  <c r="M246" i="2" s="1"/>
  <c r="J242" i="2"/>
  <c r="K242" i="2" s="1"/>
  <c r="M242" i="2" s="1"/>
  <c r="O242" i="2" s="1"/>
  <c r="J238" i="2"/>
  <c r="K238" i="2" s="1"/>
  <c r="M238" i="2" s="1"/>
  <c r="J234" i="2"/>
  <c r="K234" i="2" s="1"/>
  <c r="M234" i="2" s="1"/>
  <c r="O234" i="2" s="1"/>
  <c r="J230" i="2"/>
  <c r="K230" i="2" s="1"/>
  <c r="M230" i="2" s="1"/>
  <c r="O230" i="2" s="1"/>
  <c r="J226" i="2"/>
  <c r="K226" i="2" s="1"/>
  <c r="M226" i="2" s="1"/>
  <c r="J222" i="2"/>
  <c r="K222" i="2" s="1"/>
  <c r="M222" i="2" s="1"/>
  <c r="O222" i="2" s="1"/>
  <c r="J218" i="2"/>
  <c r="K218" i="2" s="1"/>
  <c r="M218" i="2" s="1"/>
  <c r="O218" i="2" s="1"/>
  <c r="J214" i="2"/>
  <c r="K214" i="2" s="1"/>
  <c r="M214" i="2" s="1"/>
  <c r="J210" i="2"/>
  <c r="K210" i="2" s="1"/>
  <c r="M210" i="2" s="1"/>
  <c r="O210" i="2" s="1"/>
  <c r="J206" i="2"/>
  <c r="K206" i="2" s="1"/>
  <c r="M206" i="2" s="1"/>
  <c r="J202" i="2"/>
  <c r="K202" i="2" s="1"/>
  <c r="M202" i="2" s="1"/>
  <c r="O202" i="2" s="1"/>
  <c r="J198" i="2"/>
  <c r="K198" i="2" s="1"/>
  <c r="M198" i="2" s="1"/>
  <c r="O198" i="2" s="1"/>
  <c r="J194" i="2"/>
  <c r="K194" i="2" s="1"/>
  <c r="M194" i="2" s="1"/>
  <c r="J190" i="2"/>
  <c r="K190" i="2" s="1"/>
  <c r="M190" i="2" s="1"/>
  <c r="O190" i="2" s="1"/>
  <c r="J186" i="2"/>
  <c r="K186" i="2" s="1"/>
  <c r="M186" i="2" s="1"/>
  <c r="O186" i="2" s="1"/>
  <c r="J182" i="2"/>
  <c r="K182" i="2" s="1"/>
  <c r="M182" i="2" s="1"/>
  <c r="J178" i="2"/>
  <c r="K178" i="2" s="1"/>
  <c r="M178" i="2" s="1"/>
  <c r="O178" i="2" s="1"/>
  <c r="J174" i="2"/>
  <c r="K174" i="2" s="1"/>
  <c r="M174" i="2" s="1"/>
  <c r="J170" i="2"/>
  <c r="K170" i="2" s="1"/>
  <c r="M170" i="2" s="1"/>
  <c r="O170" i="2" s="1"/>
  <c r="J166" i="2"/>
  <c r="K166" i="2" s="1"/>
  <c r="M166" i="2" s="1"/>
  <c r="O166" i="2" s="1"/>
  <c r="J162" i="2"/>
  <c r="K162" i="2" s="1"/>
  <c r="M162" i="2" s="1"/>
  <c r="J325" i="2"/>
  <c r="K325" i="2" s="1"/>
  <c r="M325" i="2" s="1"/>
  <c r="O325" i="2" s="1"/>
  <c r="J318" i="2"/>
  <c r="K318" i="2" s="1"/>
  <c r="M318" i="2" s="1"/>
  <c r="O318" i="2" s="1"/>
  <c r="J310" i="2"/>
  <c r="K310" i="2" s="1"/>
  <c r="M310" i="2" s="1"/>
  <c r="J302" i="2"/>
  <c r="K302" i="2" s="1"/>
  <c r="M302" i="2" s="1"/>
  <c r="O302" i="2" s="1"/>
  <c r="J294" i="2"/>
  <c r="K294" i="2" s="1"/>
  <c r="M294" i="2" s="1"/>
  <c r="J286" i="2"/>
  <c r="K286" i="2" s="1"/>
  <c r="M286" i="2" s="1"/>
  <c r="O286" i="2" s="1"/>
  <c r="J278" i="2"/>
  <c r="K278" i="2" s="1"/>
  <c r="M278" i="2" s="1"/>
  <c r="O278" i="2" s="1"/>
  <c r="J270" i="2"/>
  <c r="K270" i="2" s="1"/>
  <c r="M270" i="2" s="1"/>
  <c r="J262" i="2"/>
  <c r="K262" i="2" s="1"/>
  <c r="M262" i="2" s="1"/>
  <c r="O262" i="2" s="1"/>
  <c r="J260" i="2"/>
  <c r="K260" i="2" s="1"/>
  <c r="M260" i="2" s="1"/>
  <c r="O260" i="2" s="1"/>
  <c r="J256" i="2"/>
  <c r="K256" i="2" s="1"/>
  <c r="M256" i="2" s="1"/>
  <c r="J252" i="2"/>
  <c r="K252" i="2" s="1"/>
  <c r="M252" i="2" s="1"/>
  <c r="O252" i="2" s="1"/>
  <c r="J248" i="2"/>
  <c r="K248" i="2" s="1"/>
  <c r="M248" i="2" s="1"/>
  <c r="O248" i="2" s="1"/>
  <c r="J244" i="2"/>
  <c r="K244" i="2" s="1"/>
  <c r="M244" i="2" s="1"/>
  <c r="J240" i="2"/>
  <c r="K240" i="2" s="1"/>
  <c r="M240" i="2" s="1"/>
  <c r="O240" i="2" s="1"/>
  <c r="J236" i="2"/>
  <c r="K236" i="2" s="1"/>
  <c r="M236" i="2" s="1"/>
  <c r="J232" i="2"/>
  <c r="K232" i="2" s="1"/>
  <c r="M232" i="2" s="1"/>
  <c r="J228" i="2"/>
  <c r="K228" i="2" s="1"/>
  <c r="M228" i="2" s="1"/>
  <c r="O228" i="2" s="1"/>
  <c r="J224" i="2"/>
  <c r="K224" i="2" s="1"/>
  <c r="M224" i="2" s="1"/>
  <c r="J220" i="2"/>
  <c r="K220" i="2" s="1"/>
  <c r="M220" i="2" s="1"/>
  <c r="O220" i="2" s="1"/>
  <c r="J216" i="2"/>
  <c r="K216" i="2" s="1"/>
  <c r="M216" i="2" s="1"/>
  <c r="O216" i="2" s="1"/>
  <c r="J212" i="2"/>
  <c r="K212" i="2" s="1"/>
  <c r="M212" i="2" s="1"/>
  <c r="O212" i="2" s="1"/>
  <c r="J208" i="2"/>
  <c r="K208" i="2" s="1"/>
  <c r="M208" i="2" s="1"/>
  <c r="O208" i="2" s="1"/>
  <c r="J204" i="2"/>
  <c r="K204" i="2" s="1"/>
  <c r="M204" i="2" s="1"/>
  <c r="J200" i="2"/>
  <c r="K200" i="2" s="1"/>
  <c r="M200" i="2" s="1"/>
  <c r="J196" i="2"/>
  <c r="K196" i="2" s="1"/>
  <c r="M196" i="2" s="1"/>
  <c r="O196" i="2" s="1"/>
  <c r="J192" i="2"/>
  <c r="K192" i="2" s="1"/>
  <c r="M192" i="2" s="1"/>
  <c r="J188" i="2"/>
  <c r="K188" i="2" s="1"/>
  <c r="M188" i="2" s="1"/>
  <c r="O188" i="2" s="1"/>
  <c r="J184" i="2"/>
  <c r="K184" i="2" s="1"/>
  <c r="M184" i="2" s="1"/>
  <c r="O184" i="2" s="1"/>
  <c r="J180" i="2"/>
  <c r="K180" i="2" s="1"/>
  <c r="M180" i="2" s="1"/>
  <c r="O180" i="2" s="1"/>
  <c r="J176" i="2"/>
  <c r="K176" i="2" s="1"/>
  <c r="M176" i="2" s="1"/>
  <c r="O176" i="2" s="1"/>
  <c r="J172" i="2"/>
  <c r="K172" i="2" s="1"/>
  <c r="M172" i="2" s="1"/>
  <c r="J168" i="2"/>
  <c r="K168" i="2" s="1"/>
  <c r="M168" i="2" s="1"/>
  <c r="J164" i="2"/>
  <c r="K164" i="2" s="1"/>
  <c r="M164" i="2" s="1"/>
  <c r="O164" i="2" s="1"/>
  <c r="J160" i="2"/>
  <c r="K160" i="2" s="1"/>
  <c r="M160" i="2" s="1"/>
  <c r="J158" i="2"/>
  <c r="K158" i="2" s="1"/>
  <c r="M158" i="2" s="1"/>
  <c r="O158" i="2" s="1"/>
  <c r="J154" i="2"/>
  <c r="K154" i="2" s="1"/>
  <c r="M154" i="2" s="1"/>
  <c r="J150" i="2"/>
  <c r="K150" i="2" s="1"/>
  <c r="M150" i="2" s="1"/>
  <c r="O150" i="2" s="1"/>
  <c r="J146" i="2"/>
  <c r="K146" i="2" s="1"/>
  <c r="M146" i="2" s="1"/>
  <c r="O146" i="2" s="1"/>
  <c r="J142" i="2"/>
  <c r="K142" i="2" s="1"/>
  <c r="M142" i="2" s="1"/>
  <c r="J138" i="2"/>
  <c r="K138" i="2" s="1"/>
  <c r="M138" i="2" s="1"/>
  <c r="O138" i="2" s="1"/>
  <c r="J134" i="2"/>
  <c r="K134" i="2" s="1"/>
  <c r="M134" i="2" s="1"/>
  <c r="O134" i="2" s="1"/>
  <c r="J130" i="2"/>
  <c r="K130" i="2" s="1"/>
  <c r="M130" i="2" s="1"/>
  <c r="J126" i="2"/>
  <c r="K126" i="2" s="1"/>
  <c r="M126" i="2" s="1"/>
  <c r="O126" i="2" s="1"/>
  <c r="J122" i="2"/>
  <c r="K122" i="2" s="1"/>
  <c r="M122" i="2" s="1"/>
  <c r="J118" i="2"/>
  <c r="K118" i="2" s="1"/>
  <c r="M118" i="2" s="1"/>
  <c r="O118" i="2" s="1"/>
  <c r="J114" i="2"/>
  <c r="K114" i="2" s="1"/>
  <c r="M114" i="2" s="1"/>
  <c r="O114" i="2" s="1"/>
  <c r="J110" i="2"/>
  <c r="K110" i="2" s="1"/>
  <c r="M110" i="2" s="1"/>
  <c r="J106" i="2"/>
  <c r="K106" i="2" s="1"/>
  <c r="M106" i="2" s="1"/>
  <c r="O106" i="2" s="1"/>
  <c r="J102" i="2"/>
  <c r="K102" i="2" s="1"/>
  <c r="M102" i="2" s="1"/>
  <c r="O102" i="2" s="1"/>
  <c r="J98" i="2"/>
  <c r="K98" i="2" s="1"/>
  <c r="M98" i="2" s="1"/>
  <c r="J94" i="2"/>
  <c r="K94" i="2" s="1"/>
  <c r="M94" i="2" s="1"/>
  <c r="O94" i="2" s="1"/>
  <c r="J90" i="2"/>
  <c r="K90" i="2" s="1"/>
  <c r="M90" i="2" s="1"/>
  <c r="J86" i="2"/>
  <c r="K86" i="2" s="1"/>
  <c r="M86" i="2" s="1"/>
  <c r="O86" i="2" s="1"/>
  <c r="J82" i="2"/>
  <c r="K82" i="2" s="1"/>
  <c r="M82" i="2" s="1"/>
  <c r="O82" i="2" s="1"/>
  <c r="J78" i="2"/>
  <c r="K78" i="2" s="1"/>
  <c r="M78" i="2" s="1"/>
  <c r="J74" i="2"/>
  <c r="K74" i="2" s="1"/>
  <c r="M74" i="2" s="1"/>
  <c r="O74" i="2" s="1"/>
  <c r="J70" i="2"/>
  <c r="K70" i="2" s="1"/>
  <c r="M70" i="2" s="1"/>
  <c r="O70" i="2" s="1"/>
  <c r="J66" i="2"/>
  <c r="K66" i="2" s="1"/>
  <c r="M66" i="2" s="1"/>
  <c r="J62" i="2"/>
  <c r="K62" i="2" s="1"/>
  <c r="M62" i="2" s="1"/>
  <c r="O62" i="2" s="1"/>
  <c r="J58" i="2"/>
  <c r="K58" i="2" s="1"/>
  <c r="M58" i="2" s="1"/>
  <c r="J54" i="2"/>
  <c r="K54" i="2" s="1"/>
  <c r="M54" i="2" s="1"/>
  <c r="O54" i="2" s="1"/>
  <c r="J324" i="2"/>
  <c r="K324" i="2" s="1"/>
  <c r="M324" i="2" s="1"/>
  <c r="O324" i="2" s="1"/>
  <c r="J317" i="2"/>
  <c r="K317" i="2" s="1"/>
  <c r="M317" i="2" s="1"/>
  <c r="O317" i="2" s="1"/>
  <c r="J309" i="2"/>
  <c r="K309" i="2" s="1"/>
  <c r="M309" i="2" s="1"/>
  <c r="J301" i="2"/>
  <c r="K301" i="2" s="1"/>
  <c r="M301" i="2" s="1"/>
  <c r="O301" i="2" s="1"/>
  <c r="J293" i="2"/>
  <c r="K293" i="2" s="1"/>
  <c r="M293" i="2" s="1"/>
  <c r="O293" i="2" s="1"/>
  <c r="J285" i="2"/>
  <c r="K285" i="2" s="1"/>
  <c r="M285" i="2" s="1"/>
  <c r="O285" i="2" s="1"/>
  <c r="J277" i="2"/>
  <c r="K277" i="2" s="1"/>
  <c r="M277" i="2" s="1"/>
  <c r="J269" i="2"/>
  <c r="K269" i="2" s="1"/>
  <c r="M269" i="2" s="1"/>
  <c r="O269" i="2" s="1"/>
  <c r="J261" i="2"/>
  <c r="K261" i="2" s="1"/>
  <c r="M261" i="2" s="1"/>
  <c r="O261" i="2" s="1"/>
  <c r="J259" i="2"/>
  <c r="K259" i="2" s="1"/>
  <c r="M259" i="2" s="1"/>
  <c r="O259" i="2" s="1"/>
  <c r="J253" i="2"/>
  <c r="K253" i="2" s="1"/>
  <c r="M253" i="2" s="1"/>
  <c r="O253" i="2" s="1"/>
  <c r="J251" i="2"/>
  <c r="K251" i="2" s="1"/>
  <c r="M251" i="2" s="1"/>
  <c r="O251" i="2" s="1"/>
  <c r="J245" i="2"/>
  <c r="K245" i="2" s="1"/>
  <c r="M245" i="2" s="1"/>
  <c r="J243" i="2"/>
  <c r="K243" i="2" s="1"/>
  <c r="M243" i="2" s="1"/>
  <c r="J237" i="2"/>
  <c r="K237" i="2" s="1"/>
  <c r="M237" i="2" s="1"/>
  <c r="J235" i="2"/>
  <c r="K235" i="2" s="1"/>
  <c r="M235" i="2" s="1"/>
  <c r="J229" i="2"/>
  <c r="K229" i="2" s="1"/>
  <c r="M229" i="2" s="1"/>
  <c r="O229" i="2" s="1"/>
  <c r="J227" i="2"/>
  <c r="K227" i="2" s="1"/>
  <c r="M227" i="2" s="1"/>
  <c r="O227" i="2" s="1"/>
  <c r="J221" i="2"/>
  <c r="K221" i="2" s="1"/>
  <c r="M221" i="2" s="1"/>
  <c r="O221" i="2" s="1"/>
  <c r="J219" i="2"/>
  <c r="K219" i="2" s="1"/>
  <c r="M219" i="2" s="1"/>
  <c r="O219" i="2" s="1"/>
  <c r="J364" i="2"/>
  <c r="K364" i="2" s="1"/>
  <c r="M364" i="2" s="1"/>
  <c r="O364" i="2" s="1"/>
  <c r="J360" i="2"/>
  <c r="K360" i="2" s="1"/>
  <c r="M360" i="2" s="1"/>
  <c r="J356" i="2"/>
  <c r="K356" i="2" s="1"/>
  <c r="M356" i="2" s="1"/>
  <c r="O356" i="2" s="1"/>
  <c r="J352" i="2"/>
  <c r="K352" i="2" s="1"/>
  <c r="M352" i="2" s="1"/>
  <c r="O352" i="2" s="1"/>
  <c r="J348" i="2"/>
  <c r="K348" i="2" s="1"/>
  <c r="M348" i="2" s="1"/>
  <c r="J344" i="2"/>
  <c r="K344" i="2" s="1"/>
  <c r="M344" i="2" s="1"/>
  <c r="O344" i="2" s="1"/>
  <c r="J340" i="2"/>
  <c r="K340" i="2" s="1"/>
  <c r="M340" i="2" s="1"/>
  <c r="J336" i="2"/>
  <c r="K336" i="2" s="1"/>
  <c r="M336" i="2" s="1"/>
  <c r="O336" i="2" s="1"/>
  <c r="J332" i="2"/>
  <c r="K332" i="2" s="1"/>
  <c r="M332" i="2" s="1"/>
  <c r="O332" i="2" s="1"/>
  <c r="J328" i="2"/>
  <c r="K328" i="2" s="1"/>
  <c r="M328" i="2" s="1"/>
  <c r="O328" i="2" s="1"/>
  <c r="J314" i="2"/>
  <c r="K314" i="2" s="1"/>
  <c r="M314" i="2" s="1"/>
  <c r="O314" i="2" s="1"/>
  <c r="J313" i="2"/>
  <c r="K313" i="2" s="1"/>
  <c r="M313" i="2" s="1"/>
  <c r="O313" i="2" s="1"/>
  <c r="J298" i="2"/>
  <c r="K298" i="2" s="1"/>
  <c r="M298" i="2" s="1"/>
  <c r="J297" i="2"/>
  <c r="K297" i="2" s="1"/>
  <c r="M297" i="2" s="1"/>
  <c r="J282" i="2"/>
  <c r="K282" i="2" s="1"/>
  <c r="M282" i="2" s="1"/>
  <c r="J281" i="2"/>
  <c r="K281" i="2" s="1"/>
  <c r="M281" i="2" s="1"/>
  <c r="O281" i="2" s="1"/>
  <c r="J322" i="2"/>
  <c r="K322" i="2" s="1"/>
  <c r="M322" i="2" s="1"/>
  <c r="J290" i="2"/>
  <c r="K290" i="2" s="1"/>
  <c r="M290" i="2" s="1"/>
  <c r="O290" i="2" s="1"/>
  <c r="J266" i="2"/>
  <c r="K266" i="2" s="1"/>
  <c r="M266" i="2" s="1"/>
  <c r="O266" i="2" s="1"/>
  <c r="J255" i="2"/>
  <c r="K255" i="2" s="1"/>
  <c r="M255" i="2" s="1"/>
  <c r="O255" i="2" s="1"/>
  <c r="J239" i="2"/>
  <c r="K239" i="2" s="1"/>
  <c r="M239" i="2" s="1"/>
  <c r="J223" i="2"/>
  <c r="K223" i="2" s="1"/>
  <c r="M223" i="2" s="1"/>
  <c r="O223" i="2" s="1"/>
  <c r="J213" i="2"/>
  <c r="K213" i="2" s="1"/>
  <c r="M213" i="2" s="1"/>
  <c r="J205" i="2"/>
  <c r="K205" i="2" s="1"/>
  <c r="M205" i="2" s="1"/>
  <c r="J197" i="2"/>
  <c r="K197" i="2" s="1"/>
  <c r="M197" i="2" s="1"/>
  <c r="O197" i="2" s="1"/>
  <c r="J189" i="2"/>
  <c r="K189" i="2" s="1"/>
  <c r="M189" i="2" s="1"/>
  <c r="O189" i="2" s="1"/>
  <c r="J181" i="2"/>
  <c r="K181" i="2" s="1"/>
  <c r="M181" i="2" s="1"/>
  <c r="J173" i="2"/>
  <c r="K173" i="2" s="1"/>
  <c r="M173" i="2" s="1"/>
  <c r="O173" i="2" s="1"/>
  <c r="J165" i="2"/>
  <c r="K165" i="2" s="1"/>
  <c r="M165" i="2" s="1"/>
  <c r="O165" i="2" s="1"/>
  <c r="J47" i="2"/>
  <c r="K47" i="2" s="1"/>
  <c r="M47" i="2" s="1"/>
  <c r="O47" i="2" s="1"/>
  <c r="J43" i="2"/>
  <c r="K43" i="2" s="1"/>
  <c r="M43" i="2" s="1"/>
  <c r="O43" i="2" s="1"/>
  <c r="J39" i="2"/>
  <c r="K39" i="2" s="1"/>
  <c r="M39" i="2" s="1"/>
  <c r="O39" i="2" s="1"/>
  <c r="J35" i="2"/>
  <c r="K35" i="2" s="1"/>
  <c r="M35" i="2" s="1"/>
  <c r="J31" i="2"/>
  <c r="K31" i="2" s="1"/>
  <c r="M31" i="2" s="1"/>
  <c r="J27" i="2"/>
  <c r="K27" i="2" s="1"/>
  <c r="M27" i="2" s="1"/>
  <c r="J23" i="2"/>
  <c r="K23" i="2" s="1"/>
  <c r="M23" i="2" s="1"/>
  <c r="O23" i="2" s="1"/>
  <c r="J19" i="2"/>
  <c r="K19" i="2" s="1"/>
  <c r="M19" i="2" s="1"/>
  <c r="J15" i="2"/>
  <c r="K15" i="2" s="1"/>
  <c r="M15" i="2" s="1"/>
  <c r="J11" i="2"/>
  <c r="K11" i="2" s="1"/>
  <c r="M11" i="2" s="1"/>
  <c r="J305" i="2"/>
  <c r="K305" i="2" s="1"/>
  <c r="M305" i="2" s="1"/>
  <c r="O305" i="2" s="1"/>
  <c r="J273" i="2"/>
  <c r="K273" i="2" s="1"/>
  <c r="M273" i="2" s="1"/>
  <c r="O273" i="2" s="1"/>
  <c r="J257" i="2"/>
  <c r="K257" i="2" s="1"/>
  <c r="M257" i="2" s="1"/>
  <c r="J241" i="2"/>
  <c r="K241" i="2" s="1"/>
  <c r="M241" i="2" s="1"/>
  <c r="O241" i="2" s="1"/>
  <c r="J225" i="2"/>
  <c r="K225" i="2" s="1"/>
  <c r="M225" i="2" s="1"/>
  <c r="J209" i="2"/>
  <c r="K209" i="2" s="1"/>
  <c r="M209" i="2" s="1"/>
  <c r="O209" i="2" s="1"/>
  <c r="J201" i="2"/>
  <c r="K201" i="2" s="1"/>
  <c r="M201" i="2" s="1"/>
  <c r="J193" i="2"/>
  <c r="K193" i="2" s="1"/>
  <c r="M193" i="2" s="1"/>
  <c r="J185" i="2"/>
  <c r="K185" i="2" s="1"/>
  <c r="M185" i="2" s="1"/>
  <c r="O185" i="2" s="1"/>
  <c r="J177" i="2"/>
  <c r="K177" i="2" s="1"/>
  <c r="M177" i="2" s="1"/>
  <c r="O177" i="2" s="1"/>
  <c r="J169" i="2"/>
  <c r="K169" i="2" s="1"/>
  <c r="M169" i="2" s="1"/>
  <c r="J161" i="2"/>
  <c r="K161" i="2" s="1"/>
  <c r="M161" i="2" s="1"/>
  <c r="J159" i="2"/>
  <c r="K159" i="2" s="1"/>
  <c r="M159" i="2" s="1"/>
  <c r="J155" i="2"/>
  <c r="K155" i="2" s="1"/>
  <c r="M155" i="2" s="1"/>
  <c r="J151" i="2"/>
  <c r="K151" i="2" s="1"/>
  <c r="M151" i="2" s="1"/>
  <c r="O151" i="2" s="1"/>
  <c r="J147" i="2"/>
  <c r="K147" i="2" s="1"/>
  <c r="M147" i="2" s="1"/>
  <c r="J143" i="2"/>
  <c r="K143" i="2" s="1"/>
  <c r="M143" i="2" s="1"/>
  <c r="O143" i="2" s="1"/>
  <c r="J139" i="2"/>
  <c r="K139" i="2" s="1"/>
  <c r="M139" i="2" s="1"/>
  <c r="O139" i="2" s="1"/>
  <c r="J135" i="2"/>
  <c r="K135" i="2" s="1"/>
  <c r="M135" i="2" s="1"/>
  <c r="J131" i="2"/>
  <c r="K131" i="2" s="1"/>
  <c r="M131" i="2" s="1"/>
  <c r="O131" i="2" s="1"/>
  <c r="J127" i="2"/>
  <c r="K127" i="2" s="1"/>
  <c r="M127" i="2" s="1"/>
  <c r="O127" i="2" s="1"/>
  <c r="J123" i="2"/>
  <c r="K123" i="2" s="1"/>
  <c r="M123" i="2" s="1"/>
  <c r="O123" i="2" s="1"/>
  <c r="J119" i="2"/>
  <c r="K119" i="2" s="1"/>
  <c r="M119" i="2" s="1"/>
  <c r="O119" i="2" s="1"/>
  <c r="J115" i="2"/>
  <c r="K115" i="2" s="1"/>
  <c r="M115" i="2" s="1"/>
  <c r="J111" i="2"/>
  <c r="K111" i="2" s="1"/>
  <c r="M111" i="2" s="1"/>
  <c r="O111" i="2" s="1"/>
  <c r="J107" i="2"/>
  <c r="K107" i="2" s="1"/>
  <c r="M107" i="2" s="1"/>
  <c r="J103" i="2"/>
  <c r="K103" i="2" s="1"/>
  <c r="M103" i="2" s="1"/>
  <c r="O103" i="2" s="1"/>
  <c r="J99" i="2"/>
  <c r="K99" i="2" s="1"/>
  <c r="M99" i="2" s="1"/>
  <c r="O99" i="2" s="1"/>
  <c r="J95" i="2"/>
  <c r="K95" i="2" s="1"/>
  <c r="M95" i="2" s="1"/>
  <c r="O95" i="2" s="1"/>
  <c r="J91" i="2"/>
  <c r="K91" i="2" s="1"/>
  <c r="M91" i="2" s="1"/>
  <c r="O91" i="2" s="1"/>
  <c r="J87" i="2"/>
  <c r="K87" i="2" s="1"/>
  <c r="M87" i="2" s="1"/>
  <c r="J83" i="2"/>
  <c r="K83" i="2" s="1"/>
  <c r="M83" i="2" s="1"/>
  <c r="O83" i="2" s="1"/>
  <c r="J79" i="2"/>
  <c r="K79" i="2" s="1"/>
  <c r="M79" i="2" s="1"/>
  <c r="O79" i="2" s="1"/>
  <c r="J75" i="2"/>
  <c r="K75" i="2" s="1"/>
  <c r="M75" i="2" s="1"/>
  <c r="J71" i="2"/>
  <c r="K71" i="2" s="1"/>
  <c r="M71" i="2" s="1"/>
  <c r="O71" i="2" s="1"/>
  <c r="J67" i="2"/>
  <c r="K67" i="2" s="1"/>
  <c r="M67" i="2" s="1"/>
  <c r="J63" i="2"/>
  <c r="K63" i="2" s="1"/>
  <c r="M63" i="2" s="1"/>
  <c r="J59" i="2"/>
  <c r="K59" i="2" s="1"/>
  <c r="M59" i="2" s="1"/>
  <c r="J55" i="2"/>
  <c r="K55" i="2" s="1"/>
  <c r="M55" i="2" s="1"/>
  <c r="J51" i="2"/>
  <c r="K51" i="2" s="1"/>
  <c r="M51" i="2" s="1"/>
  <c r="O51" i="2" s="1"/>
  <c r="J50" i="2"/>
  <c r="K50" i="2" s="1"/>
  <c r="M50" i="2" s="1"/>
  <c r="O50" i="2" s="1"/>
  <c r="J46" i="2"/>
  <c r="K46" i="2" s="1"/>
  <c r="M46" i="2" s="1"/>
  <c r="J42" i="2"/>
  <c r="K42" i="2" s="1"/>
  <c r="M42" i="2" s="1"/>
  <c r="O42" i="2" s="1"/>
  <c r="J38" i="2"/>
  <c r="K38" i="2" s="1"/>
  <c r="M38" i="2" s="1"/>
  <c r="O38" i="2" s="1"/>
  <c r="J34" i="2"/>
  <c r="K34" i="2" s="1"/>
  <c r="M34" i="2" s="1"/>
  <c r="O34" i="2" s="1"/>
  <c r="J30" i="2"/>
  <c r="K30" i="2" s="1"/>
  <c r="M30" i="2" s="1"/>
  <c r="O30" i="2" s="1"/>
  <c r="J26" i="2"/>
  <c r="K26" i="2" s="1"/>
  <c r="M26" i="2" s="1"/>
  <c r="J22" i="2"/>
  <c r="K22" i="2" s="1"/>
  <c r="M22" i="2" s="1"/>
  <c r="J18" i="2"/>
  <c r="K18" i="2" s="1"/>
  <c r="M18" i="2" s="1"/>
  <c r="O18" i="2" s="1"/>
  <c r="J233" i="2"/>
  <c r="K233" i="2" s="1"/>
  <c r="M233" i="2" s="1"/>
  <c r="J215" i="2"/>
  <c r="K215" i="2" s="1"/>
  <c r="M215" i="2" s="1"/>
  <c r="J199" i="2"/>
  <c r="K199" i="2" s="1"/>
  <c r="M199" i="2" s="1"/>
  <c r="O199" i="2" s="1"/>
  <c r="J183" i="2"/>
  <c r="K183" i="2" s="1"/>
  <c r="M183" i="2" s="1"/>
  <c r="J167" i="2"/>
  <c r="K167" i="2" s="1"/>
  <c r="M167" i="2" s="1"/>
  <c r="J48" i="2"/>
  <c r="K48" i="2" s="1"/>
  <c r="M48" i="2" s="1"/>
  <c r="O48" i="2" s="1"/>
  <c r="J44" i="2"/>
  <c r="K44" i="2" s="1"/>
  <c r="M44" i="2" s="1"/>
  <c r="J40" i="2"/>
  <c r="K40" i="2" s="1"/>
  <c r="M40" i="2" s="1"/>
  <c r="O40" i="2" s="1"/>
  <c r="J36" i="2"/>
  <c r="K36" i="2" s="1"/>
  <c r="M36" i="2" s="1"/>
  <c r="O36" i="2" s="1"/>
  <c r="J32" i="2"/>
  <c r="K32" i="2" s="1"/>
  <c r="M32" i="2" s="1"/>
  <c r="J28" i="2"/>
  <c r="K28" i="2" s="1"/>
  <c r="M28" i="2" s="1"/>
  <c r="O28" i="2" s="1"/>
  <c r="J24" i="2"/>
  <c r="K24" i="2" s="1"/>
  <c r="M24" i="2" s="1"/>
  <c r="O24" i="2" s="1"/>
  <c r="J20" i="2"/>
  <c r="K20" i="2" s="1"/>
  <c r="M20" i="2" s="1"/>
  <c r="J16" i="2"/>
  <c r="K16" i="2" s="1"/>
  <c r="M16" i="2" s="1"/>
  <c r="O16" i="2" s="1"/>
  <c r="J12" i="2"/>
  <c r="K12" i="2" s="1"/>
  <c r="M12" i="2" s="1"/>
  <c r="J8" i="2"/>
  <c r="K8" i="2" s="1"/>
  <c r="M8" i="2" s="1"/>
  <c r="O8" i="2" s="1"/>
  <c r="J76" i="2"/>
  <c r="K76" i="2" s="1"/>
  <c r="M76" i="2" s="1"/>
  <c r="J72" i="2"/>
  <c r="K72" i="2" s="1"/>
  <c r="M72" i="2" s="1"/>
  <c r="J68" i="2"/>
  <c r="K68" i="2" s="1"/>
  <c r="M68" i="2" s="1"/>
  <c r="O68" i="2" s="1"/>
  <c r="J64" i="2"/>
  <c r="K64" i="2" s="1"/>
  <c r="M64" i="2" s="1"/>
  <c r="O64" i="2" s="1"/>
  <c r="J60" i="2"/>
  <c r="K60" i="2" s="1"/>
  <c r="M60" i="2" s="1"/>
  <c r="O60" i="2" s="1"/>
  <c r="J56" i="2"/>
  <c r="K56" i="2" s="1"/>
  <c r="M56" i="2" s="1"/>
  <c r="O56" i="2" s="1"/>
  <c r="J52" i="2"/>
  <c r="K52" i="2" s="1"/>
  <c r="M52" i="2" s="1"/>
  <c r="J14" i="2"/>
  <c r="K14" i="2" s="1"/>
  <c r="M14" i="2" s="1"/>
  <c r="J10" i="2"/>
  <c r="K10" i="2" s="1"/>
  <c r="M10" i="2" s="1"/>
  <c r="O10" i="2" s="1"/>
  <c r="J321" i="2"/>
  <c r="K321" i="2" s="1"/>
  <c r="M321" i="2" s="1"/>
  <c r="J265" i="2"/>
  <c r="K265" i="2" s="1"/>
  <c r="M265" i="2" s="1"/>
  <c r="J247" i="2"/>
  <c r="K247" i="2" s="1"/>
  <c r="M247" i="2" s="1"/>
  <c r="O247" i="2" s="1"/>
  <c r="J203" i="2"/>
  <c r="K203" i="2" s="1"/>
  <c r="M203" i="2" s="1"/>
  <c r="J187" i="2"/>
  <c r="K187" i="2" s="1"/>
  <c r="M187" i="2" s="1"/>
  <c r="J157" i="2"/>
  <c r="K157" i="2" s="1"/>
  <c r="M157" i="2" s="1"/>
  <c r="O157" i="2" s="1"/>
  <c r="J153" i="2"/>
  <c r="K153" i="2" s="1"/>
  <c r="M153" i="2" s="1"/>
  <c r="O153" i="2" s="1"/>
  <c r="J141" i="2"/>
  <c r="K141" i="2" s="1"/>
  <c r="M141" i="2" s="1"/>
  <c r="J129" i="2"/>
  <c r="K129" i="2" s="1"/>
  <c r="M129" i="2" s="1"/>
  <c r="J125" i="2"/>
  <c r="K125" i="2" s="1"/>
  <c r="M125" i="2" s="1"/>
  <c r="O125" i="2" s="1"/>
  <c r="J117" i="2"/>
  <c r="K117" i="2" s="1"/>
  <c r="M117" i="2" s="1"/>
  <c r="O117" i="2" s="1"/>
  <c r="J105" i="2"/>
  <c r="K105" i="2" s="1"/>
  <c r="M105" i="2" s="1"/>
  <c r="J101" i="2"/>
  <c r="K101" i="2" s="1"/>
  <c r="M101" i="2" s="1"/>
  <c r="O101" i="2" s="1"/>
  <c r="J93" i="2"/>
  <c r="K93" i="2" s="1"/>
  <c r="M93" i="2" s="1"/>
  <c r="O93" i="2" s="1"/>
  <c r="J85" i="2"/>
  <c r="K85" i="2" s="1"/>
  <c r="M85" i="2" s="1"/>
  <c r="J73" i="2"/>
  <c r="K73" i="2" s="1"/>
  <c r="M73" i="2" s="1"/>
  <c r="J65" i="2"/>
  <c r="K65" i="2" s="1"/>
  <c r="M65" i="2" s="1"/>
  <c r="J49" i="2"/>
  <c r="K49" i="2" s="1"/>
  <c r="M49" i="2" s="1"/>
  <c r="O49" i="2" s="1"/>
  <c r="J41" i="2"/>
  <c r="K41" i="2" s="1"/>
  <c r="M41" i="2" s="1"/>
  <c r="O41" i="2" s="1"/>
  <c r="J37" i="2"/>
  <c r="K37" i="2" s="1"/>
  <c r="M37" i="2" s="1"/>
  <c r="O37" i="2" s="1"/>
  <c r="J289" i="2"/>
  <c r="K289" i="2" s="1"/>
  <c r="M289" i="2" s="1"/>
  <c r="J231" i="2"/>
  <c r="K231" i="2" s="1"/>
  <c r="M231" i="2" s="1"/>
  <c r="O231" i="2" s="1"/>
  <c r="J211" i="2"/>
  <c r="K211" i="2" s="1"/>
  <c r="M211" i="2" s="1"/>
  <c r="O211" i="2" s="1"/>
  <c r="J195" i="2"/>
  <c r="K195" i="2" s="1"/>
  <c r="M195" i="2" s="1"/>
  <c r="J179" i="2"/>
  <c r="K179" i="2" s="1"/>
  <c r="M179" i="2" s="1"/>
  <c r="O179" i="2" s="1"/>
  <c r="J163" i="2"/>
  <c r="K163" i="2" s="1"/>
  <c r="M163" i="2" s="1"/>
  <c r="J17" i="2"/>
  <c r="K17" i="2" s="1"/>
  <c r="M17" i="2" s="1"/>
  <c r="O17" i="2" s="1"/>
  <c r="J13" i="2"/>
  <c r="K13" i="2" s="1"/>
  <c r="M13" i="2" s="1"/>
  <c r="J9" i="2"/>
  <c r="K9" i="2" s="1"/>
  <c r="M9" i="2" s="1"/>
  <c r="J306" i="2"/>
  <c r="K306" i="2" s="1"/>
  <c r="M306" i="2" s="1"/>
  <c r="O306" i="2" s="1"/>
  <c r="J274" i="2"/>
  <c r="K274" i="2" s="1"/>
  <c r="M274" i="2" s="1"/>
  <c r="O274" i="2" s="1"/>
  <c r="J249" i="2"/>
  <c r="K249" i="2" s="1"/>
  <c r="M249" i="2" s="1"/>
  <c r="O249" i="2" s="1"/>
  <c r="J217" i="2"/>
  <c r="K217" i="2" s="1"/>
  <c r="M217" i="2" s="1"/>
  <c r="O217" i="2" s="1"/>
  <c r="J207" i="2"/>
  <c r="K207" i="2" s="1"/>
  <c r="M207" i="2" s="1"/>
  <c r="O207" i="2" s="1"/>
  <c r="J191" i="2"/>
  <c r="K191" i="2" s="1"/>
  <c r="M191" i="2" s="1"/>
  <c r="O191" i="2" s="1"/>
  <c r="J175" i="2"/>
  <c r="K175" i="2" s="1"/>
  <c r="M175" i="2" s="1"/>
  <c r="O175" i="2" s="1"/>
  <c r="J156" i="2"/>
  <c r="K156" i="2" s="1"/>
  <c r="M156" i="2" s="1"/>
  <c r="O156" i="2" s="1"/>
  <c r="J152" i="2"/>
  <c r="K152" i="2" s="1"/>
  <c r="M152" i="2" s="1"/>
  <c r="O152" i="2" s="1"/>
  <c r="J148" i="2"/>
  <c r="K148" i="2" s="1"/>
  <c r="M148" i="2" s="1"/>
  <c r="O148" i="2" s="1"/>
  <c r="J144" i="2"/>
  <c r="K144" i="2" s="1"/>
  <c r="M144" i="2" s="1"/>
  <c r="O144" i="2" s="1"/>
  <c r="J140" i="2"/>
  <c r="K140" i="2" s="1"/>
  <c r="M140" i="2" s="1"/>
  <c r="J136" i="2"/>
  <c r="K136" i="2" s="1"/>
  <c r="M136" i="2" s="1"/>
  <c r="J132" i="2"/>
  <c r="K132" i="2" s="1"/>
  <c r="M132" i="2" s="1"/>
  <c r="O132" i="2" s="1"/>
  <c r="J128" i="2"/>
  <c r="K128" i="2" s="1"/>
  <c r="M128" i="2" s="1"/>
  <c r="J124" i="2"/>
  <c r="K124" i="2" s="1"/>
  <c r="M124" i="2" s="1"/>
  <c r="O124" i="2" s="1"/>
  <c r="J120" i="2"/>
  <c r="K120" i="2" s="1"/>
  <c r="M120" i="2" s="1"/>
  <c r="O120" i="2" s="1"/>
  <c r="J116" i="2"/>
  <c r="K116" i="2" s="1"/>
  <c r="M116" i="2" s="1"/>
  <c r="O116" i="2" s="1"/>
  <c r="J112" i="2"/>
  <c r="K112" i="2" s="1"/>
  <c r="M112" i="2" s="1"/>
  <c r="O112" i="2" s="1"/>
  <c r="J108" i="2"/>
  <c r="K108" i="2" s="1"/>
  <c r="M108" i="2" s="1"/>
  <c r="J104" i="2"/>
  <c r="K104" i="2" s="1"/>
  <c r="M104" i="2" s="1"/>
  <c r="J100" i="2"/>
  <c r="K100" i="2" s="1"/>
  <c r="M100" i="2" s="1"/>
  <c r="O100" i="2" s="1"/>
  <c r="J96" i="2"/>
  <c r="K96" i="2" s="1"/>
  <c r="M96" i="2" s="1"/>
  <c r="J92" i="2"/>
  <c r="K92" i="2" s="1"/>
  <c r="M92" i="2" s="1"/>
  <c r="O92" i="2" s="1"/>
  <c r="J88" i="2"/>
  <c r="K88" i="2" s="1"/>
  <c r="M88" i="2" s="1"/>
  <c r="O88" i="2" s="1"/>
  <c r="J84" i="2"/>
  <c r="K84" i="2" s="1"/>
  <c r="M84" i="2" s="1"/>
  <c r="J80" i="2"/>
  <c r="K80" i="2" s="1"/>
  <c r="M80" i="2" s="1"/>
  <c r="O80" i="2" s="1"/>
  <c r="J171" i="2"/>
  <c r="K171" i="2" s="1"/>
  <c r="M171" i="2" s="1"/>
  <c r="O171" i="2" s="1"/>
  <c r="J149" i="2"/>
  <c r="K149" i="2" s="1"/>
  <c r="M149" i="2" s="1"/>
  <c r="J137" i="2"/>
  <c r="K137" i="2" s="1"/>
  <c r="M137" i="2" s="1"/>
  <c r="O137" i="2" s="1"/>
  <c r="J133" i="2"/>
  <c r="K133" i="2" s="1"/>
  <c r="M133" i="2" s="1"/>
  <c r="O133" i="2" s="1"/>
  <c r="J121" i="2"/>
  <c r="K121" i="2" s="1"/>
  <c r="M121" i="2" s="1"/>
  <c r="O121" i="2" s="1"/>
  <c r="J113" i="2"/>
  <c r="K113" i="2" s="1"/>
  <c r="M113" i="2" s="1"/>
  <c r="O113" i="2" s="1"/>
  <c r="J109" i="2"/>
  <c r="K109" i="2" s="1"/>
  <c r="M109" i="2" s="1"/>
  <c r="J89" i="2"/>
  <c r="K89" i="2" s="1"/>
  <c r="M89" i="2" s="1"/>
  <c r="O89" i="2" s="1"/>
  <c r="J77" i="2"/>
  <c r="K77" i="2" s="1"/>
  <c r="M77" i="2" s="1"/>
  <c r="J61" i="2"/>
  <c r="K61" i="2" s="1"/>
  <c r="M61" i="2" s="1"/>
  <c r="O61" i="2" s="1"/>
  <c r="J29" i="2"/>
  <c r="K29" i="2" s="1"/>
  <c r="M29" i="2" s="1"/>
  <c r="O29" i="2" s="1"/>
  <c r="J145" i="2"/>
  <c r="K145" i="2" s="1"/>
  <c r="M145" i="2" s="1"/>
  <c r="O145" i="2" s="1"/>
  <c r="J97" i="2"/>
  <c r="K97" i="2" s="1"/>
  <c r="M97" i="2" s="1"/>
  <c r="J81" i="2"/>
  <c r="K81" i="2" s="1"/>
  <c r="M81" i="2" s="1"/>
  <c r="O81" i="2" s="1"/>
  <c r="J69" i="2"/>
  <c r="K69" i="2" s="1"/>
  <c r="M69" i="2" s="1"/>
  <c r="O69" i="2" s="1"/>
  <c r="J57" i="2"/>
  <c r="K57" i="2" s="1"/>
  <c r="M57" i="2" s="1"/>
  <c r="O57" i="2" s="1"/>
  <c r="J53" i="2"/>
  <c r="K53" i="2" s="1"/>
  <c r="M53" i="2" s="1"/>
  <c r="J45" i="2"/>
  <c r="K45" i="2" s="1"/>
  <c r="M45" i="2" s="1"/>
  <c r="J33" i="2"/>
  <c r="K33" i="2" s="1"/>
  <c r="M33" i="2" s="1"/>
  <c r="O33" i="2" s="1"/>
  <c r="J25" i="2"/>
  <c r="K25" i="2" s="1"/>
  <c r="M25" i="2" s="1"/>
  <c r="O25" i="2" s="1"/>
  <c r="J21" i="2"/>
  <c r="K21" i="2" s="1"/>
  <c r="M21" i="2" s="1"/>
  <c r="J360" i="1"/>
  <c r="K360" i="1" s="1"/>
  <c r="M360" i="1" s="1"/>
  <c r="N360" i="2" s="1"/>
  <c r="J235" i="1"/>
  <c r="K235" i="1" s="1"/>
  <c r="M235" i="1" s="1"/>
  <c r="N235" i="2" s="1"/>
  <c r="J355" i="1"/>
  <c r="K355" i="1" s="1"/>
  <c r="M355" i="1" s="1"/>
  <c r="N355" i="2" s="1"/>
  <c r="J215" i="1"/>
  <c r="K215" i="1" s="1"/>
  <c r="M215" i="1" s="1"/>
  <c r="N215" i="2" s="1"/>
  <c r="J350" i="1"/>
  <c r="K350" i="1" s="1"/>
  <c r="M350" i="1" s="1"/>
  <c r="N350" i="2" s="1"/>
  <c r="J195" i="1"/>
  <c r="K195" i="1" s="1"/>
  <c r="M195" i="1" s="1"/>
  <c r="N195" i="2" s="1"/>
  <c r="J349" i="1"/>
  <c r="K349" i="1" s="1"/>
  <c r="M349" i="1" s="1"/>
  <c r="N349" i="2" s="1"/>
  <c r="J191" i="1"/>
  <c r="K191" i="1" s="1"/>
  <c r="M191" i="1" s="1"/>
  <c r="N191" i="2" s="1"/>
  <c r="J308" i="1"/>
  <c r="K308" i="1" s="1"/>
  <c r="M308" i="1" s="1"/>
  <c r="N308" i="2" s="1"/>
  <c r="J244" i="1"/>
  <c r="K244" i="1" s="1"/>
  <c r="M244" i="1" s="1"/>
  <c r="N244" i="2" s="1"/>
  <c r="J180" i="1"/>
  <c r="K180" i="1" s="1"/>
  <c r="M180" i="1" s="1"/>
  <c r="N180" i="2" s="1"/>
  <c r="J116" i="1"/>
  <c r="K116" i="1" s="1"/>
  <c r="M116" i="1" s="1"/>
  <c r="N116" i="2" s="1"/>
  <c r="J52" i="1"/>
  <c r="K52" i="1" s="1"/>
  <c r="M52" i="1" s="1"/>
  <c r="N52" i="2" s="1"/>
  <c r="J258" i="1"/>
  <c r="K258" i="1" s="1"/>
  <c r="M258" i="1" s="1"/>
  <c r="N258" i="2" s="1"/>
  <c r="J194" i="1"/>
  <c r="K194" i="1" s="1"/>
  <c r="M194" i="1" s="1"/>
  <c r="N194" i="2" s="1"/>
  <c r="J130" i="1"/>
  <c r="K130" i="1" s="1"/>
  <c r="M130" i="1" s="1"/>
  <c r="N130" i="2" s="1"/>
  <c r="J66" i="1"/>
  <c r="K66" i="1" s="1"/>
  <c r="M66" i="1" s="1"/>
  <c r="N66" i="2" s="1"/>
  <c r="J341" i="1"/>
  <c r="K341" i="1" s="1"/>
  <c r="M341" i="1" s="1"/>
  <c r="N341" i="2" s="1"/>
  <c r="J277" i="1"/>
  <c r="K277" i="1" s="1"/>
  <c r="M277" i="1" s="1"/>
  <c r="N277" i="2" s="1"/>
  <c r="J213" i="1"/>
  <c r="K213" i="1" s="1"/>
  <c r="M213" i="1" s="1"/>
  <c r="N213" i="2" s="1"/>
  <c r="J149" i="1"/>
  <c r="K149" i="1" s="1"/>
  <c r="M149" i="1" s="1"/>
  <c r="N149" i="2" s="1"/>
  <c r="J85" i="1"/>
  <c r="K85" i="1" s="1"/>
  <c r="M85" i="1" s="1"/>
  <c r="N85" i="2" s="1"/>
  <c r="J21" i="1"/>
  <c r="K21" i="1" s="1"/>
  <c r="M21" i="1" s="1"/>
  <c r="N21" i="2" s="1"/>
  <c r="J279" i="1"/>
  <c r="K279" i="1" s="1"/>
  <c r="M279" i="1" s="1"/>
  <c r="N279" i="2" s="1"/>
  <c r="J27" i="1"/>
  <c r="K27" i="1" s="1"/>
  <c r="M27" i="1" s="1"/>
  <c r="N27" i="2" s="1"/>
  <c r="J263" i="1"/>
  <c r="K263" i="1" s="1"/>
  <c r="M263" i="1" s="1"/>
  <c r="N263" i="2" s="1"/>
  <c r="J362" i="1"/>
  <c r="K362" i="1" s="1"/>
  <c r="M362" i="1" s="1"/>
  <c r="N362" i="2" s="1"/>
  <c r="J243" i="1"/>
  <c r="K243" i="1" s="1"/>
  <c r="M243" i="1" s="1"/>
  <c r="N243" i="2" s="1"/>
  <c r="J361" i="1"/>
  <c r="K361" i="1" s="1"/>
  <c r="M361" i="1" s="1"/>
  <c r="N361" i="2" s="1"/>
  <c r="J239" i="1"/>
  <c r="K239" i="1" s="1"/>
  <c r="M239" i="1" s="1"/>
  <c r="N239" i="2" s="1"/>
  <c r="J320" i="1"/>
  <c r="K320" i="1" s="1"/>
  <c r="M320" i="1" s="1"/>
  <c r="N320" i="2" s="1"/>
  <c r="J256" i="1"/>
  <c r="K256" i="1" s="1"/>
  <c r="M256" i="1" s="1"/>
  <c r="N256" i="2" s="1"/>
  <c r="J192" i="1"/>
  <c r="K192" i="1" s="1"/>
  <c r="M192" i="1" s="1"/>
  <c r="N192" i="2" s="1"/>
  <c r="J128" i="1"/>
  <c r="K128" i="1" s="1"/>
  <c r="M128" i="1" s="1"/>
  <c r="N128" i="2" s="1"/>
  <c r="J64" i="1"/>
  <c r="K64" i="1" s="1"/>
  <c r="M64" i="1" s="1"/>
  <c r="N64" i="2" s="1"/>
  <c r="J270" i="1"/>
  <c r="K270" i="1" s="1"/>
  <c r="M270" i="1" s="1"/>
  <c r="N270" i="2" s="1"/>
  <c r="J206" i="1"/>
  <c r="K206" i="1" s="1"/>
  <c r="M206" i="1" s="1"/>
  <c r="N206" i="2" s="1"/>
  <c r="J142" i="1"/>
  <c r="K142" i="1" s="1"/>
  <c r="M142" i="1" s="1"/>
  <c r="N142" i="2" s="1"/>
  <c r="J78" i="1"/>
  <c r="K78" i="1" s="1"/>
  <c r="M78" i="1" s="1"/>
  <c r="N78" i="2" s="1"/>
  <c r="J14" i="1"/>
  <c r="K14" i="1" s="1"/>
  <c r="M14" i="1" s="1"/>
  <c r="J289" i="1"/>
  <c r="K289" i="1" s="1"/>
  <c r="M289" i="1" s="1"/>
  <c r="N289" i="2" s="1"/>
  <c r="J225" i="1"/>
  <c r="K225" i="1" s="1"/>
  <c r="M225" i="1" s="1"/>
  <c r="N225" i="2" s="1"/>
  <c r="J161" i="1"/>
  <c r="K161" i="1" s="1"/>
  <c r="M161" i="1" s="1"/>
  <c r="N161" i="2" s="1"/>
  <c r="J97" i="1"/>
  <c r="K97" i="1" s="1"/>
  <c r="M97" i="1" s="1"/>
  <c r="N97" i="2" s="1"/>
  <c r="J33" i="1"/>
  <c r="K33" i="1" s="1"/>
  <c r="M33" i="1" s="1"/>
  <c r="N33" i="2" s="1"/>
  <c r="J303" i="1"/>
  <c r="K303" i="1" s="1"/>
  <c r="M303" i="1" s="1"/>
  <c r="N303" i="2" s="1"/>
  <c r="J75" i="1"/>
  <c r="K75" i="1" s="1"/>
  <c r="M75" i="1" s="1"/>
  <c r="N75" i="2" s="1"/>
  <c r="J294" i="1"/>
  <c r="K294" i="1" s="1"/>
  <c r="M294" i="1" s="1"/>
  <c r="N294" i="2" s="1"/>
  <c r="J55" i="1"/>
  <c r="K55" i="1" s="1"/>
  <c r="M55" i="1" s="1"/>
  <c r="N55" i="2" s="1"/>
  <c r="J283" i="1"/>
  <c r="K283" i="1" s="1"/>
  <c r="M283" i="1" s="1"/>
  <c r="N283" i="2" s="1"/>
  <c r="J35" i="1"/>
  <c r="K35" i="1" s="1"/>
  <c r="M35" i="1" s="1"/>
  <c r="N35" i="2" s="1"/>
  <c r="J282" i="1"/>
  <c r="K282" i="1" s="1"/>
  <c r="M282" i="1" s="1"/>
  <c r="N282" i="2" s="1"/>
  <c r="J31" i="1"/>
  <c r="K31" i="1" s="1"/>
  <c r="M31" i="1" s="1"/>
  <c r="N31" i="2" s="1"/>
  <c r="J268" i="1"/>
  <c r="K268" i="1" s="1"/>
  <c r="M268" i="1" s="1"/>
  <c r="N268" i="2" s="1"/>
  <c r="J204" i="1"/>
  <c r="K204" i="1" s="1"/>
  <c r="M204" i="1" s="1"/>
  <c r="N204" i="2" s="1"/>
  <c r="J140" i="1"/>
  <c r="K140" i="1" s="1"/>
  <c r="M140" i="1" s="1"/>
  <c r="N140" i="2" s="1"/>
  <c r="J76" i="1"/>
  <c r="K76" i="1" s="1"/>
  <c r="M76" i="1" s="1"/>
  <c r="N76" i="2" s="1"/>
  <c r="J12" i="1"/>
  <c r="K12" i="1" s="1"/>
  <c r="M12" i="1" s="1"/>
  <c r="N12" i="2" s="1"/>
  <c r="J218" i="1"/>
  <c r="K218" i="1" s="1"/>
  <c r="M218" i="1" s="1"/>
  <c r="N218" i="2" s="1"/>
  <c r="J154" i="1"/>
  <c r="K154" i="1" s="1"/>
  <c r="M154" i="1" s="1"/>
  <c r="N154" i="2" s="1"/>
  <c r="J90" i="1"/>
  <c r="K90" i="1" s="1"/>
  <c r="M90" i="1" s="1"/>
  <c r="N90" i="2" s="1"/>
  <c r="J26" i="1"/>
  <c r="K26" i="1" s="1"/>
  <c r="M26" i="1" s="1"/>
  <c r="N26" i="2" s="1"/>
  <c r="J301" i="1"/>
  <c r="K301" i="1" s="1"/>
  <c r="M301" i="1" s="1"/>
  <c r="N301" i="2" s="1"/>
  <c r="J237" i="1"/>
  <c r="K237" i="1" s="1"/>
  <c r="M237" i="1" s="1"/>
  <c r="N237" i="2" s="1"/>
  <c r="J173" i="1"/>
  <c r="K173" i="1" s="1"/>
  <c r="M173" i="1" s="1"/>
  <c r="N173" i="2" s="1"/>
  <c r="J109" i="1"/>
  <c r="K109" i="1" s="1"/>
  <c r="M109" i="1" s="1"/>
  <c r="N109" i="2" s="1"/>
  <c r="J45" i="1"/>
  <c r="K45" i="1" s="1"/>
  <c r="M45" i="1" s="1"/>
  <c r="N45" i="2" s="1"/>
  <c r="J348" i="1"/>
  <c r="K348" i="1" s="1"/>
  <c r="M348" i="1" s="1"/>
  <c r="N348" i="2" s="1"/>
  <c r="J187" i="1"/>
  <c r="K187" i="1" s="1"/>
  <c r="M187" i="1" s="1"/>
  <c r="N187" i="2" s="1"/>
  <c r="J342" i="1"/>
  <c r="K342" i="1" s="1"/>
  <c r="M342" i="1" s="1"/>
  <c r="N342" i="2" s="1"/>
  <c r="J167" i="1"/>
  <c r="K167" i="1" s="1"/>
  <c r="M167" i="1" s="1"/>
  <c r="N167" i="2" s="1"/>
  <c r="J335" i="1"/>
  <c r="K335" i="1" s="1"/>
  <c r="M335" i="1" s="1"/>
  <c r="N335" i="2" s="1"/>
  <c r="J147" i="1"/>
  <c r="K147" i="1" s="1"/>
  <c r="M147" i="1" s="1"/>
  <c r="N147" i="2" s="1"/>
  <c r="J334" i="1"/>
  <c r="K334" i="1" s="1"/>
  <c r="M334" i="1" s="1"/>
  <c r="N334" i="2" s="1"/>
  <c r="J143" i="1"/>
  <c r="K143" i="1" s="1"/>
  <c r="M143" i="1" s="1"/>
  <c r="N143" i="2" s="1"/>
  <c r="J296" i="1"/>
  <c r="K296" i="1" s="1"/>
  <c r="M296" i="1" s="1"/>
  <c r="N296" i="2" s="1"/>
  <c r="J232" i="1"/>
  <c r="K232" i="1" s="1"/>
  <c r="M232" i="1" s="1"/>
  <c r="N232" i="2" s="1"/>
  <c r="J168" i="1"/>
  <c r="K168" i="1" s="1"/>
  <c r="M168" i="1" s="1"/>
  <c r="N168" i="2" s="1"/>
  <c r="J104" i="1"/>
  <c r="K104" i="1" s="1"/>
  <c r="M104" i="1" s="1"/>
  <c r="N104" i="2" s="1"/>
  <c r="J40" i="1"/>
  <c r="K40" i="1" s="1"/>
  <c r="M40" i="1" s="1"/>
  <c r="N40" i="2" s="1"/>
  <c r="J246" i="1"/>
  <c r="K246" i="1" s="1"/>
  <c r="M246" i="1" s="1"/>
  <c r="N246" i="2" s="1"/>
  <c r="J182" i="1"/>
  <c r="K182" i="1" s="1"/>
  <c r="M182" i="1" s="1"/>
  <c r="N182" i="2" s="1"/>
  <c r="J118" i="1"/>
  <c r="K118" i="1" s="1"/>
  <c r="M118" i="1" s="1"/>
  <c r="N118" i="2" s="1"/>
  <c r="J54" i="1"/>
  <c r="K54" i="1" s="1"/>
  <c r="M54" i="1" s="1"/>
  <c r="N54" i="2" s="1"/>
  <c r="J329" i="1"/>
  <c r="K329" i="1" s="1"/>
  <c r="M329" i="1" s="1"/>
  <c r="N329" i="2" s="1"/>
  <c r="J265" i="1"/>
  <c r="K265" i="1" s="1"/>
  <c r="M265" i="1" s="1"/>
  <c r="N265" i="2" s="1"/>
  <c r="J201" i="1"/>
  <c r="K201" i="1" s="1"/>
  <c r="M201" i="1" s="1"/>
  <c r="N201" i="2" s="1"/>
  <c r="J137" i="1"/>
  <c r="K137" i="1" s="1"/>
  <c r="M137" i="1" s="1"/>
  <c r="N137" i="2" s="1"/>
  <c r="J73" i="1"/>
  <c r="K73" i="1" s="1"/>
  <c r="M73" i="1" s="1"/>
  <c r="N73" i="2" s="1"/>
  <c r="J9" i="1"/>
  <c r="K9" i="1" s="1"/>
  <c r="M9" i="1" s="1"/>
  <c r="N9" i="2" s="1"/>
  <c r="J319" i="1"/>
  <c r="K319" i="1" s="1"/>
  <c r="M319" i="1" s="1"/>
  <c r="N319" i="2" s="1"/>
  <c r="J107" i="1"/>
  <c r="K107" i="1" s="1"/>
  <c r="M107" i="1" s="1"/>
  <c r="N107" i="2" s="1"/>
  <c r="J310" i="1"/>
  <c r="K310" i="1" s="1"/>
  <c r="M310" i="1" s="1"/>
  <c r="N310" i="2" s="1"/>
  <c r="J87" i="1"/>
  <c r="K87" i="1" s="1"/>
  <c r="M87" i="1" s="1"/>
  <c r="N87" i="2" s="1"/>
  <c r="J299" i="1"/>
  <c r="K299" i="1" s="1"/>
  <c r="M299" i="1" s="1"/>
  <c r="N299" i="2" s="1"/>
  <c r="J67" i="1"/>
  <c r="K67" i="1" s="1"/>
  <c r="M67" i="1" s="1"/>
  <c r="N67" i="2" s="1"/>
  <c r="J298" i="1"/>
  <c r="K298" i="1" s="1"/>
  <c r="M298" i="1" s="1"/>
  <c r="N298" i="2" s="1"/>
  <c r="J63" i="1"/>
  <c r="K63" i="1" s="1"/>
  <c r="M63" i="1" s="1"/>
  <c r="N63" i="2" s="1"/>
  <c r="J276" i="1"/>
  <c r="K276" i="1" s="1"/>
  <c r="M276" i="1" s="1"/>
  <c r="N276" i="2" s="1"/>
  <c r="J212" i="1"/>
  <c r="K212" i="1" s="1"/>
  <c r="M212" i="1" s="1"/>
  <c r="N212" i="2" s="1"/>
  <c r="J148" i="1"/>
  <c r="K148" i="1" s="1"/>
  <c r="M148" i="1" s="1"/>
  <c r="N148" i="2" s="1"/>
  <c r="J84" i="1"/>
  <c r="K84" i="1" s="1"/>
  <c r="M84" i="1" s="1"/>
  <c r="N84" i="2" s="1"/>
  <c r="J20" i="1"/>
  <c r="K20" i="1" s="1"/>
  <c r="M20" i="1" s="1"/>
  <c r="N20" i="2" s="1"/>
  <c r="J226" i="1"/>
  <c r="K226" i="1" s="1"/>
  <c r="M226" i="1" s="1"/>
  <c r="N226" i="2" s="1"/>
  <c r="J162" i="1"/>
  <c r="K162" i="1" s="1"/>
  <c r="M162" i="1" s="1"/>
  <c r="N162" i="2" s="1"/>
  <c r="J98" i="1"/>
  <c r="K98" i="1" s="1"/>
  <c r="M98" i="1" s="1"/>
  <c r="N98" i="2" s="1"/>
  <c r="J34" i="1"/>
  <c r="K34" i="1" s="1"/>
  <c r="M34" i="1" s="1"/>
  <c r="N34" i="2" s="1"/>
  <c r="J309" i="1"/>
  <c r="K309" i="1" s="1"/>
  <c r="M309" i="1" s="1"/>
  <c r="N309" i="2" s="1"/>
  <c r="J245" i="1"/>
  <c r="K245" i="1" s="1"/>
  <c r="M245" i="1" s="1"/>
  <c r="N245" i="2" s="1"/>
  <c r="J181" i="1"/>
  <c r="K181" i="1" s="1"/>
  <c r="M181" i="1" s="1"/>
  <c r="N181" i="2" s="1"/>
  <c r="J117" i="1"/>
  <c r="K117" i="1" s="1"/>
  <c r="M117" i="1" s="1"/>
  <c r="N117" i="2" s="1"/>
  <c r="J53" i="1"/>
  <c r="K53" i="1" s="1"/>
  <c r="M53" i="1" s="1"/>
  <c r="N53" i="2" s="1"/>
  <c r="J338" i="1"/>
  <c r="K338" i="1" s="1"/>
  <c r="M338" i="1" s="1"/>
  <c r="N338" i="2" s="1"/>
  <c r="J155" i="1"/>
  <c r="K155" i="1" s="1"/>
  <c r="M155" i="1" s="1"/>
  <c r="N155" i="2" s="1"/>
  <c r="J331" i="1"/>
  <c r="K331" i="1" s="1"/>
  <c r="M331" i="1" s="1"/>
  <c r="N331" i="2" s="1"/>
  <c r="J135" i="1"/>
  <c r="K135" i="1" s="1"/>
  <c r="M135" i="1" s="1"/>
  <c r="N135" i="2" s="1"/>
  <c r="J323" i="1"/>
  <c r="K323" i="1" s="1"/>
  <c r="M323" i="1" s="1"/>
  <c r="N323" i="2" s="1"/>
  <c r="J115" i="1"/>
  <c r="K115" i="1" s="1"/>
  <c r="M115" i="1" s="1"/>
  <c r="N115" i="2" s="1"/>
  <c r="J322" i="1"/>
  <c r="K322" i="1" s="1"/>
  <c r="M322" i="1" s="1"/>
  <c r="N322" i="2" s="1"/>
  <c r="J111" i="1"/>
  <c r="K111" i="1" s="1"/>
  <c r="M111" i="1" s="1"/>
  <c r="N111" i="2" s="1"/>
  <c r="J288" i="1"/>
  <c r="K288" i="1" s="1"/>
  <c r="M288" i="1" s="1"/>
  <c r="N288" i="2" s="1"/>
  <c r="J224" i="1"/>
  <c r="K224" i="1" s="1"/>
  <c r="M224" i="1" s="1"/>
  <c r="N224" i="2" s="1"/>
  <c r="J160" i="1"/>
  <c r="K160" i="1" s="1"/>
  <c r="M160" i="1" s="1"/>
  <c r="N160" i="2" s="1"/>
  <c r="J96" i="1"/>
  <c r="K96" i="1" s="1"/>
  <c r="M96" i="1" s="1"/>
  <c r="N96" i="2" s="1"/>
  <c r="J32" i="1"/>
  <c r="K32" i="1" s="1"/>
  <c r="M32" i="1" s="1"/>
  <c r="N32" i="2" s="1"/>
  <c r="J238" i="1"/>
  <c r="K238" i="1" s="1"/>
  <c r="M238" i="1" s="1"/>
  <c r="N238" i="2" s="1"/>
  <c r="J174" i="1"/>
  <c r="K174" i="1" s="1"/>
  <c r="M174" i="1" s="1"/>
  <c r="N174" i="2" s="1"/>
  <c r="J110" i="1"/>
  <c r="K110" i="1" s="1"/>
  <c r="M110" i="1" s="1"/>
  <c r="N110" i="2" s="1"/>
  <c r="J46" i="1"/>
  <c r="K46" i="1" s="1"/>
  <c r="M46" i="1" s="1"/>
  <c r="N46" i="2" s="1"/>
  <c r="J321" i="1"/>
  <c r="K321" i="1" s="1"/>
  <c r="M321" i="1" s="1"/>
  <c r="N321" i="2" s="1"/>
  <c r="J257" i="1"/>
  <c r="K257" i="1" s="1"/>
  <c r="M257" i="1" s="1"/>
  <c r="N257" i="2" s="1"/>
  <c r="J193" i="1"/>
  <c r="K193" i="1" s="1"/>
  <c r="M193" i="1" s="1"/>
  <c r="N193" i="2" s="1"/>
  <c r="J129" i="1"/>
  <c r="K129" i="1" s="1"/>
  <c r="M129" i="1" s="1"/>
  <c r="N129" i="2" s="1"/>
  <c r="J65" i="1"/>
  <c r="K65" i="1" s="1"/>
  <c r="M65" i="1" s="1"/>
  <c r="N65" i="2" s="1"/>
  <c r="J352" i="1"/>
  <c r="K352" i="1" s="1"/>
  <c r="M352" i="1" s="1"/>
  <c r="N352" i="2" s="1"/>
  <c r="J203" i="1"/>
  <c r="K203" i="1" s="1"/>
  <c r="M203" i="1" s="1"/>
  <c r="N203" i="2" s="1"/>
  <c r="J347" i="1"/>
  <c r="K347" i="1" s="1"/>
  <c r="M347" i="1" s="1"/>
  <c r="N347" i="2" s="1"/>
  <c r="J183" i="1"/>
  <c r="K183" i="1" s="1"/>
  <c r="M183" i="1" s="1"/>
  <c r="N183" i="2" s="1"/>
  <c r="J340" i="1"/>
  <c r="K340" i="1" s="1"/>
  <c r="M340" i="1" s="1"/>
  <c r="N340" i="2" s="1"/>
  <c r="J163" i="1"/>
  <c r="K163" i="1" s="1"/>
  <c r="M163" i="1" s="1"/>
  <c r="N163" i="2" s="1"/>
  <c r="J339" i="1"/>
  <c r="K339" i="1" s="1"/>
  <c r="M339" i="1" s="1"/>
  <c r="N339" i="2" s="1"/>
  <c r="J159" i="1"/>
  <c r="K159" i="1" s="1"/>
  <c r="M159" i="1" s="1"/>
  <c r="N159" i="2" s="1"/>
  <c r="J300" i="1"/>
  <c r="K300" i="1" s="1"/>
  <c r="M300" i="1" s="1"/>
  <c r="N300" i="2" s="1"/>
  <c r="J236" i="1"/>
  <c r="K236" i="1" s="1"/>
  <c r="M236" i="1" s="1"/>
  <c r="N236" i="2" s="1"/>
  <c r="J172" i="1"/>
  <c r="K172" i="1" s="1"/>
  <c r="M172" i="1" s="1"/>
  <c r="N172" i="2" s="1"/>
  <c r="J108" i="1"/>
  <c r="K108" i="1" s="1"/>
  <c r="M108" i="1" s="1"/>
  <c r="N108" i="2" s="1"/>
  <c r="J44" i="1"/>
  <c r="K44" i="1" s="1"/>
  <c r="M44" i="1" s="1"/>
  <c r="N44" i="2" s="1"/>
  <c r="J250" i="1"/>
  <c r="K250" i="1" s="1"/>
  <c r="M250" i="1" s="1"/>
  <c r="N250" i="2" s="1"/>
  <c r="J186" i="1"/>
  <c r="K186" i="1" s="1"/>
  <c r="M186" i="1" s="1"/>
  <c r="N186" i="2" s="1"/>
  <c r="J122" i="1"/>
  <c r="K122" i="1" s="1"/>
  <c r="M122" i="1" s="1"/>
  <c r="N122" i="2" s="1"/>
  <c r="J58" i="1"/>
  <c r="K58" i="1" s="1"/>
  <c r="M58" i="1" s="1"/>
  <c r="N58" i="2" s="1"/>
  <c r="J333" i="1"/>
  <c r="K333" i="1" s="1"/>
  <c r="M333" i="1" s="1"/>
  <c r="N333" i="2" s="1"/>
  <c r="J269" i="1"/>
  <c r="K269" i="1" s="1"/>
  <c r="M269" i="1" s="1"/>
  <c r="N269" i="2" s="1"/>
  <c r="J205" i="1"/>
  <c r="K205" i="1" s="1"/>
  <c r="M205" i="1" s="1"/>
  <c r="N205" i="2" s="1"/>
  <c r="J141" i="1"/>
  <c r="K141" i="1" s="1"/>
  <c r="M141" i="1" s="1"/>
  <c r="N141" i="2" s="1"/>
  <c r="J77" i="1"/>
  <c r="K77" i="1" s="1"/>
  <c r="M77" i="1" s="1"/>
  <c r="N77" i="2" s="1"/>
  <c r="J13" i="1"/>
  <c r="K13" i="1" s="1"/>
  <c r="M13" i="1" s="1"/>
  <c r="N13" i="2" s="1"/>
  <c r="J295" i="1"/>
  <c r="K295" i="1" s="1"/>
  <c r="M295" i="1" s="1"/>
  <c r="N295" i="2" s="1"/>
  <c r="J59" i="1"/>
  <c r="K59" i="1" s="1"/>
  <c r="M59" i="1" s="1"/>
  <c r="N59" i="2" s="1"/>
  <c r="J286" i="1"/>
  <c r="K286" i="1" s="1"/>
  <c r="M286" i="1" s="1"/>
  <c r="N286" i="2" s="1"/>
  <c r="J39" i="1"/>
  <c r="K39" i="1" s="1"/>
  <c r="M39" i="1" s="1"/>
  <c r="N39" i="2" s="1"/>
  <c r="J275" i="1"/>
  <c r="K275" i="1" s="1"/>
  <c r="M275" i="1" s="1"/>
  <c r="N275" i="2" s="1"/>
  <c r="J19" i="1"/>
  <c r="K19" i="1" s="1"/>
  <c r="M19" i="1" s="1"/>
  <c r="N19" i="2" s="1"/>
  <c r="J271" i="1"/>
  <c r="K271" i="1" s="1"/>
  <c r="M271" i="1" s="1"/>
  <c r="N271" i="2" s="1"/>
  <c r="J15" i="1"/>
  <c r="K15" i="1" s="1"/>
  <c r="M15" i="1" s="1"/>
  <c r="N15" i="2" s="1"/>
  <c r="J264" i="1"/>
  <c r="K264" i="1" s="1"/>
  <c r="M264" i="1" s="1"/>
  <c r="N264" i="2" s="1"/>
  <c r="J200" i="1"/>
  <c r="K200" i="1" s="1"/>
  <c r="M200" i="1" s="1"/>
  <c r="N200" i="2" s="1"/>
  <c r="J136" i="1"/>
  <c r="K136" i="1" s="1"/>
  <c r="M136" i="1" s="1"/>
  <c r="N136" i="2" s="1"/>
  <c r="J72" i="1"/>
  <c r="K72" i="1" s="1"/>
  <c r="M72" i="1" s="1"/>
  <c r="N72" i="2" s="1"/>
  <c r="J11" i="1"/>
  <c r="K11" i="1" s="1"/>
  <c r="M11" i="1" s="1"/>
  <c r="N11" i="2" s="1"/>
  <c r="J214" i="1"/>
  <c r="K214" i="1" s="1"/>
  <c r="M214" i="1" s="1"/>
  <c r="N214" i="2" s="1"/>
  <c r="J150" i="1"/>
  <c r="K150" i="1" s="1"/>
  <c r="M150" i="1" s="1"/>
  <c r="N150" i="2" s="1"/>
  <c r="J86" i="1"/>
  <c r="K86" i="1" s="1"/>
  <c r="M86" i="1" s="1"/>
  <c r="N86" i="2" s="1"/>
  <c r="J22" i="1"/>
  <c r="K22" i="1" s="1"/>
  <c r="M22" i="1" s="1"/>
  <c r="N22" i="2" s="1"/>
  <c r="J297" i="1"/>
  <c r="K297" i="1" s="1"/>
  <c r="M297" i="1" s="1"/>
  <c r="N297" i="2" s="1"/>
  <c r="J233" i="1"/>
  <c r="K233" i="1" s="1"/>
  <c r="M233" i="1" s="1"/>
  <c r="N233" i="2" s="1"/>
  <c r="J169" i="1"/>
  <c r="K169" i="1" s="1"/>
  <c r="M169" i="1" s="1"/>
  <c r="N169" i="2" s="1"/>
  <c r="J105" i="1"/>
  <c r="K105" i="1" s="1"/>
  <c r="M105" i="1" s="1"/>
  <c r="N105" i="2" s="1"/>
  <c r="M366" i="3" l="1"/>
  <c r="O366" i="3" s="1"/>
  <c r="O85" i="2"/>
  <c r="O183" i="2"/>
  <c r="O225" i="2"/>
  <c r="O205" i="2"/>
  <c r="O268" i="2"/>
  <c r="O45" i="2"/>
  <c r="O149" i="2"/>
  <c r="O104" i="2"/>
  <c r="O136" i="2"/>
  <c r="O163" i="2"/>
  <c r="O265" i="2"/>
  <c r="O52" i="2"/>
  <c r="O12" i="2"/>
  <c r="O44" i="2"/>
  <c r="O22" i="2"/>
  <c r="O67" i="2"/>
  <c r="O115" i="2"/>
  <c r="O147" i="2"/>
  <c r="O161" i="2"/>
  <c r="O193" i="2"/>
  <c r="O11" i="2"/>
  <c r="O27" i="2"/>
  <c r="O181" i="2"/>
  <c r="O213" i="2"/>
  <c r="O282" i="2"/>
  <c r="O340" i="2"/>
  <c r="O237" i="2"/>
  <c r="O277" i="2"/>
  <c r="O309" i="2"/>
  <c r="O58" i="2"/>
  <c r="O90" i="2"/>
  <c r="O122" i="2"/>
  <c r="O154" i="2"/>
  <c r="O168" i="2"/>
  <c r="O200" i="2"/>
  <c r="O232" i="2"/>
  <c r="O294" i="2"/>
  <c r="O174" i="2"/>
  <c r="O206" i="2"/>
  <c r="O238" i="2"/>
  <c r="O288" i="2"/>
  <c r="O320" i="2"/>
  <c r="O338" i="2"/>
  <c r="O283" i="2"/>
  <c r="O299" i="2"/>
  <c r="O63" i="2"/>
  <c r="O159" i="2"/>
  <c r="O263" i="2"/>
  <c r="M366" i="1"/>
  <c r="N14" i="2"/>
  <c r="O14" i="2" s="1"/>
  <c r="O21" i="2"/>
  <c r="O53" i="2"/>
  <c r="O97" i="2"/>
  <c r="O77" i="2"/>
  <c r="O108" i="2"/>
  <c r="O140" i="2"/>
  <c r="O9" i="2"/>
  <c r="O289" i="2"/>
  <c r="O65" i="2"/>
  <c r="O129" i="2"/>
  <c r="O187" i="2"/>
  <c r="O321" i="2"/>
  <c r="O72" i="2"/>
  <c r="O32" i="2"/>
  <c r="O215" i="2"/>
  <c r="O26" i="2"/>
  <c r="O55" i="2"/>
  <c r="O87" i="2"/>
  <c r="O135" i="2"/>
  <c r="O169" i="2"/>
  <c r="O201" i="2"/>
  <c r="O257" i="2"/>
  <c r="O15" i="2"/>
  <c r="O31" i="2"/>
  <c r="O297" i="2"/>
  <c r="O360" i="2"/>
  <c r="O243" i="2"/>
  <c r="O78" i="2"/>
  <c r="O110" i="2"/>
  <c r="O142" i="2"/>
  <c r="O172" i="2"/>
  <c r="O204" i="2"/>
  <c r="O236" i="2"/>
  <c r="O270" i="2"/>
  <c r="O162" i="2"/>
  <c r="O194" i="2"/>
  <c r="O226" i="2"/>
  <c r="O258" i="2"/>
  <c r="O276" i="2"/>
  <c r="O308" i="2"/>
  <c r="O342" i="2"/>
  <c r="O271" i="2"/>
  <c r="O303" i="2"/>
  <c r="O319" i="2"/>
  <c r="O341" i="2"/>
  <c r="O331" i="2"/>
  <c r="O347" i="2"/>
  <c r="O109" i="2"/>
  <c r="O84" i="2"/>
  <c r="O235" i="2"/>
  <c r="O244" i="2"/>
  <c r="O334" i="2"/>
  <c r="O295" i="2"/>
  <c r="O96" i="2"/>
  <c r="O128" i="2"/>
  <c r="O13" i="2"/>
  <c r="O195" i="2"/>
  <c r="O73" i="2"/>
  <c r="O105" i="2"/>
  <c r="O141" i="2"/>
  <c r="O203" i="2"/>
  <c r="O76" i="2"/>
  <c r="O20" i="2"/>
  <c r="O167" i="2"/>
  <c r="O233" i="2"/>
  <c r="O46" i="2"/>
  <c r="O59" i="2"/>
  <c r="O75" i="2"/>
  <c r="O107" i="2"/>
  <c r="O155" i="2"/>
  <c r="O19" i="2"/>
  <c r="O35" i="2"/>
  <c r="O239" i="2"/>
  <c r="O322" i="2"/>
  <c r="O298" i="2"/>
  <c r="O348" i="2"/>
  <c r="O245" i="2"/>
  <c r="O66" i="2"/>
  <c r="O98" i="2"/>
  <c r="O130" i="2"/>
  <c r="O160" i="2"/>
  <c r="O192" i="2"/>
  <c r="O224" i="2"/>
  <c r="O256" i="2"/>
  <c r="O310" i="2"/>
  <c r="O182" i="2"/>
  <c r="O214" i="2"/>
  <c r="O246" i="2"/>
  <c r="O264" i="2"/>
  <c r="O296" i="2"/>
  <c r="O362" i="2"/>
  <c r="O275" i="2"/>
  <c r="O329" i="2"/>
  <c r="O361" i="2"/>
  <c r="O335" i="2"/>
  <c r="M366" i="2"/>
  <c r="O366" i="2" s="1"/>
</calcChain>
</file>

<file path=xl/sharedStrings.xml><?xml version="1.0" encoding="utf-8"?>
<sst xmlns="http://schemas.openxmlformats.org/spreadsheetml/2006/main" count="2009" uniqueCount="421">
  <si>
    <t>Knr.</t>
  </si>
  <si>
    <t>Kommune</t>
  </si>
  <si>
    <t xml:space="preserve">Skatt </t>
  </si>
  <si>
    <t>Innbyggere</t>
  </si>
  <si>
    <t>Inntektsutjevning i kr pr innb</t>
  </si>
  <si>
    <t>Inntektsutjevning totalt</t>
  </si>
  <si>
    <t xml:space="preserve">jan </t>
  </si>
  <si>
    <t>Kr pr innb</t>
  </si>
  <si>
    <t>Prosent av</t>
  </si>
  <si>
    <t>Symmetrisk</t>
  </si>
  <si>
    <t>Tilleggs-</t>
  </si>
  <si>
    <t>Brutto</t>
  </si>
  <si>
    <t>Finansier-</t>
  </si>
  <si>
    <t xml:space="preserve">Netto </t>
  </si>
  <si>
    <t>Netto</t>
  </si>
  <si>
    <t>lands-</t>
  </si>
  <si>
    <t xml:space="preserve"> utjevning</t>
  </si>
  <si>
    <t>kompen-</t>
  </si>
  <si>
    <t>innt.utj.</t>
  </si>
  <si>
    <t>ing</t>
  </si>
  <si>
    <t>innt.utj</t>
  </si>
  <si>
    <t>inntekts-</t>
  </si>
  <si>
    <t>gjennomsnitt</t>
  </si>
  <si>
    <t>sasjon</t>
  </si>
  <si>
    <t>Till.komp.</t>
  </si>
  <si>
    <t>utjevning</t>
  </si>
  <si>
    <t>(jan)</t>
  </si>
  <si>
    <t>Beregninger av skatt og netto inntektsutjevning for kommunene, januar 2025*</t>
  </si>
  <si>
    <t>Oslo</t>
  </si>
  <si>
    <t>Eigersund</t>
  </si>
  <si>
    <t>Stavanger</t>
  </si>
  <si>
    <t>Haugesund</t>
  </si>
  <si>
    <t>Sandnes</t>
  </si>
  <si>
    <t>Sokndal</t>
  </si>
  <si>
    <t>Lund</t>
  </si>
  <si>
    <t>Bjerkreim</t>
  </si>
  <si>
    <t>Hå</t>
  </si>
  <si>
    <t>Klepp</t>
  </si>
  <si>
    <t>Time</t>
  </si>
  <si>
    <t>Gjesdal</t>
  </si>
  <si>
    <t>Sola</t>
  </si>
  <si>
    <t>Randaberg</t>
  </si>
  <si>
    <t>Strand</t>
  </si>
  <si>
    <t>Hjelmeland</t>
  </si>
  <si>
    <t>Suldal</t>
  </si>
  <si>
    <t>Sauda</t>
  </si>
  <si>
    <t>Kvitsøy</t>
  </si>
  <si>
    <t>Bokn</t>
  </si>
  <si>
    <t>Tysvær</t>
  </si>
  <si>
    <t>Karmøy</t>
  </si>
  <si>
    <t>Utsira</t>
  </si>
  <si>
    <t>Vindafjord</t>
  </si>
  <si>
    <t>Kristiansund</t>
  </si>
  <si>
    <t>Molde</t>
  </si>
  <si>
    <t>Ålesund*</t>
  </si>
  <si>
    <t>Vanylven</t>
  </si>
  <si>
    <t>Sande*</t>
  </si>
  <si>
    <t>Herøy (Møre og Romsdal)</t>
  </si>
  <si>
    <t>Ulstein</t>
  </si>
  <si>
    <t>Hareid</t>
  </si>
  <si>
    <t>Ørsta</t>
  </si>
  <si>
    <t>Stranda</t>
  </si>
  <si>
    <t>Sykkylven</t>
  </si>
  <si>
    <t>Sula</t>
  </si>
  <si>
    <t>Giske</t>
  </si>
  <si>
    <t>Vestnes</t>
  </si>
  <si>
    <t>Rauma</t>
  </si>
  <si>
    <t>Aukra</t>
  </si>
  <si>
    <t>Averøy</t>
  </si>
  <si>
    <t>Gjemnes</t>
  </si>
  <si>
    <t>Tingvoll</t>
  </si>
  <si>
    <t>Sunndal</t>
  </si>
  <si>
    <t>Surnadal</t>
  </si>
  <si>
    <t>Smøla</t>
  </si>
  <si>
    <t>Aure</t>
  </si>
  <si>
    <t>Volda</t>
  </si>
  <si>
    <t>Fjord</t>
  </si>
  <si>
    <t>Hustadvika</t>
  </si>
  <si>
    <t>Haram*</t>
  </si>
  <si>
    <t>Bodø</t>
  </si>
  <si>
    <t>Narvik</t>
  </si>
  <si>
    <t>Bindal</t>
  </si>
  <si>
    <t>Sømna</t>
  </si>
  <si>
    <t>Brønnøy</t>
  </si>
  <si>
    <t>Vega</t>
  </si>
  <si>
    <t>Vevelstad</t>
  </si>
  <si>
    <t>Herøy (Nordland)</t>
  </si>
  <si>
    <t>Alstahaug</t>
  </si>
  <si>
    <t>Leirfjord</t>
  </si>
  <si>
    <t>Vefsn</t>
  </si>
  <si>
    <t>Grane</t>
  </si>
  <si>
    <t>Hattfjelldal</t>
  </si>
  <si>
    <t>Dønna</t>
  </si>
  <si>
    <t>Nesna</t>
  </si>
  <si>
    <t>Hemnes</t>
  </si>
  <si>
    <t>Rana</t>
  </si>
  <si>
    <t>Lurøy</t>
  </si>
  <si>
    <t>Træna</t>
  </si>
  <si>
    <t>Rødøy</t>
  </si>
  <si>
    <t>Meløy</t>
  </si>
  <si>
    <t>Gildeskål</t>
  </si>
  <si>
    <t>Beiarn</t>
  </si>
  <si>
    <t>Saltdal</t>
  </si>
  <si>
    <t>Fauske - Fuosko</t>
  </si>
  <si>
    <t>Sørfold</t>
  </si>
  <si>
    <t>Steigen</t>
  </si>
  <si>
    <t>Lødingen</t>
  </si>
  <si>
    <t>Evenes - Evenássi</t>
  </si>
  <si>
    <t>Røst</t>
  </si>
  <si>
    <t>Værøy</t>
  </si>
  <si>
    <t>Flakstad</t>
  </si>
  <si>
    <t>Vestvågøy</t>
  </si>
  <si>
    <t>Vågan</t>
  </si>
  <si>
    <t>Hadsel</t>
  </si>
  <si>
    <t>Bø*</t>
  </si>
  <si>
    <t>Øksnes</t>
  </si>
  <si>
    <t>Sortland - Suortá</t>
  </si>
  <si>
    <t>Andøy</t>
  </si>
  <si>
    <t>Moskenes</t>
  </si>
  <si>
    <t>Hamarøy</t>
  </si>
  <si>
    <t>Halden</t>
  </si>
  <si>
    <t>Moss</t>
  </si>
  <si>
    <t>Sarpsborg</t>
  </si>
  <si>
    <t>Fredrikstad</t>
  </si>
  <si>
    <t>Hvaler</t>
  </si>
  <si>
    <t>Råde</t>
  </si>
  <si>
    <t>Våler (Østfold)</t>
  </si>
  <si>
    <t>Skiptvet</t>
  </si>
  <si>
    <t>Indre Østfold</t>
  </si>
  <si>
    <t>Rakkestad</t>
  </si>
  <si>
    <t>Marker</t>
  </si>
  <si>
    <t>Aremark</t>
  </si>
  <si>
    <t>Bærum</t>
  </si>
  <si>
    <t>Asker</t>
  </si>
  <si>
    <t>Lillestrøm</t>
  </si>
  <si>
    <t>Nordre Follo</t>
  </si>
  <si>
    <t>Ullensaker</t>
  </si>
  <si>
    <t>Nesodden</t>
  </si>
  <si>
    <t>Frogn</t>
  </si>
  <si>
    <t>Vestby</t>
  </si>
  <si>
    <t>Ås</t>
  </si>
  <si>
    <t>Enebakk</t>
  </si>
  <si>
    <t>Lørenskog</t>
  </si>
  <si>
    <t>Rælingen</t>
  </si>
  <si>
    <t>Aurskog-Høland</t>
  </si>
  <si>
    <t>Nes</t>
  </si>
  <si>
    <t>Gjerdrum</t>
  </si>
  <si>
    <t>Nittedal</t>
  </si>
  <si>
    <t>Lunner</t>
  </si>
  <si>
    <t>Jevnaker</t>
  </si>
  <si>
    <t>Nannestad</t>
  </si>
  <si>
    <t>Eidsvoll</t>
  </si>
  <si>
    <t>Hurdal</t>
  </si>
  <si>
    <t>Drammen</t>
  </si>
  <si>
    <t>Kongsberg</t>
  </si>
  <si>
    <t>Ringerike</t>
  </si>
  <si>
    <t>Hole</t>
  </si>
  <si>
    <t>Lier</t>
  </si>
  <si>
    <t>Øvre Eiker</t>
  </si>
  <si>
    <t>Modum</t>
  </si>
  <si>
    <t>Krødsherad</t>
  </si>
  <si>
    <t>Flå</t>
  </si>
  <si>
    <t>Nesbyen</t>
  </si>
  <si>
    <t>Gol</t>
  </si>
  <si>
    <t>Hemsedal</t>
  </si>
  <si>
    <t>Ål</t>
  </si>
  <si>
    <t>Hol</t>
  </si>
  <si>
    <t>Sigdal</t>
  </si>
  <si>
    <t>Flesberg</t>
  </si>
  <si>
    <t>Rollag</t>
  </si>
  <si>
    <t>Nore og Uvdal</t>
  </si>
  <si>
    <t>Kongsvinger</t>
  </si>
  <si>
    <t>Hamar</t>
  </si>
  <si>
    <t>Lillehammer</t>
  </si>
  <si>
    <t>Gjøvik</t>
  </si>
  <si>
    <t>Ringsaker</t>
  </si>
  <si>
    <t>Løten</t>
  </si>
  <si>
    <t>Stange</t>
  </si>
  <si>
    <t>Nord-Odal</t>
  </si>
  <si>
    <t>Sør-Odal</t>
  </si>
  <si>
    <t>Eidskog</t>
  </si>
  <si>
    <t>Grue</t>
  </si>
  <si>
    <t>Åsnes</t>
  </si>
  <si>
    <t>Våler (Innlandet)</t>
  </si>
  <si>
    <t>Elverum</t>
  </si>
  <si>
    <t>Trysil</t>
  </si>
  <si>
    <t>Åmot</t>
  </si>
  <si>
    <t>Stor-Elvdal</t>
  </si>
  <si>
    <t>Rendalen</t>
  </si>
  <si>
    <t>Engerdal</t>
  </si>
  <si>
    <t>Tolga</t>
  </si>
  <si>
    <t>Tynset</t>
  </si>
  <si>
    <t>Alvdal</t>
  </si>
  <si>
    <t>Folldal</t>
  </si>
  <si>
    <t>Os</t>
  </si>
  <si>
    <t>Dovre</t>
  </si>
  <si>
    <t>Lesja</t>
  </si>
  <si>
    <t>Skjåk</t>
  </si>
  <si>
    <t>Lom</t>
  </si>
  <si>
    <t>Vågå</t>
  </si>
  <si>
    <t>Nord-Fron</t>
  </si>
  <si>
    <t>Sel</t>
  </si>
  <si>
    <t>Sør-Fron</t>
  </si>
  <si>
    <t>Ringebu</t>
  </si>
  <si>
    <t>Øyer</t>
  </si>
  <si>
    <t>Gausdal</t>
  </si>
  <si>
    <t>Østre Toten</t>
  </si>
  <si>
    <t>Vestre Toten</t>
  </si>
  <si>
    <t>Gran</t>
  </si>
  <si>
    <t>Søndre Land</t>
  </si>
  <si>
    <t>Nordre Land</t>
  </si>
  <si>
    <t>Sør-Aurdal</t>
  </si>
  <si>
    <t>Etnedal</t>
  </si>
  <si>
    <t>Nord-Aurdal</t>
  </si>
  <si>
    <t>Vestre Slidre</t>
  </si>
  <si>
    <t>Øystre Slidre</t>
  </si>
  <si>
    <t>Vang</t>
  </si>
  <si>
    <t>Horten</t>
  </si>
  <si>
    <t>Holmestrand</t>
  </si>
  <si>
    <t>Tønsberg</t>
  </si>
  <si>
    <t>Sandefjord</t>
  </si>
  <si>
    <t>Larvik</t>
  </si>
  <si>
    <t>Færder</t>
  </si>
  <si>
    <t>Porsgrunn</t>
  </si>
  <si>
    <t>Skien</t>
  </si>
  <si>
    <t>Notodden</t>
  </si>
  <si>
    <t>Siljan</t>
  </si>
  <si>
    <t>Bamble</t>
  </si>
  <si>
    <t>Kragerø</t>
  </si>
  <si>
    <t>Drangedal</t>
  </si>
  <si>
    <t>Nome</t>
  </si>
  <si>
    <t>Midt-Telemark</t>
  </si>
  <si>
    <t>Seljord</t>
  </si>
  <si>
    <t>Hjartdal</t>
  </si>
  <si>
    <t>Tinn</t>
  </si>
  <si>
    <t>Kviteseid</t>
  </si>
  <si>
    <t>Nissedal</t>
  </si>
  <si>
    <t>Fyresdal</t>
  </si>
  <si>
    <t>Tokke</t>
  </si>
  <si>
    <t>Vinje</t>
  </si>
  <si>
    <t>Risør</t>
  </si>
  <si>
    <t>Grimstad</t>
  </si>
  <si>
    <t>Arendal</t>
  </si>
  <si>
    <t>Kristiansand</t>
  </si>
  <si>
    <t>Lindesnes</t>
  </si>
  <si>
    <t>Farsund</t>
  </si>
  <si>
    <t>Flekkefjord</t>
  </si>
  <si>
    <t>Gjerstad</t>
  </si>
  <si>
    <t>Vegårshei</t>
  </si>
  <si>
    <t>Tvedestrand</t>
  </si>
  <si>
    <t>Froland</t>
  </si>
  <si>
    <t>Lillesand</t>
  </si>
  <si>
    <t>Birkenes</t>
  </si>
  <si>
    <t>Åmli</t>
  </si>
  <si>
    <t>Iveland</t>
  </si>
  <si>
    <t>Evje og Hornnes</t>
  </si>
  <si>
    <t>Bygland</t>
  </si>
  <si>
    <t>Valle</t>
  </si>
  <si>
    <t>Bykle</t>
  </si>
  <si>
    <t>Vennesla</t>
  </si>
  <si>
    <t>Åseral</t>
  </si>
  <si>
    <t>Lyngdal</t>
  </si>
  <si>
    <t>Hægebostad</t>
  </si>
  <si>
    <t>Kvinesdal</t>
  </si>
  <si>
    <t>Sirdal</t>
  </si>
  <si>
    <t>Bergen</t>
  </si>
  <si>
    <t>Kinn</t>
  </si>
  <si>
    <t>Etne</t>
  </si>
  <si>
    <t>Sveio</t>
  </si>
  <si>
    <t>Bømlo</t>
  </si>
  <si>
    <t>Stord</t>
  </si>
  <si>
    <t>Fitjar</t>
  </si>
  <si>
    <t>Tysnes</t>
  </si>
  <si>
    <t>Kvinnherad</t>
  </si>
  <si>
    <t>Ullensvang</t>
  </si>
  <si>
    <t>Eidfjord</t>
  </si>
  <si>
    <t>Ulvik</t>
  </si>
  <si>
    <t>Voss</t>
  </si>
  <si>
    <t>Kvam</t>
  </si>
  <si>
    <t>Samnanger</t>
  </si>
  <si>
    <t>Bjørnafjorden</t>
  </si>
  <si>
    <t>Austevoll</t>
  </si>
  <si>
    <t>Øygarden</t>
  </si>
  <si>
    <t>Askøy</t>
  </si>
  <si>
    <t>Vaksdal</t>
  </si>
  <si>
    <t>Modalen</t>
  </si>
  <si>
    <t>Osterøy</t>
  </si>
  <si>
    <t>Alver</t>
  </si>
  <si>
    <t>Austrheim</t>
  </si>
  <si>
    <t>Fedje</t>
  </si>
  <si>
    <t>Masfjorden</t>
  </si>
  <si>
    <t>Gulen</t>
  </si>
  <si>
    <t>Solund</t>
  </si>
  <si>
    <t>Hyllestad</t>
  </si>
  <si>
    <t>Høyanger</t>
  </si>
  <si>
    <t>Vik</t>
  </si>
  <si>
    <t>Sogndal</t>
  </si>
  <si>
    <t>Aurland</t>
  </si>
  <si>
    <t>Lærdal</t>
  </si>
  <si>
    <t>Årdal</t>
  </si>
  <si>
    <t>Luster</t>
  </si>
  <si>
    <t>Askvoll</t>
  </si>
  <si>
    <t>Fjaler</t>
  </si>
  <si>
    <t>Sunnfjord</t>
  </si>
  <si>
    <t>Bremanger</t>
  </si>
  <si>
    <t>Stad</t>
  </si>
  <si>
    <t>Gloppen</t>
  </si>
  <si>
    <t>Stryn</t>
  </si>
  <si>
    <t>Trondheim</t>
  </si>
  <si>
    <t>Steinkjer</t>
  </si>
  <si>
    <t>Namsos</t>
  </si>
  <si>
    <t>Frøya</t>
  </si>
  <si>
    <t>Osen</t>
  </si>
  <si>
    <t>Oppdal</t>
  </si>
  <si>
    <t>Rennebu</t>
  </si>
  <si>
    <t>Røros</t>
  </si>
  <si>
    <t>Holtålen</t>
  </si>
  <si>
    <t>Midtre Gauldal</t>
  </si>
  <si>
    <t>Melhus</t>
  </si>
  <si>
    <t>Skaun</t>
  </si>
  <si>
    <t>Malvik</t>
  </si>
  <si>
    <t>Selbu</t>
  </si>
  <si>
    <t>Tydal</t>
  </si>
  <si>
    <t>Meråker</t>
  </si>
  <si>
    <t>Stjørdal</t>
  </si>
  <si>
    <t>Frosta</t>
  </si>
  <si>
    <t>Levanger</t>
  </si>
  <si>
    <t>Verdal</t>
  </si>
  <si>
    <t>Snåase - Snåsa</t>
  </si>
  <si>
    <t>Lierne</t>
  </si>
  <si>
    <t>Raarvihke - Røyrvik</t>
  </si>
  <si>
    <t>Namsskogan</t>
  </si>
  <si>
    <t>Grong</t>
  </si>
  <si>
    <t>Høylandet</t>
  </si>
  <si>
    <t>Overhalla</t>
  </si>
  <si>
    <t>Flatanger</t>
  </si>
  <si>
    <t>Leka</t>
  </si>
  <si>
    <t>Inderøy</t>
  </si>
  <si>
    <t>Indre Fosen</t>
  </si>
  <si>
    <t>Heim</t>
  </si>
  <si>
    <t>Hitra</t>
  </si>
  <si>
    <t>Ørland</t>
  </si>
  <si>
    <t>Åfjord</t>
  </si>
  <si>
    <t>Orkland</t>
  </si>
  <si>
    <t>Nærøysund</t>
  </si>
  <si>
    <t>Rindal</t>
  </si>
  <si>
    <t>Tromsø</t>
  </si>
  <si>
    <t>Harstad</t>
  </si>
  <si>
    <t>Kvæfjord</t>
  </si>
  <si>
    <t>Tjeldsund</t>
  </si>
  <si>
    <t>Ibestad</t>
  </si>
  <si>
    <t>Gratangen</t>
  </si>
  <si>
    <t>Loabák - Lavangen</t>
  </si>
  <si>
    <t>Bardu</t>
  </si>
  <si>
    <t>Salangen</t>
  </si>
  <si>
    <t>Målselv</t>
  </si>
  <si>
    <t>Sørreisa</t>
  </si>
  <si>
    <t>Dyrøy</t>
  </si>
  <si>
    <t>Senja</t>
  </si>
  <si>
    <t>Balsfjord</t>
  </si>
  <si>
    <t>Karlsøy</t>
  </si>
  <si>
    <t>Lyngen</t>
  </si>
  <si>
    <t>Storfjord - Omasvuotna - Omasvuono</t>
  </si>
  <si>
    <t>Gáivuotna - Kåfjord - Kaivuono</t>
  </si>
  <si>
    <t>Skjervøy</t>
  </si>
  <si>
    <t>Nordreisa</t>
  </si>
  <si>
    <t>Kvænangen</t>
  </si>
  <si>
    <t>Alta</t>
  </si>
  <si>
    <t>Hammerfest</t>
  </si>
  <si>
    <t>Sør-Varanger</t>
  </si>
  <si>
    <t>Vadsø</t>
  </si>
  <si>
    <t>Kárásjohka - Karasjok</t>
  </si>
  <si>
    <t>Guovdageaidnu - Kautokeino</t>
  </si>
  <si>
    <t>Loppa</t>
  </si>
  <si>
    <t>Hasvik</t>
  </si>
  <si>
    <t>Måsøy</t>
  </si>
  <si>
    <t>Nordkapp</t>
  </si>
  <si>
    <t>Porsanger - Porsángu - Porsanki </t>
  </si>
  <si>
    <t>Lebesby</t>
  </si>
  <si>
    <t>Gamvik</t>
  </si>
  <si>
    <t>Deatnu - Tana</t>
  </si>
  <si>
    <t>Berlevåg</t>
  </si>
  <si>
    <t>Båtsfjord</t>
  </si>
  <si>
    <t>Vardø</t>
  </si>
  <si>
    <t>Unjárga - Nesseby</t>
  </si>
  <si>
    <t>Hele landet</t>
  </si>
  <si>
    <t>Skatt jan 2025</t>
  </si>
  <si>
    <t>(62 pst.)</t>
  </si>
  <si>
    <t xml:space="preserve">Trekk for finansiering av inntektsutjevningen (kr pr innb): </t>
  </si>
  <si>
    <t>/</t>
  </si>
  <si>
    <t>innb. =</t>
  </si>
  <si>
    <t>kr pr innb</t>
  </si>
  <si>
    <t xml:space="preserve">*Bø kommune vedtok å sette ned den kommunale delen av formuesskatten fra 0,7 til 0,2 prosent med virkning fra 2021. Sande kommune vedtok å sette ned den kommunale delen av formueskatten til 0,5 prosent med virkning fra 2023, og ytterligere ned til 0,2 prosent med virkning fra 2024. For begge kommune er det foretatt en korreksjon i skattetallene i skatteutjevningen. Det korrigerte skattegrunnlaget er et anslag på hva skatteinntektene ville vært med maksimal skattesats. </t>
  </si>
  <si>
    <t xml:space="preserve">*Skattetallene for Ålesund og Haram kommune blir etter skatteinngangen i februar og desember 2025 korrigert for skatteinntekter for tidligere skatteår enn 2024, som blir bokført i løpet av 2025. Haram kommune har rett på en andel av disse skatteinntektene, og de blir da fordelt med 12,84 prosent til Haram kommune, og 87,16 prosent til Ålesund kommune. </t>
  </si>
  <si>
    <t xml:space="preserve">pr. 1.1.25. </t>
  </si>
  <si>
    <t>(jan-feb)</t>
  </si>
  <si>
    <t>Netto innt.</t>
  </si>
  <si>
    <t>utj. tilskudd</t>
  </si>
  <si>
    <t>januar</t>
  </si>
  <si>
    <t>februar</t>
  </si>
  <si>
    <t>jan -feb</t>
  </si>
  <si>
    <t>Beregninger av skatt og netto inntektsutjevning for kommunene, januar - februar 2025*</t>
  </si>
  <si>
    <t>Skatt jan - feb 2025</t>
  </si>
  <si>
    <t>jan-feb</t>
  </si>
  <si>
    <t>mars</t>
  </si>
  <si>
    <t>(jan-mars)</t>
  </si>
  <si>
    <t>Skatt jan - mars 2025</t>
  </si>
  <si>
    <t>jan -mars</t>
  </si>
  <si>
    <t>Beregninger av skatt og netto inntektsutjevning for kommunene, januar - mars 2025*</t>
  </si>
  <si>
    <t>Beregninger av skatt og netto inntektsutjevning for kommunene, januar - april 2025*</t>
  </si>
  <si>
    <t>Skatt jan - april 2025</t>
  </si>
  <si>
    <t>jan-mars</t>
  </si>
  <si>
    <t>april</t>
  </si>
  <si>
    <t>jan -april</t>
  </si>
  <si>
    <t>(jan-april)</t>
  </si>
  <si>
    <t>Beregninger av skatt og netto inntektsutjevning for kommunene, januar - mai 2025*</t>
  </si>
  <si>
    <t>jan -mai</t>
  </si>
  <si>
    <t>Skatt jan - mai 2025</t>
  </si>
  <si>
    <t>(jan-mai)</t>
  </si>
  <si>
    <t>jan-april</t>
  </si>
  <si>
    <t>mai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</si>
</sst>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
    <numFmt numFmtId="165" formatCode="#,##0.0"/>
    <numFmt numFmtId="166" formatCode="0.0"/>
  </numFmts>
  <fonts count="9" x14ac:knownFonts="1">
    <font>
      <sz val="11"/>
      <color theme="1"/>
      <name val="Aptos Narrow"/>
      <family val="2"/>
      <scheme val="minor"/>
    </font>
    <font>
      <sz val="11"/>
      <color theme="1"/>
      <name val="Aptos Narrow"/>
      <family val="2"/>
      <scheme val="minor"/>
    </font>
    <font>
      <b/>
      <sz val="10"/>
      <name val="Aptos Narrow"/>
      <family val="2"/>
      <scheme val="minor"/>
    </font>
    <font>
      <sz val="10"/>
      <name val="Aptos Narrow"/>
      <family val="2"/>
      <scheme val="minor"/>
    </font>
    <font>
      <sz val="10"/>
      <name val="Tms Rmn"/>
    </font>
    <font>
      <i/>
      <sz val="10"/>
      <name val="Aptos Narrow"/>
      <family val="2"/>
      <scheme val="minor"/>
    </font>
    <font>
      <sz val="10"/>
      <name val="MS Sans Serif"/>
      <family val="2"/>
    </font>
    <font>
      <b/>
      <i/>
      <sz val="10"/>
      <name val="Aptos Narrow"/>
      <family val="2"/>
      <scheme val="minor"/>
    </font>
    <font>
      <sz val="10"/>
      <color theme="1"/>
      <name val="Aptos Narrow"/>
      <family val="2"/>
      <scheme val="minor"/>
    </font>
  </fonts>
  <fills count="6">
    <fill>
      <patternFill patternType="none"/>
    </fill>
    <fill>
      <patternFill patternType="gray125"/>
    </fill>
    <fill>
      <patternFill patternType="solid">
        <fgColor rgb="FFFFFF99"/>
        <bgColor indexed="64"/>
      </patternFill>
    </fill>
    <fill>
      <patternFill patternType="solid">
        <fgColor theme="0" tint="-0.14996795556505021"/>
        <bgColor indexed="22"/>
      </patternFill>
    </fill>
    <fill>
      <patternFill patternType="solid">
        <fgColor theme="0" tint="-0.14996795556505021"/>
        <bgColor indexed="64"/>
      </patternFill>
    </fill>
    <fill>
      <patternFill patternType="solid">
        <fgColor theme="9" tint="0.79998168889431442"/>
        <bgColor indexed="64"/>
      </patternFill>
    </fill>
  </fills>
  <borders count="21">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ck">
        <color indexed="64"/>
      </bottom>
      <diagonal/>
    </border>
  </borders>
  <cellStyleXfs count="5">
    <xf numFmtId="0" fontId="0" fillId="0" borderId="0"/>
    <xf numFmtId="43" fontId="1" fillId="0" borderId="0" applyFont="0" applyFill="0" applyBorder="0" applyAlignment="0" applyProtection="0"/>
    <xf numFmtId="0" fontId="4" fillId="0" borderId="0"/>
    <xf numFmtId="4" fontId="6" fillId="0" borderId="0" applyFont="0" applyFill="0" applyBorder="0" applyAlignment="0" applyProtection="0"/>
    <xf numFmtId="9" fontId="1" fillId="0" borderId="0" applyFont="0" applyFill="0" applyBorder="0" applyAlignment="0" applyProtection="0"/>
  </cellStyleXfs>
  <cellXfs count="80">
    <xf numFmtId="0" fontId="0" fillId="0" borderId="0" xfId="0"/>
    <xf numFmtId="0" fontId="5" fillId="3" borderId="14" xfId="2" applyFont="1" applyFill="1" applyBorder="1" applyAlignment="1">
      <alignment horizontal="center"/>
    </xf>
    <xf numFmtId="0" fontId="5" fillId="4" borderId="14" xfId="2" applyFont="1" applyFill="1" applyBorder="1" applyAlignment="1">
      <alignment horizontal="center"/>
    </xf>
    <xf numFmtId="0" fontId="5" fillId="0" borderId="0" xfId="2" applyFont="1" applyFill="1" applyBorder="1" applyAlignment="1">
      <alignment horizontal="center"/>
    </xf>
    <xf numFmtId="0" fontId="3" fillId="5" borderId="4" xfId="0" applyFont="1" applyFill="1" applyBorder="1" applyAlignment="1">
      <alignment horizontal="center" vertical="center"/>
    </xf>
    <xf numFmtId="0" fontId="3" fillId="5" borderId="4" xfId="0" applyFont="1" applyFill="1" applyBorder="1" applyAlignment="1">
      <alignment horizontal="center"/>
    </xf>
    <xf numFmtId="0" fontId="3" fillId="5" borderId="9" xfId="0" applyFont="1" applyFill="1" applyBorder="1" applyAlignment="1">
      <alignment horizontal="center" vertical="center"/>
    </xf>
    <xf numFmtId="0" fontId="3" fillId="5" borderId="9" xfId="0" applyFont="1" applyFill="1" applyBorder="1" applyAlignment="1">
      <alignment horizontal="center"/>
    </xf>
    <xf numFmtId="0" fontId="3" fillId="5" borderId="10" xfId="0" applyFont="1" applyFill="1" applyBorder="1" applyAlignment="1">
      <alignment horizontal="center"/>
    </xf>
    <xf numFmtId="0" fontId="3" fillId="5" borderId="3" xfId="0" applyFont="1" applyFill="1" applyBorder="1" applyAlignment="1">
      <alignment horizontal="center"/>
    </xf>
    <xf numFmtId="1" fontId="3" fillId="5" borderId="3" xfId="0" applyNumberFormat="1" applyFont="1" applyFill="1" applyBorder="1" applyAlignment="1">
      <alignment horizontal="center"/>
    </xf>
    <xf numFmtId="2" fontId="3" fillId="5" borderId="11" xfId="0" applyNumberFormat="1" applyFont="1" applyFill="1" applyBorder="1" applyAlignment="1">
      <alignment horizontal="center"/>
    </xf>
    <xf numFmtId="0" fontId="3" fillId="5" borderId="11" xfId="0" applyFont="1" applyFill="1" applyBorder="1" applyAlignment="1">
      <alignment horizontal="center"/>
    </xf>
    <xf numFmtId="0" fontId="3" fillId="5" borderId="12" xfId="0" applyFont="1" applyFill="1" applyBorder="1" applyAlignment="1">
      <alignment horizontal="center"/>
    </xf>
    <xf numFmtId="0" fontId="3" fillId="5" borderId="8" xfId="0" applyFont="1" applyFill="1" applyBorder="1" applyAlignment="1">
      <alignment horizontal="center"/>
    </xf>
    <xf numFmtId="0" fontId="3" fillId="5" borderId="0" xfId="0" applyFont="1" applyFill="1" applyAlignment="1">
      <alignment horizontal="center"/>
    </xf>
    <xf numFmtId="1" fontId="3" fillId="5" borderId="8" xfId="0" applyNumberFormat="1" applyFont="1" applyFill="1" applyBorder="1" applyAlignment="1">
      <alignment horizontal="center"/>
    </xf>
    <xf numFmtId="2" fontId="3" fillId="5" borderId="12" xfId="0" applyNumberFormat="1" applyFont="1" applyFill="1" applyBorder="1" applyAlignment="1">
      <alignment horizontal="center"/>
    </xf>
    <xf numFmtId="0" fontId="3" fillId="5" borderId="2" xfId="0" applyFont="1" applyFill="1" applyBorder="1" applyAlignment="1">
      <alignment horizontal="left" vertical="center"/>
    </xf>
    <xf numFmtId="0" fontId="3" fillId="5" borderId="13" xfId="2" applyFont="1" applyFill="1" applyBorder="1" applyAlignment="1">
      <alignment horizontal="right"/>
    </xf>
    <xf numFmtId="0" fontId="3" fillId="5" borderId="13" xfId="2" applyFont="1" applyFill="1" applyBorder="1" applyAlignment="1">
      <alignment horizontal="center"/>
    </xf>
    <xf numFmtId="1" fontId="3" fillId="5" borderId="13" xfId="0" quotePrefix="1" applyNumberFormat="1" applyFont="1" applyFill="1" applyBorder="1" applyAlignment="1">
      <alignment horizontal="center"/>
    </xf>
    <xf numFmtId="1" fontId="3" fillId="5" borderId="13" xfId="2" applyNumberFormat="1" applyFont="1" applyFill="1" applyBorder="1" applyAlignment="1">
      <alignment horizontal="center"/>
    </xf>
    <xf numFmtId="0" fontId="3" fillId="5" borderId="2" xfId="2" applyFont="1" applyFill="1" applyBorder="1" applyAlignment="1">
      <alignment horizontal="right"/>
    </xf>
    <xf numFmtId="2" fontId="3" fillId="5" borderId="13" xfId="2" applyNumberFormat="1" applyFont="1" applyFill="1" applyBorder="1" applyAlignment="1">
      <alignment horizontal="center"/>
    </xf>
    <xf numFmtId="0" fontId="3" fillId="5" borderId="0" xfId="2" applyFont="1" applyFill="1"/>
    <xf numFmtId="3" fontId="3" fillId="5" borderId="0" xfId="3" applyNumberFormat="1" applyFont="1" applyFill="1" applyAlignment="1"/>
    <xf numFmtId="1" fontId="3" fillId="5" borderId="0" xfId="3" applyNumberFormat="1" applyFont="1" applyFill="1"/>
    <xf numFmtId="3" fontId="3" fillId="5" borderId="0" xfId="3" applyNumberFormat="1" applyFont="1" applyFill="1"/>
    <xf numFmtId="4" fontId="3" fillId="5" borderId="0" xfId="1" applyNumberFormat="1" applyFont="1" applyFill="1"/>
    <xf numFmtId="2" fontId="3" fillId="5" borderId="0" xfId="3" applyNumberFormat="1" applyFont="1" applyFill="1"/>
    <xf numFmtId="0" fontId="3" fillId="2" borderId="0" xfId="0" applyFont="1" applyFill="1"/>
    <xf numFmtId="0" fontId="3" fillId="0" borderId="0" xfId="2" applyFont="1"/>
    <xf numFmtId="0" fontId="5" fillId="0" borderId="0" xfId="2" applyFont="1" applyAlignment="1">
      <alignment horizontal="right"/>
    </xf>
    <xf numFmtId="3" fontId="3" fillId="0" borderId="0" xfId="3" applyNumberFormat="1" applyFont="1" applyBorder="1"/>
    <xf numFmtId="3" fontId="5" fillId="0" borderId="20" xfId="3" applyNumberFormat="1" applyFont="1" applyBorder="1"/>
    <xf numFmtId="165" fontId="3" fillId="0" borderId="0" xfId="3" applyNumberFormat="1" applyFont="1" applyBorder="1"/>
    <xf numFmtId="0" fontId="3" fillId="0" borderId="0" xfId="0" applyFont="1"/>
    <xf numFmtId="3" fontId="3" fillId="5" borderId="3" xfId="0" applyNumberFormat="1" applyFont="1" applyFill="1" applyBorder="1" applyAlignment="1">
      <alignment horizontal="center"/>
    </xf>
    <xf numFmtId="3" fontId="3" fillId="5" borderId="8" xfId="0" applyNumberFormat="1" applyFont="1" applyFill="1" applyBorder="1" applyAlignment="1">
      <alignment horizontal="center"/>
    </xf>
    <xf numFmtId="3" fontId="3" fillId="5" borderId="8" xfId="2" applyNumberFormat="1" applyFont="1" applyFill="1" applyBorder="1" applyAlignment="1">
      <alignment horizontal="center"/>
    </xf>
    <xf numFmtId="3" fontId="3" fillId="5" borderId="13" xfId="2" applyNumberFormat="1" applyFont="1" applyFill="1" applyBorder="1" applyAlignment="1">
      <alignment horizontal="center"/>
    </xf>
    <xf numFmtId="0" fontId="7" fillId="0" borderId="20" xfId="2" applyFont="1" applyBorder="1"/>
    <xf numFmtId="3" fontId="5" fillId="0" borderId="20" xfId="0" applyNumberFormat="1" applyFont="1" applyBorder="1"/>
    <xf numFmtId="164" fontId="5" fillId="0" borderId="20" xfId="4" applyNumberFormat="1" applyFont="1" applyBorder="1"/>
    <xf numFmtId="1" fontId="5" fillId="0" borderId="20" xfId="4" applyNumberFormat="1" applyFont="1" applyBorder="1"/>
    <xf numFmtId="2" fontId="5" fillId="0" borderId="20" xfId="2" quotePrefix="1" applyNumberFormat="1" applyFont="1" applyBorder="1"/>
    <xf numFmtId="166" fontId="3" fillId="5" borderId="3" xfId="0" applyNumberFormat="1" applyFont="1" applyFill="1" applyBorder="1" applyAlignment="1">
      <alignment horizontal="center"/>
    </xf>
    <xf numFmtId="166" fontId="3" fillId="5" borderId="8" xfId="0" applyNumberFormat="1" applyFont="1" applyFill="1" applyBorder="1" applyAlignment="1">
      <alignment horizontal="center"/>
    </xf>
    <xf numFmtId="166" fontId="3" fillId="5" borderId="13" xfId="2" applyNumberFormat="1" applyFont="1" applyFill="1" applyBorder="1" applyAlignment="1">
      <alignment horizontal="center"/>
    </xf>
    <xf numFmtId="166" fontId="0" fillId="0" borderId="0" xfId="0" applyNumberFormat="1"/>
    <xf numFmtId="166" fontId="5" fillId="0" borderId="20" xfId="4" applyNumberFormat="1" applyFont="1" applyBorder="1"/>
    <xf numFmtId="166" fontId="3" fillId="5" borderId="0" xfId="3" applyNumberFormat="1" applyFont="1" applyFill="1"/>
    <xf numFmtId="166" fontId="0" fillId="0" borderId="0" xfId="0" applyNumberFormat="1" applyFont="1"/>
    <xf numFmtId="166" fontId="3" fillId="0" borderId="20" xfId="4" applyNumberFormat="1" applyFont="1" applyBorder="1"/>
    <xf numFmtId="0" fontId="8" fillId="0" borderId="0" xfId="0" applyFont="1"/>
    <xf numFmtId="3" fontId="8" fillId="0" borderId="0" xfId="0" applyNumberFormat="1" applyFont="1"/>
    <xf numFmtId="164" fontId="8" fillId="0" borderId="0" xfId="0" applyNumberFormat="1" applyFont="1"/>
    <xf numFmtId="165" fontId="8" fillId="0" borderId="0" xfId="0" applyNumberFormat="1" applyFont="1"/>
    <xf numFmtId="166" fontId="8" fillId="0" borderId="0" xfId="0" applyNumberFormat="1" applyFont="1"/>
    <xf numFmtId="1" fontId="3" fillId="0" borderId="0" xfId="2" applyNumberFormat="1" applyFont="1" applyFill="1" applyBorder="1" applyAlignment="1">
      <alignment horizontal="right"/>
    </xf>
    <xf numFmtId="3" fontId="3" fillId="0" borderId="0" xfId="2" applyNumberFormat="1" applyFont="1" applyFill="1" applyBorder="1" applyAlignment="1">
      <alignment horizontal="right"/>
    </xf>
    <xf numFmtId="0" fontId="3" fillId="5" borderId="2" xfId="2" applyFont="1" applyFill="1" applyBorder="1" applyAlignment="1">
      <alignment horizontal="center"/>
    </xf>
    <xf numFmtId="1" fontId="8" fillId="0" borderId="0" xfId="0" applyNumberFormat="1" applyFont="1" applyAlignment="1">
      <alignment horizontal="right"/>
    </xf>
    <xf numFmtId="1" fontId="5" fillId="3" borderId="14" xfId="2" applyNumberFormat="1" applyFont="1" applyFill="1" applyBorder="1" applyAlignment="1">
      <alignment horizontal="center"/>
    </xf>
    <xf numFmtId="1" fontId="3" fillId="3" borderId="14" xfId="2" applyNumberFormat="1" applyFont="1" applyFill="1" applyBorder="1" applyAlignment="1">
      <alignment horizontal="center"/>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5" borderId="3" xfId="0" applyFont="1" applyFill="1" applyBorder="1" applyAlignment="1">
      <alignment horizontal="left" vertical="center"/>
    </xf>
    <xf numFmtId="0" fontId="3" fillId="5" borderId="8" xfId="0" applyFont="1" applyFill="1" applyBorder="1" applyAlignment="1">
      <alignment horizontal="left" vertical="center"/>
    </xf>
    <xf numFmtId="0" fontId="3" fillId="5" borderId="13" xfId="0" applyFont="1" applyFill="1" applyBorder="1" applyAlignment="1">
      <alignment horizontal="left"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cellXfs>
  <cellStyles count="5">
    <cellStyle name="Komma" xfId="1" builtinId="3"/>
    <cellStyle name="Normal" xfId="0" builtinId="0"/>
    <cellStyle name="Normal_innutj" xfId="2" xr:uid="{F2E0BDF1-6B3B-4E6E-BB0D-95323FB804ED}"/>
    <cellStyle name="Prosent" xfId="4" builtinId="5"/>
    <cellStyle name="Tusenskille_innutj" xfId="3" xr:uid="{41F31FD5-9BAA-4120-996C-0BA979EDFC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384BA-E9DF-4BD8-A297-297CDB3B9971}">
  <dimension ref="A1:O376"/>
  <sheetViews>
    <sheetView tabSelected="1" workbookViewId="0">
      <selection activeCell="A14" sqref="A14"/>
    </sheetView>
  </sheetViews>
  <sheetFormatPr baseColWidth="10" defaultRowHeight="15" x14ac:dyDescent="0.25"/>
  <cols>
    <col min="3" max="3" width="13.85546875" customWidth="1"/>
    <col min="12" max="14" width="15.140625" customWidth="1"/>
    <col min="15" max="15" width="12.42578125" customWidth="1"/>
  </cols>
  <sheetData>
    <row r="1" spans="1:15" x14ac:dyDescent="0.25">
      <c r="A1" s="72" t="s">
        <v>415</v>
      </c>
      <c r="B1" s="72"/>
      <c r="C1" s="72"/>
      <c r="D1" s="72"/>
      <c r="E1" s="72"/>
      <c r="F1" s="72"/>
      <c r="G1" s="72"/>
      <c r="H1" s="72"/>
      <c r="I1" s="72"/>
      <c r="J1" s="72"/>
      <c r="K1" s="72"/>
      <c r="L1" s="72"/>
      <c r="M1" s="73"/>
      <c r="N1" s="31"/>
      <c r="O1" s="31"/>
    </row>
    <row r="2" spans="1:15" x14ac:dyDescent="0.25">
      <c r="A2" s="74" t="s">
        <v>0</v>
      </c>
      <c r="B2" s="74" t="s">
        <v>1</v>
      </c>
      <c r="C2" s="4" t="s">
        <v>2</v>
      </c>
      <c r="D2" s="5" t="s">
        <v>3</v>
      </c>
      <c r="E2" s="77" t="s">
        <v>417</v>
      </c>
      <c r="F2" s="78"/>
      <c r="G2" s="77" t="s">
        <v>4</v>
      </c>
      <c r="H2" s="79"/>
      <c r="I2" s="79"/>
      <c r="J2" s="79"/>
      <c r="K2" s="78"/>
      <c r="L2" s="77" t="s">
        <v>5</v>
      </c>
      <c r="M2" s="78"/>
      <c r="N2" s="38" t="s">
        <v>14</v>
      </c>
      <c r="O2" s="38" t="s">
        <v>396</v>
      </c>
    </row>
    <row r="3" spans="1:15" x14ac:dyDescent="0.25">
      <c r="A3" s="75"/>
      <c r="B3" s="75"/>
      <c r="C3" s="6" t="s">
        <v>416</v>
      </c>
      <c r="D3" s="7" t="s">
        <v>394</v>
      </c>
      <c r="E3" s="8" t="s">
        <v>7</v>
      </c>
      <c r="F3" s="9" t="s">
        <v>8</v>
      </c>
      <c r="G3" s="10" t="s">
        <v>9</v>
      </c>
      <c r="H3" s="47" t="s">
        <v>10</v>
      </c>
      <c r="I3" s="8" t="s">
        <v>11</v>
      </c>
      <c r="J3" s="11" t="s">
        <v>12</v>
      </c>
      <c r="K3" s="12" t="s">
        <v>13</v>
      </c>
      <c r="L3" s="13" t="s">
        <v>11</v>
      </c>
      <c r="M3" s="14" t="s">
        <v>14</v>
      </c>
      <c r="N3" s="39" t="s">
        <v>18</v>
      </c>
      <c r="O3" s="39" t="s">
        <v>397</v>
      </c>
    </row>
    <row r="4" spans="1:15" x14ac:dyDescent="0.25">
      <c r="A4" s="75"/>
      <c r="B4" s="75"/>
      <c r="C4" s="7"/>
      <c r="D4" s="7"/>
      <c r="E4" s="15"/>
      <c r="F4" s="14" t="s">
        <v>15</v>
      </c>
      <c r="G4" s="16" t="s">
        <v>16</v>
      </c>
      <c r="H4" s="48" t="s">
        <v>17</v>
      </c>
      <c r="I4" s="15" t="s">
        <v>18</v>
      </c>
      <c r="J4" s="17" t="s">
        <v>19</v>
      </c>
      <c r="K4" s="13" t="s">
        <v>20</v>
      </c>
      <c r="L4" s="13" t="s">
        <v>21</v>
      </c>
      <c r="M4" s="14" t="s">
        <v>18</v>
      </c>
      <c r="N4" s="40" t="s">
        <v>419</v>
      </c>
      <c r="O4" s="39" t="s">
        <v>420</v>
      </c>
    </row>
    <row r="5" spans="1:15" x14ac:dyDescent="0.25">
      <c r="A5" s="76"/>
      <c r="B5" s="76"/>
      <c r="C5" s="18"/>
      <c r="D5" s="19"/>
      <c r="E5" s="19"/>
      <c r="F5" s="20" t="s">
        <v>22</v>
      </c>
      <c r="G5" s="21" t="s">
        <v>387</v>
      </c>
      <c r="H5" s="49" t="s">
        <v>23</v>
      </c>
      <c r="I5" s="62"/>
      <c r="J5" s="24" t="s">
        <v>24</v>
      </c>
      <c r="K5" s="19"/>
      <c r="L5" s="20" t="s">
        <v>25</v>
      </c>
      <c r="M5" s="20" t="s">
        <v>418</v>
      </c>
      <c r="N5" s="41"/>
      <c r="O5" s="41"/>
    </row>
    <row r="6" spans="1:15" x14ac:dyDescent="0.25">
      <c r="A6" s="1"/>
      <c r="B6" s="1"/>
      <c r="C6" s="1">
        <v>1</v>
      </c>
      <c r="D6" s="2">
        <v>2</v>
      </c>
      <c r="E6" s="1">
        <v>3</v>
      </c>
      <c r="F6" s="1">
        <v>4</v>
      </c>
      <c r="G6" s="1">
        <v>5</v>
      </c>
      <c r="H6" s="64">
        <v>6</v>
      </c>
      <c r="I6" s="1">
        <v>7</v>
      </c>
      <c r="J6" s="1">
        <v>8</v>
      </c>
      <c r="K6" s="1">
        <v>9</v>
      </c>
      <c r="L6" s="1">
        <v>10</v>
      </c>
      <c r="M6" s="1">
        <v>11</v>
      </c>
      <c r="N6" s="1">
        <v>12</v>
      </c>
      <c r="O6" s="1">
        <v>13</v>
      </c>
    </row>
    <row r="7" spans="1:15" x14ac:dyDescent="0.25">
      <c r="A7" s="3"/>
      <c r="B7" s="3"/>
      <c r="C7" s="3"/>
      <c r="D7" s="3"/>
      <c r="E7" s="3"/>
      <c r="F7" s="3"/>
      <c r="G7" s="3"/>
      <c r="H7" s="59"/>
      <c r="I7" s="3"/>
      <c r="J7" s="3"/>
      <c r="K7" s="3"/>
      <c r="L7" s="3"/>
      <c r="M7" s="3"/>
      <c r="N7" s="32"/>
      <c r="O7" s="33"/>
    </row>
    <row r="8" spans="1:15" x14ac:dyDescent="0.25">
      <c r="A8" s="55">
        <v>301</v>
      </c>
      <c r="B8" s="55" t="s">
        <v>28</v>
      </c>
      <c r="C8" s="56">
        <v>19153457134</v>
      </c>
      <c r="D8" s="56">
        <v>724290</v>
      </c>
      <c r="E8" s="56">
        <f>C8/D8</f>
        <v>26444.458896298445</v>
      </c>
      <c r="F8" s="57">
        <f>E8/$E$366</f>
        <v>1.3162649133208291</v>
      </c>
      <c r="G8" s="56">
        <f>(E$366-E8)*0.62</f>
        <v>-3939.4363079414757</v>
      </c>
      <c r="H8" s="60">
        <f>(IF(E8&gt;=E$366*0.9,0,IF(E8&lt;0.9*E$366,(E$366*0.9-E8)*0.35)))</f>
        <v>0</v>
      </c>
      <c r="I8" s="63">
        <f>G8+H8</f>
        <v>-3939.4363079414757</v>
      </c>
      <c r="J8" s="56">
        <f>I$368</f>
        <v>-209.95680212049157</v>
      </c>
      <c r="K8" s="56">
        <f>I8+J8</f>
        <v>-4149.3931100619675</v>
      </c>
      <c r="L8" s="56">
        <f>I8*D8</f>
        <v>-2853294323.4789314</v>
      </c>
      <c r="M8" s="56">
        <f>D8*K8</f>
        <v>-3005363935.6867824</v>
      </c>
      <c r="N8" s="34">
        <f>'jan-april'!M8</f>
        <v>-1443313041.6343734</v>
      </c>
      <c r="O8" s="34">
        <f>M8-N8</f>
        <v>-1562050894.0524089</v>
      </c>
    </row>
    <row r="9" spans="1:15" x14ac:dyDescent="0.25">
      <c r="A9" s="55">
        <v>1101</v>
      </c>
      <c r="B9" s="55" t="s">
        <v>29</v>
      </c>
      <c r="C9" s="56">
        <v>313888467</v>
      </c>
      <c r="D9" s="56">
        <v>15375</v>
      </c>
      <c r="E9" s="56">
        <f t="shared" ref="E9:E72" si="0">C9/D9</f>
        <v>20415.510048780488</v>
      </c>
      <c r="F9" s="57">
        <f>E9/$E$366</f>
        <v>1.01617581475717</v>
      </c>
      <c r="G9" s="56">
        <f>(E$366-E9)*0.62</f>
        <v>-201.48802248034255</v>
      </c>
      <c r="H9" s="60">
        <f t="shared" ref="H9:H72" si="1">(IF(E9&gt;=E$366*0.9,0,IF(E9&lt;0.9*E$366,(E$366*0.9-E9)*0.35)))</f>
        <v>0</v>
      </c>
      <c r="I9" s="63">
        <f t="shared" ref="I9:I72" si="2">G9+H9</f>
        <v>-201.48802248034255</v>
      </c>
      <c r="J9" s="56">
        <f t="shared" ref="J9:J72" si="3">I$368</f>
        <v>-209.95680212049157</v>
      </c>
      <c r="K9" s="56">
        <f t="shared" ref="K9:K72" si="4">I9+J9</f>
        <v>-411.44482460083412</v>
      </c>
      <c r="L9" s="56">
        <f t="shared" ref="L9:L72" si="5">I9*D9</f>
        <v>-3097878.3456352665</v>
      </c>
      <c r="M9" s="56">
        <f t="shared" ref="M9:M72" si="6">D9*K9</f>
        <v>-6325964.1782378247</v>
      </c>
      <c r="N9" s="34">
        <f>'jan-april'!M9</f>
        <v>-5787018.9479648899</v>
      </c>
      <c r="O9" s="34">
        <f t="shared" ref="O9:O72" si="7">M9-N9</f>
        <v>-538945.23027293477</v>
      </c>
    </row>
    <row r="10" spans="1:15" x14ac:dyDescent="0.25">
      <c r="A10" s="55">
        <v>1103</v>
      </c>
      <c r="B10" s="55" t="s">
        <v>30</v>
      </c>
      <c r="C10" s="56">
        <v>3846912147</v>
      </c>
      <c r="D10" s="56">
        <v>150123</v>
      </c>
      <c r="E10" s="56">
        <f t="shared" si="0"/>
        <v>25625.068423892408</v>
      </c>
      <c r="F10" s="57">
        <f t="shared" ref="F10:F73" si="8">E10/$E$366</f>
        <v>1.2754800013146161</v>
      </c>
      <c r="G10" s="56">
        <f>(E$366-E10)*0.62</f>
        <v>-3431.4142150497323</v>
      </c>
      <c r="H10" s="60">
        <f t="shared" si="1"/>
        <v>0</v>
      </c>
      <c r="I10" s="63">
        <f t="shared" si="2"/>
        <v>-3431.4142150497323</v>
      </c>
      <c r="J10" s="56">
        <f t="shared" si="3"/>
        <v>-209.95680212049157</v>
      </c>
      <c r="K10" s="56">
        <f t="shared" si="4"/>
        <v>-3641.3710171702237</v>
      </c>
      <c r="L10" s="56">
        <f t="shared" si="5"/>
        <v>-515134196.20591098</v>
      </c>
      <c r="M10" s="56">
        <f t="shared" si="6"/>
        <v>-546653541.21064544</v>
      </c>
      <c r="N10" s="34">
        <f>'jan-april'!M10</f>
        <v>-286284022.80154359</v>
      </c>
      <c r="O10" s="34">
        <f t="shared" si="7"/>
        <v>-260369518.40910184</v>
      </c>
    </row>
    <row r="11" spans="1:15" x14ac:dyDescent="0.25">
      <c r="A11" s="55">
        <v>1106</v>
      </c>
      <c r="B11" s="55" t="s">
        <v>31</v>
      </c>
      <c r="C11" s="56">
        <v>783360829</v>
      </c>
      <c r="D11" s="56">
        <v>38441</v>
      </c>
      <c r="E11" s="56">
        <f t="shared" si="0"/>
        <v>20378.263546733957</v>
      </c>
      <c r="F11" s="57">
        <f t="shared" si="8"/>
        <v>1.014321881425426</v>
      </c>
      <c r="G11" s="56">
        <f t="shared" ref="G11:G74" si="9">(E$366-E11)*0.62</f>
        <v>-178.395191211493</v>
      </c>
      <c r="H11" s="60">
        <f t="shared" si="1"/>
        <v>0</v>
      </c>
      <c r="I11" s="63">
        <f t="shared" si="2"/>
        <v>-178.395191211493</v>
      </c>
      <c r="J11" s="56">
        <f t="shared" si="3"/>
        <v>-209.95680212049157</v>
      </c>
      <c r="K11" s="56">
        <f t="shared" si="4"/>
        <v>-388.35199333198454</v>
      </c>
      <c r="L11" s="56">
        <f t="shared" si="5"/>
        <v>-6857689.545361002</v>
      </c>
      <c r="M11" s="56">
        <f t="shared" si="6"/>
        <v>-14928638.975674817</v>
      </c>
      <c r="N11" s="34">
        <f>'jan-april'!M11</f>
        <v>-8902837.6222125608</v>
      </c>
      <c r="O11" s="34">
        <f t="shared" si="7"/>
        <v>-6025801.3534622565</v>
      </c>
    </row>
    <row r="12" spans="1:15" x14ac:dyDescent="0.25">
      <c r="A12" s="55">
        <v>1108</v>
      </c>
      <c r="B12" s="55" t="s">
        <v>32</v>
      </c>
      <c r="C12" s="56">
        <v>1771232576</v>
      </c>
      <c r="D12" s="56">
        <v>84908</v>
      </c>
      <c r="E12" s="56">
        <f t="shared" si="0"/>
        <v>20860.608847222877</v>
      </c>
      <c r="F12" s="57">
        <f t="shared" si="8"/>
        <v>1.0383304723226148</v>
      </c>
      <c r="G12" s="56">
        <f t="shared" si="9"/>
        <v>-477.44927751462325</v>
      </c>
      <c r="H12" s="60">
        <f t="shared" si="1"/>
        <v>0</v>
      </c>
      <c r="I12" s="63">
        <f t="shared" si="2"/>
        <v>-477.44927751462325</v>
      </c>
      <c r="J12" s="56">
        <f t="shared" si="3"/>
        <v>-209.95680212049157</v>
      </c>
      <c r="K12" s="56">
        <f t="shared" si="4"/>
        <v>-687.40607963511479</v>
      </c>
      <c r="L12" s="56">
        <f t="shared" si="5"/>
        <v>-40539263.255211629</v>
      </c>
      <c r="M12" s="56">
        <f t="shared" si="6"/>
        <v>-58366275.409658328</v>
      </c>
      <c r="N12" s="34">
        <f>'jan-april'!M12</f>
        <v>-32773737.156598579</v>
      </c>
      <c r="O12" s="34">
        <f t="shared" si="7"/>
        <v>-25592538.253059749</v>
      </c>
    </row>
    <row r="13" spans="1:15" x14ac:dyDescent="0.25">
      <c r="A13" s="55">
        <v>1111</v>
      </c>
      <c r="B13" s="55" t="s">
        <v>33</v>
      </c>
      <c r="C13" s="56">
        <v>56220234</v>
      </c>
      <c r="D13" s="56">
        <v>3371</v>
      </c>
      <c r="E13" s="56">
        <f t="shared" si="0"/>
        <v>16677.613171165827</v>
      </c>
      <c r="F13" s="57">
        <f t="shared" si="8"/>
        <v>0.83012313245765257</v>
      </c>
      <c r="G13" s="56">
        <f t="shared" si="9"/>
        <v>2116.0080416407473</v>
      </c>
      <c r="H13" s="60">
        <f t="shared" si="1"/>
        <v>491.35214081054363</v>
      </c>
      <c r="I13" s="63">
        <f t="shared" si="2"/>
        <v>2607.3601824512907</v>
      </c>
      <c r="J13" s="56">
        <f t="shared" si="3"/>
        <v>-209.95680212049157</v>
      </c>
      <c r="K13" s="56">
        <f t="shared" si="4"/>
        <v>2397.4033803307993</v>
      </c>
      <c r="L13" s="56">
        <f t="shared" si="5"/>
        <v>8789411.1750433017</v>
      </c>
      <c r="M13" s="56">
        <f t="shared" si="6"/>
        <v>8081646.7950951243</v>
      </c>
      <c r="N13" s="34">
        <f>'jan-april'!M13</f>
        <v>3724955.9515753128</v>
      </c>
      <c r="O13" s="34">
        <f t="shared" si="7"/>
        <v>4356690.8435198115</v>
      </c>
    </row>
    <row r="14" spans="1:15" x14ac:dyDescent="0.25">
      <c r="A14" s="55">
        <v>1112</v>
      </c>
      <c r="B14" s="55" t="s">
        <v>34</v>
      </c>
      <c r="C14" s="56">
        <v>55306384</v>
      </c>
      <c r="D14" s="56">
        <v>3259</v>
      </c>
      <c r="E14" s="56">
        <f t="shared" si="0"/>
        <v>16970.354096348572</v>
      </c>
      <c r="F14" s="57">
        <f t="shared" si="8"/>
        <v>0.84469422313574771</v>
      </c>
      <c r="G14" s="56">
        <f t="shared" si="9"/>
        <v>1934.5086680274455</v>
      </c>
      <c r="H14" s="60">
        <f t="shared" si="1"/>
        <v>388.89281699658295</v>
      </c>
      <c r="I14" s="63">
        <f t="shared" si="2"/>
        <v>2323.4014850240283</v>
      </c>
      <c r="J14" s="56">
        <f t="shared" si="3"/>
        <v>-209.95680212049157</v>
      </c>
      <c r="K14" s="56">
        <f t="shared" si="4"/>
        <v>2113.4446829035369</v>
      </c>
      <c r="L14" s="56">
        <f t="shared" si="5"/>
        <v>7571965.4396933084</v>
      </c>
      <c r="M14" s="56">
        <f t="shared" si="6"/>
        <v>6887716.2215826269</v>
      </c>
      <c r="N14" s="34">
        <f>'jan-april'!M14</f>
        <v>4157020.4368685675</v>
      </c>
      <c r="O14" s="34">
        <f t="shared" si="7"/>
        <v>2730695.7847140594</v>
      </c>
    </row>
    <row r="15" spans="1:15" x14ac:dyDescent="0.25">
      <c r="A15" s="55">
        <v>1114</v>
      </c>
      <c r="B15" s="55" t="s">
        <v>35</v>
      </c>
      <c r="C15" s="56">
        <v>51437422</v>
      </c>
      <c r="D15" s="56">
        <v>2905</v>
      </c>
      <c r="E15" s="56">
        <f t="shared" si="0"/>
        <v>17706.513597246128</v>
      </c>
      <c r="F15" s="57">
        <f t="shared" si="8"/>
        <v>0.88133633880311957</v>
      </c>
      <c r="G15" s="56">
        <f t="shared" si="9"/>
        <v>1478.0897774709606</v>
      </c>
      <c r="H15" s="60">
        <f t="shared" si="1"/>
        <v>131.2369916824382</v>
      </c>
      <c r="I15" s="63">
        <f t="shared" si="2"/>
        <v>1609.3267691533988</v>
      </c>
      <c r="J15" s="56">
        <f t="shared" si="3"/>
        <v>-209.95680212049157</v>
      </c>
      <c r="K15" s="56">
        <f t="shared" si="4"/>
        <v>1399.3699670329072</v>
      </c>
      <c r="L15" s="56">
        <f t="shared" si="5"/>
        <v>4675094.2643906232</v>
      </c>
      <c r="M15" s="56">
        <f t="shared" si="6"/>
        <v>4065169.7542305952</v>
      </c>
      <c r="N15" s="34">
        <f>'jan-april'!M15</f>
        <v>1924746.1839561767</v>
      </c>
      <c r="O15" s="34">
        <f t="shared" si="7"/>
        <v>2140423.5702744182</v>
      </c>
    </row>
    <row r="16" spans="1:15" x14ac:dyDescent="0.25">
      <c r="A16" s="55">
        <v>1119</v>
      </c>
      <c r="B16" s="55" t="s">
        <v>36</v>
      </c>
      <c r="C16" s="56">
        <v>341772014</v>
      </c>
      <c r="D16" s="56">
        <v>20067</v>
      </c>
      <c r="E16" s="56">
        <f t="shared" si="0"/>
        <v>17031.545024169034</v>
      </c>
      <c r="F16" s="57">
        <f t="shared" si="8"/>
        <v>0.84773998299112885</v>
      </c>
      <c r="G16" s="56">
        <f t="shared" si="9"/>
        <v>1896.570292778759</v>
      </c>
      <c r="H16" s="60">
        <f t="shared" si="1"/>
        <v>367.47599225942122</v>
      </c>
      <c r="I16" s="63">
        <f t="shared" si="2"/>
        <v>2264.04628503818</v>
      </c>
      <c r="J16" s="56">
        <f t="shared" si="3"/>
        <v>-209.95680212049157</v>
      </c>
      <c r="K16" s="56">
        <f t="shared" si="4"/>
        <v>2054.0894829176887</v>
      </c>
      <c r="L16" s="56">
        <f t="shared" si="5"/>
        <v>45432616.80186116</v>
      </c>
      <c r="M16" s="56">
        <f t="shared" si="6"/>
        <v>41219413.653709255</v>
      </c>
      <c r="N16" s="34">
        <f>'jan-april'!M16</f>
        <v>28995873.306787826</v>
      </c>
      <c r="O16" s="34">
        <f t="shared" si="7"/>
        <v>12223540.346921429</v>
      </c>
    </row>
    <row r="17" spans="1:15" x14ac:dyDescent="0.25">
      <c r="A17" s="55">
        <v>1120</v>
      </c>
      <c r="B17" s="55" t="s">
        <v>37</v>
      </c>
      <c r="C17" s="56">
        <v>401949168</v>
      </c>
      <c r="D17" s="56">
        <v>21186</v>
      </c>
      <c r="E17" s="56">
        <f t="shared" si="0"/>
        <v>18972.395355423392</v>
      </c>
      <c r="F17" s="57">
        <f t="shared" si="8"/>
        <v>0.94434521900882673</v>
      </c>
      <c r="G17" s="56">
        <f t="shared" si="9"/>
        <v>693.2430874010571</v>
      </c>
      <c r="H17" s="60">
        <f t="shared" si="1"/>
        <v>0</v>
      </c>
      <c r="I17" s="63">
        <f t="shared" si="2"/>
        <v>693.2430874010571</v>
      </c>
      <c r="J17" s="56">
        <f t="shared" si="3"/>
        <v>-209.95680212049157</v>
      </c>
      <c r="K17" s="56">
        <f t="shared" si="4"/>
        <v>483.28628528056549</v>
      </c>
      <c r="L17" s="56">
        <f t="shared" si="5"/>
        <v>14687048.049678795</v>
      </c>
      <c r="M17" s="56">
        <f t="shared" si="6"/>
        <v>10238903.23995406</v>
      </c>
      <c r="N17" s="34">
        <f>'jan-april'!M17</f>
        <v>6428247.398511597</v>
      </c>
      <c r="O17" s="34">
        <f t="shared" si="7"/>
        <v>3810655.841442463</v>
      </c>
    </row>
    <row r="18" spans="1:15" x14ac:dyDescent="0.25">
      <c r="A18" s="55">
        <v>1121</v>
      </c>
      <c r="B18" s="55" t="s">
        <v>38</v>
      </c>
      <c r="C18" s="56">
        <v>397143609</v>
      </c>
      <c r="D18" s="56">
        <v>20157</v>
      </c>
      <c r="E18" s="56">
        <f t="shared" si="0"/>
        <v>19702.515701741329</v>
      </c>
      <c r="F18" s="57">
        <f t="shared" si="8"/>
        <v>0.9806867375904178</v>
      </c>
      <c r="G18" s="56">
        <f t="shared" si="9"/>
        <v>240.56847268393605</v>
      </c>
      <c r="H18" s="60">
        <f t="shared" si="1"/>
        <v>0</v>
      </c>
      <c r="I18" s="63">
        <f t="shared" si="2"/>
        <v>240.56847268393605</v>
      </c>
      <c r="J18" s="56">
        <f t="shared" si="3"/>
        <v>-209.95680212049157</v>
      </c>
      <c r="K18" s="56">
        <f t="shared" si="4"/>
        <v>30.611670563444477</v>
      </c>
      <c r="L18" s="56">
        <f t="shared" si="5"/>
        <v>4849138.7038900992</v>
      </c>
      <c r="M18" s="56">
        <f t="shared" si="6"/>
        <v>617039.44354735035</v>
      </c>
      <c r="N18" s="34">
        <f>'jan-april'!M18</f>
        <v>2014317.3548144256</v>
      </c>
      <c r="O18" s="34">
        <f t="shared" si="7"/>
        <v>-1397277.9112670752</v>
      </c>
    </row>
    <row r="19" spans="1:15" x14ac:dyDescent="0.25">
      <c r="A19" s="55">
        <v>1122</v>
      </c>
      <c r="B19" s="55" t="s">
        <v>39</v>
      </c>
      <c r="C19" s="56">
        <v>218004823</v>
      </c>
      <c r="D19" s="56">
        <v>12536</v>
      </c>
      <c r="E19" s="56">
        <f t="shared" si="0"/>
        <v>17390.301770899809</v>
      </c>
      <c r="F19" s="57">
        <f t="shared" si="8"/>
        <v>0.86559699114511091</v>
      </c>
      <c r="G19" s="56">
        <f t="shared" si="9"/>
        <v>1674.141109805679</v>
      </c>
      <c r="H19" s="60">
        <f t="shared" si="1"/>
        <v>241.91113090365013</v>
      </c>
      <c r="I19" s="63">
        <f t="shared" si="2"/>
        <v>1916.052240709329</v>
      </c>
      <c r="J19" s="56">
        <f t="shared" si="3"/>
        <v>-209.95680212049157</v>
      </c>
      <c r="K19" s="56">
        <f t="shared" si="4"/>
        <v>1706.0954385888374</v>
      </c>
      <c r="L19" s="56">
        <f t="shared" si="5"/>
        <v>24019630.889532149</v>
      </c>
      <c r="M19" s="56">
        <f t="shared" si="6"/>
        <v>21387612.418149665</v>
      </c>
      <c r="N19" s="34">
        <f>'jan-april'!M19</f>
        <v>12317521.16324774</v>
      </c>
      <c r="O19" s="34">
        <f t="shared" si="7"/>
        <v>9070091.2549019251</v>
      </c>
    </row>
    <row r="20" spans="1:15" x14ac:dyDescent="0.25">
      <c r="A20" s="55">
        <v>1124</v>
      </c>
      <c r="B20" s="55" t="s">
        <v>40</v>
      </c>
      <c r="C20" s="56">
        <v>739042632</v>
      </c>
      <c r="D20" s="56">
        <v>29153</v>
      </c>
      <c r="E20" s="56">
        <f t="shared" si="0"/>
        <v>25350.483037766269</v>
      </c>
      <c r="F20" s="57">
        <f t="shared" si="8"/>
        <v>1.2618125970812446</v>
      </c>
      <c r="G20" s="56">
        <f t="shared" si="9"/>
        <v>-3261.1712756515267</v>
      </c>
      <c r="H20" s="60">
        <f t="shared" si="1"/>
        <v>0</v>
      </c>
      <c r="I20" s="63">
        <f t="shared" si="2"/>
        <v>-3261.1712756515267</v>
      </c>
      <c r="J20" s="56">
        <f t="shared" si="3"/>
        <v>-209.95680212049157</v>
      </c>
      <c r="K20" s="56">
        <f t="shared" si="4"/>
        <v>-3471.1280777720181</v>
      </c>
      <c r="L20" s="56">
        <f t="shared" si="5"/>
        <v>-95072926.199068964</v>
      </c>
      <c r="M20" s="56">
        <f t="shared" si="6"/>
        <v>-101193796.85128765</v>
      </c>
      <c r="N20" s="34">
        <f>'jan-april'!M20</f>
        <v>-61249179.412027344</v>
      </c>
      <c r="O20" s="34">
        <f t="shared" si="7"/>
        <v>-39944617.439260304</v>
      </c>
    </row>
    <row r="21" spans="1:15" x14ac:dyDescent="0.25">
      <c r="A21" s="55">
        <v>1127</v>
      </c>
      <c r="B21" s="55" t="s">
        <v>41</v>
      </c>
      <c r="C21" s="56">
        <v>262216719</v>
      </c>
      <c r="D21" s="56">
        <v>11795</v>
      </c>
      <c r="E21" s="56">
        <f t="shared" si="0"/>
        <v>22231.175837219162</v>
      </c>
      <c r="F21" s="57">
        <f t="shared" si="8"/>
        <v>1.1065500281608462</v>
      </c>
      <c r="G21" s="56">
        <f t="shared" si="9"/>
        <v>-1327.20081131232</v>
      </c>
      <c r="H21" s="60">
        <f t="shared" si="1"/>
        <v>0</v>
      </c>
      <c r="I21" s="63">
        <f t="shared" si="2"/>
        <v>-1327.20081131232</v>
      </c>
      <c r="J21" s="56">
        <f t="shared" si="3"/>
        <v>-209.95680212049157</v>
      </c>
      <c r="K21" s="56">
        <f t="shared" si="4"/>
        <v>-1537.1576134328116</v>
      </c>
      <c r="L21" s="56">
        <f t="shared" si="5"/>
        <v>-15654333.569428815</v>
      </c>
      <c r="M21" s="56">
        <f t="shared" si="6"/>
        <v>-18130774.050440013</v>
      </c>
      <c r="N21" s="34">
        <f>'jan-april'!M21</f>
        <v>-7288201.5321785985</v>
      </c>
      <c r="O21" s="34">
        <f t="shared" si="7"/>
        <v>-10842572.518261414</v>
      </c>
    </row>
    <row r="22" spans="1:15" x14ac:dyDescent="0.25">
      <c r="A22" s="55">
        <v>1130</v>
      </c>
      <c r="B22" s="55" t="s">
        <v>42</v>
      </c>
      <c r="C22" s="56">
        <v>247410443</v>
      </c>
      <c r="D22" s="56">
        <v>13813</v>
      </c>
      <c r="E22" s="56">
        <f t="shared" si="0"/>
        <v>17911.419894302468</v>
      </c>
      <c r="F22" s="57">
        <f t="shared" si="8"/>
        <v>0.8915354875318352</v>
      </c>
      <c r="G22" s="56">
        <f t="shared" si="9"/>
        <v>1351.0478732960303</v>
      </c>
      <c r="H22" s="60">
        <f t="shared" si="1"/>
        <v>59.519787712719513</v>
      </c>
      <c r="I22" s="63">
        <f t="shared" si="2"/>
        <v>1410.5676610087498</v>
      </c>
      <c r="J22" s="56">
        <f t="shared" si="3"/>
        <v>-209.95680212049157</v>
      </c>
      <c r="K22" s="56">
        <f t="shared" si="4"/>
        <v>1200.6108588882582</v>
      </c>
      <c r="L22" s="56">
        <f t="shared" si="5"/>
        <v>19484171.101513863</v>
      </c>
      <c r="M22" s="56">
        <f t="shared" si="6"/>
        <v>16584037.79382351</v>
      </c>
      <c r="N22" s="34">
        <f>'jan-april'!M22</f>
        <v>9926614.8120023012</v>
      </c>
      <c r="O22" s="34">
        <f t="shared" si="7"/>
        <v>6657422.9818212092</v>
      </c>
    </row>
    <row r="23" spans="1:15" x14ac:dyDescent="0.25">
      <c r="A23" s="55">
        <v>1133</v>
      </c>
      <c r="B23" s="55" t="s">
        <v>43</v>
      </c>
      <c r="C23" s="56">
        <v>72572595</v>
      </c>
      <c r="D23" s="56">
        <v>2681</v>
      </c>
      <c r="E23" s="56">
        <f t="shared" si="0"/>
        <v>27069.226035061543</v>
      </c>
      <c r="F23" s="57">
        <f t="shared" si="8"/>
        <v>1.3473625079804354</v>
      </c>
      <c r="G23" s="56">
        <f t="shared" si="9"/>
        <v>-4326.7919339745968</v>
      </c>
      <c r="H23" s="60">
        <f t="shared" si="1"/>
        <v>0</v>
      </c>
      <c r="I23" s="63">
        <f t="shared" si="2"/>
        <v>-4326.7919339745968</v>
      </c>
      <c r="J23" s="56">
        <f t="shared" si="3"/>
        <v>-209.95680212049157</v>
      </c>
      <c r="K23" s="56">
        <f t="shared" si="4"/>
        <v>-4536.7487360950881</v>
      </c>
      <c r="L23" s="56">
        <f t="shared" si="5"/>
        <v>-11600129.174985893</v>
      </c>
      <c r="M23" s="56">
        <f t="shared" si="6"/>
        <v>-12163023.361470932</v>
      </c>
      <c r="N23" s="34">
        <f>'jan-april'!M23</f>
        <v>-11977152.002067896</v>
      </c>
      <c r="O23" s="34">
        <f t="shared" si="7"/>
        <v>-185871.35940303653</v>
      </c>
    </row>
    <row r="24" spans="1:15" x14ac:dyDescent="0.25">
      <c r="A24" s="55">
        <v>1134</v>
      </c>
      <c r="B24" s="55" t="s">
        <v>44</v>
      </c>
      <c r="C24" s="56">
        <v>115087930</v>
      </c>
      <c r="D24" s="56">
        <v>3939</v>
      </c>
      <c r="E24" s="56">
        <f t="shared" si="0"/>
        <v>29217.550139629348</v>
      </c>
      <c r="F24" s="57">
        <f t="shared" si="8"/>
        <v>1.4542946880780891</v>
      </c>
      <c r="G24" s="56">
        <f t="shared" si="9"/>
        <v>-5658.7528788066347</v>
      </c>
      <c r="H24" s="60">
        <f t="shared" si="1"/>
        <v>0</v>
      </c>
      <c r="I24" s="63">
        <f t="shared" si="2"/>
        <v>-5658.7528788066347</v>
      </c>
      <c r="J24" s="56">
        <f t="shared" si="3"/>
        <v>-209.95680212049157</v>
      </c>
      <c r="K24" s="56">
        <f t="shared" si="4"/>
        <v>-5868.7096809271261</v>
      </c>
      <c r="L24" s="56">
        <f t="shared" si="5"/>
        <v>-22289827.589619335</v>
      </c>
      <c r="M24" s="56">
        <f t="shared" si="6"/>
        <v>-23116847.43317195</v>
      </c>
      <c r="N24" s="34">
        <f>'jan-april'!M24</f>
        <v>-26599111.660307877</v>
      </c>
      <c r="O24" s="34">
        <f t="shared" si="7"/>
        <v>3482264.2271359265</v>
      </c>
    </row>
    <row r="25" spans="1:15" x14ac:dyDescent="0.25">
      <c r="A25" s="55">
        <v>1135</v>
      </c>
      <c r="B25" s="55" t="s">
        <v>45</v>
      </c>
      <c r="C25" s="56">
        <v>98043067</v>
      </c>
      <c r="D25" s="56">
        <v>4600</v>
      </c>
      <c r="E25" s="56">
        <f t="shared" si="0"/>
        <v>21313.710217391304</v>
      </c>
      <c r="F25" s="57">
        <f t="shared" si="8"/>
        <v>1.0608834554662319</v>
      </c>
      <c r="G25" s="56">
        <f t="shared" si="9"/>
        <v>-758.37212701904843</v>
      </c>
      <c r="H25" s="60">
        <f t="shared" si="1"/>
        <v>0</v>
      </c>
      <c r="I25" s="63">
        <f t="shared" si="2"/>
        <v>-758.37212701904843</v>
      </c>
      <c r="J25" s="56">
        <f t="shared" si="3"/>
        <v>-209.95680212049157</v>
      </c>
      <c r="K25" s="56">
        <f t="shared" si="4"/>
        <v>-968.32892913954004</v>
      </c>
      <c r="L25" s="56">
        <f t="shared" si="5"/>
        <v>-3488511.7842876227</v>
      </c>
      <c r="M25" s="56">
        <f t="shared" si="6"/>
        <v>-4454313.0740418844</v>
      </c>
      <c r="N25" s="34">
        <f>'jan-april'!M25</f>
        <v>-7105559.1376025053</v>
      </c>
      <c r="O25" s="34">
        <f t="shared" si="7"/>
        <v>2651246.0635606209</v>
      </c>
    </row>
    <row r="26" spans="1:15" x14ac:dyDescent="0.25">
      <c r="A26" s="55">
        <v>1144</v>
      </c>
      <c r="B26" s="55" t="s">
        <v>46</v>
      </c>
      <c r="C26" s="56">
        <v>11258389</v>
      </c>
      <c r="D26" s="56">
        <v>570</v>
      </c>
      <c r="E26" s="56">
        <f t="shared" si="0"/>
        <v>19751.559649122806</v>
      </c>
      <c r="F26" s="57">
        <f t="shared" si="8"/>
        <v>0.98312788518213612</v>
      </c>
      <c r="G26" s="56">
        <f t="shared" si="9"/>
        <v>210.16122530742047</v>
      </c>
      <c r="H26" s="60">
        <f t="shared" si="1"/>
        <v>0</v>
      </c>
      <c r="I26" s="63">
        <f t="shared" si="2"/>
        <v>210.16122530742047</v>
      </c>
      <c r="J26" s="56">
        <f t="shared" si="3"/>
        <v>-209.95680212049157</v>
      </c>
      <c r="K26" s="56">
        <f t="shared" si="4"/>
        <v>0.20442318692889216</v>
      </c>
      <c r="L26" s="56">
        <f t="shared" si="5"/>
        <v>119791.89842522967</v>
      </c>
      <c r="M26" s="56">
        <f t="shared" si="6"/>
        <v>116.52121654946853</v>
      </c>
      <c r="N26" s="34">
        <f>'jan-april'!M26</f>
        <v>234079.06251447217</v>
      </c>
      <c r="O26" s="34">
        <f t="shared" si="7"/>
        <v>-233962.5412979227</v>
      </c>
    </row>
    <row r="27" spans="1:15" x14ac:dyDescent="0.25">
      <c r="A27" s="55">
        <v>1145</v>
      </c>
      <c r="B27" s="55" t="s">
        <v>47</v>
      </c>
      <c r="C27" s="56">
        <v>18148613</v>
      </c>
      <c r="D27" s="56">
        <v>893</v>
      </c>
      <c r="E27" s="56">
        <f t="shared" si="0"/>
        <v>20323.194848824187</v>
      </c>
      <c r="F27" s="57">
        <f t="shared" si="8"/>
        <v>1.0115808537052089</v>
      </c>
      <c r="G27" s="56">
        <f t="shared" si="9"/>
        <v>-144.25259850743561</v>
      </c>
      <c r="H27" s="60">
        <f t="shared" si="1"/>
        <v>0</v>
      </c>
      <c r="I27" s="63">
        <f t="shared" si="2"/>
        <v>-144.25259850743561</v>
      </c>
      <c r="J27" s="56">
        <f t="shared" si="3"/>
        <v>-209.95680212049157</v>
      </c>
      <c r="K27" s="56">
        <f t="shared" si="4"/>
        <v>-354.20940062792715</v>
      </c>
      <c r="L27" s="56">
        <f t="shared" si="5"/>
        <v>-128817.57046714</v>
      </c>
      <c r="M27" s="56">
        <f t="shared" si="6"/>
        <v>-316308.99476073892</v>
      </c>
      <c r="N27" s="34">
        <f>'jan-april'!M27</f>
        <v>-224934.34406066017</v>
      </c>
      <c r="O27" s="34">
        <f t="shared" si="7"/>
        <v>-91374.650700078753</v>
      </c>
    </row>
    <row r="28" spans="1:15" x14ac:dyDescent="0.25">
      <c r="A28" s="55">
        <v>1146</v>
      </c>
      <c r="B28" s="55" t="s">
        <v>48</v>
      </c>
      <c r="C28" s="56">
        <v>215954583</v>
      </c>
      <c r="D28" s="56">
        <v>11715</v>
      </c>
      <c r="E28" s="56">
        <f t="shared" si="0"/>
        <v>18434.023303457107</v>
      </c>
      <c r="F28" s="57">
        <f t="shared" si="8"/>
        <v>0.917547913565948</v>
      </c>
      <c r="G28" s="56">
        <f t="shared" si="9"/>
        <v>1027.0337596201541</v>
      </c>
      <c r="H28" s="60">
        <f t="shared" si="1"/>
        <v>0</v>
      </c>
      <c r="I28" s="63">
        <f t="shared" si="2"/>
        <v>1027.0337596201541</v>
      </c>
      <c r="J28" s="56">
        <f t="shared" si="3"/>
        <v>-209.95680212049157</v>
      </c>
      <c r="K28" s="56">
        <f t="shared" si="4"/>
        <v>817.07695749966251</v>
      </c>
      <c r="L28" s="56">
        <f t="shared" si="5"/>
        <v>12031700.493950106</v>
      </c>
      <c r="M28" s="56">
        <f t="shared" si="6"/>
        <v>9572056.5571085457</v>
      </c>
      <c r="N28" s="34">
        <f>'jan-april'!M28</f>
        <v>6057200.8232579753</v>
      </c>
      <c r="O28" s="34">
        <f t="shared" si="7"/>
        <v>3514855.7338505704</v>
      </c>
    </row>
    <row r="29" spans="1:15" x14ac:dyDescent="0.25">
      <c r="A29" s="55">
        <v>1149</v>
      </c>
      <c r="B29" s="55" t="s">
        <v>49</v>
      </c>
      <c r="C29" s="56">
        <v>792986302</v>
      </c>
      <c r="D29" s="56">
        <v>43723</v>
      </c>
      <c r="E29" s="56">
        <f t="shared" si="0"/>
        <v>18136.594058047252</v>
      </c>
      <c r="F29" s="57">
        <f t="shared" si="8"/>
        <v>0.90274346317187015</v>
      </c>
      <c r="G29" s="56">
        <f t="shared" si="9"/>
        <v>1211.4398917742637</v>
      </c>
      <c r="H29" s="60">
        <f t="shared" si="1"/>
        <v>0</v>
      </c>
      <c r="I29" s="63">
        <f t="shared" si="2"/>
        <v>1211.4398917742637</v>
      </c>
      <c r="J29" s="56">
        <f t="shared" si="3"/>
        <v>-209.95680212049157</v>
      </c>
      <c r="K29" s="56">
        <f t="shared" si="4"/>
        <v>1001.4830896537721</v>
      </c>
      <c r="L29" s="56">
        <f t="shared" si="5"/>
        <v>52967786.388046131</v>
      </c>
      <c r="M29" s="56">
        <f t="shared" si="6"/>
        <v>43787845.12893188</v>
      </c>
      <c r="N29" s="34">
        <f>'jan-april'!M29</f>
        <v>24278440.369088203</v>
      </c>
      <c r="O29" s="34">
        <f t="shared" si="7"/>
        <v>19509404.759843677</v>
      </c>
    </row>
    <row r="30" spans="1:15" x14ac:dyDescent="0.25">
      <c r="A30" s="55">
        <v>1151</v>
      </c>
      <c r="B30" s="55" t="s">
        <v>50</v>
      </c>
      <c r="C30" s="56">
        <v>4178735</v>
      </c>
      <c r="D30" s="56">
        <v>217</v>
      </c>
      <c r="E30" s="56">
        <f t="shared" si="0"/>
        <v>19256.843317972351</v>
      </c>
      <c r="F30" s="57">
        <f t="shared" si="8"/>
        <v>0.95850352998947597</v>
      </c>
      <c r="G30" s="56">
        <f t="shared" si="9"/>
        <v>516.88535062070287</v>
      </c>
      <c r="H30" s="60">
        <f t="shared" si="1"/>
        <v>0</v>
      </c>
      <c r="I30" s="63">
        <f t="shared" si="2"/>
        <v>516.88535062070287</v>
      </c>
      <c r="J30" s="56">
        <f t="shared" si="3"/>
        <v>-209.95680212049157</v>
      </c>
      <c r="K30" s="56">
        <f t="shared" si="4"/>
        <v>306.92854850021126</v>
      </c>
      <c r="L30" s="56">
        <f t="shared" si="5"/>
        <v>112164.12108469252</v>
      </c>
      <c r="M30" s="56">
        <f t="shared" si="6"/>
        <v>66603.495024545846</v>
      </c>
      <c r="N30" s="34">
        <f>'jan-april'!M30</f>
        <v>-55442.402621683439</v>
      </c>
      <c r="O30" s="34">
        <f t="shared" si="7"/>
        <v>122045.89764622928</v>
      </c>
    </row>
    <row r="31" spans="1:15" x14ac:dyDescent="0.25">
      <c r="A31" s="55">
        <v>1160</v>
      </c>
      <c r="B31" s="55" t="s">
        <v>51</v>
      </c>
      <c r="C31" s="56">
        <v>181501968</v>
      </c>
      <c r="D31" s="56">
        <v>9069</v>
      </c>
      <c r="E31" s="56">
        <f t="shared" si="0"/>
        <v>20013.44889182931</v>
      </c>
      <c r="F31" s="57">
        <f t="shared" si="8"/>
        <v>0.99616334273120266</v>
      </c>
      <c r="G31" s="56">
        <f t="shared" si="9"/>
        <v>47.789894829388068</v>
      </c>
      <c r="H31" s="60">
        <f t="shared" si="1"/>
        <v>0</v>
      </c>
      <c r="I31" s="63">
        <f t="shared" si="2"/>
        <v>47.789894829388068</v>
      </c>
      <c r="J31" s="56">
        <f t="shared" si="3"/>
        <v>-209.95680212049157</v>
      </c>
      <c r="K31" s="56">
        <f t="shared" si="4"/>
        <v>-162.16690729110351</v>
      </c>
      <c r="L31" s="56">
        <f t="shared" si="5"/>
        <v>433406.55620772036</v>
      </c>
      <c r="M31" s="56">
        <f t="shared" si="6"/>
        <v>-1470691.6822230178</v>
      </c>
      <c r="N31" s="34">
        <f>'jan-april'!M31</f>
        <v>-2775190.7576776352</v>
      </c>
      <c r="O31" s="34">
        <f t="shared" si="7"/>
        <v>1304499.0754546174</v>
      </c>
    </row>
    <row r="32" spans="1:15" x14ac:dyDescent="0.25">
      <c r="A32" s="55">
        <v>1505</v>
      </c>
      <c r="B32" s="55" t="s">
        <v>52</v>
      </c>
      <c r="C32" s="56">
        <v>433004787</v>
      </c>
      <c r="D32" s="56">
        <v>24578</v>
      </c>
      <c r="E32" s="56">
        <f t="shared" si="0"/>
        <v>17617.576165676623</v>
      </c>
      <c r="F32" s="57">
        <f t="shared" si="8"/>
        <v>0.87690950514715849</v>
      </c>
      <c r="G32" s="56">
        <f t="shared" si="9"/>
        <v>1533.2309850440543</v>
      </c>
      <c r="H32" s="60">
        <f t="shared" si="1"/>
        <v>162.36509273176523</v>
      </c>
      <c r="I32" s="63">
        <f t="shared" si="2"/>
        <v>1695.5960777758196</v>
      </c>
      <c r="J32" s="56">
        <f t="shared" si="3"/>
        <v>-209.95680212049157</v>
      </c>
      <c r="K32" s="56">
        <f t="shared" si="4"/>
        <v>1485.639275655328</v>
      </c>
      <c r="L32" s="56">
        <f t="shared" si="5"/>
        <v>41674360.399574094</v>
      </c>
      <c r="M32" s="56">
        <f t="shared" si="6"/>
        <v>36514042.117056653</v>
      </c>
      <c r="N32" s="34">
        <f>'jan-april'!M32</f>
        <v>16607360.12519962</v>
      </c>
      <c r="O32" s="34">
        <f t="shared" si="7"/>
        <v>19906681.991857033</v>
      </c>
    </row>
    <row r="33" spans="1:15" x14ac:dyDescent="0.25">
      <c r="A33" s="55">
        <v>1506</v>
      </c>
      <c r="B33" s="55" t="s">
        <v>53</v>
      </c>
      <c r="C33" s="56">
        <v>639590702</v>
      </c>
      <c r="D33" s="56">
        <v>33163</v>
      </c>
      <c r="E33" s="56">
        <f t="shared" si="0"/>
        <v>19286.273919729818</v>
      </c>
      <c r="F33" s="57">
        <f t="shared" si="8"/>
        <v>0.95996842925715187</v>
      </c>
      <c r="G33" s="56">
        <f t="shared" si="9"/>
        <v>498.63837753107322</v>
      </c>
      <c r="H33" s="60">
        <f t="shared" si="1"/>
        <v>0</v>
      </c>
      <c r="I33" s="63">
        <f t="shared" si="2"/>
        <v>498.63837753107322</v>
      </c>
      <c r="J33" s="56">
        <f t="shared" si="3"/>
        <v>-209.95680212049157</v>
      </c>
      <c r="K33" s="56">
        <f t="shared" si="4"/>
        <v>288.68157541058167</v>
      </c>
      <c r="L33" s="56">
        <f t="shared" si="5"/>
        <v>16536344.51406298</v>
      </c>
      <c r="M33" s="56">
        <f t="shared" si="6"/>
        <v>9573547.0853411201</v>
      </c>
      <c r="N33" s="34">
        <f>'jan-april'!M33</f>
        <v>2861508.9067148161</v>
      </c>
      <c r="O33" s="34">
        <f t="shared" si="7"/>
        <v>6712038.1786263045</v>
      </c>
    </row>
    <row r="34" spans="1:15" x14ac:dyDescent="0.25">
      <c r="A34" s="55">
        <v>1508</v>
      </c>
      <c r="B34" s="55" t="s">
        <v>54</v>
      </c>
      <c r="C34" s="56">
        <v>1170259280</v>
      </c>
      <c r="D34" s="56">
        <v>59198</v>
      </c>
      <c r="E34" s="56">
        <f t="shared" si="0"/>
        <v>19768.561100037165</v>
      </c>
      <c r="F34" s="57">
        <f t="shared" si="8"/>
        <v>0.98397412723994759</v>
      </c>
      <c r="G34" s="56">
        <f t="shared" si="9"/>
        <v>199.62032574051824</v>
      </c>
      <c r="H34" s="60">
        <f t="shared" si="1"/>
        <v>0</v>
      </c>
      <c r="I34" s="63">
        <f t="shared" si="2"/>
        <v>199.62032574051824</v>
      </c>
      <c r="J34" s="56">
        <f t="shared" si="3"/>
        <v>-209.95680212049157</v>
      </c>
      <c r="K34" s="56">
        <f t="shared" si="4"/>
        <v>-10.336476379973334</v>
      </c>
      <c r="L34" s="56">
        <f t="shared" si="5"/>
        <v>11817124.043187199</v>
      </c>
      <c r="M34" s="56">
        <f t="shared" si="6"/>
        <v>-611898.72874166141</v>
      </c>
      <c r="N34" s="34">
        <f>'jan-april'!M34</f>
        <v>-5532415.233172372</v>
      </c>
      <c r="O34" s="34">
        <f t="shared" si="7"/>
        <v>4920516.5044307103</v>
      </c>
    </row>
    <row r="35" spans="1:15" x14ac:dyDescent="0.25">
      <c r="A35" s="55">
        <v>1511</v>
      </c>
      <c r="B35" s="55" t="s">
        <v>55</v>
      </c>
      <c r="C35" s="56">
        <v>55345164</v>
      </c>
      <c r="D35" s="56">
        <v>3048</v>
      </c>
      <c r="E35" s="56">
        <f t="shared" si="0"/>
        <v>18157.86220472441</v>
      </c>
      <c r="F35" s="57">
        <f t="shared" si="8"/>
        <v>0.90380207871595386</v>
      </c>
      <c r="G35" s="56">
        <f t="shared" si="9"/>
        <v>1198.2536408344263</v>
      </c>
      <c r="H35" s="60">
        <f t="shared" si="1"/>
        <v>0</v>
      </c>
      <c r="I35" s="63">
        <f t="shared" si="2"/>
        <v>1198.2536408344263</v>
      </c>
      <c r="J35" s="56">
        <f t="shared" si="3"/>
        <v>-209.95680212049157</v>
      </c>
      <c r="K35" s="56">
        <f t="shared" si="4"/>
        <v>988.29683871393468</v>
      </c>
      <c r="L35" s="56">
        <f t="shared" si="5"/>
        <v>3652277.0972633315</v>
      </c>
      <c r="M35" s="56">
        <f t="shared" si="6"/>
        <v>3012328.7644000729</v>
      </c>
      <c r="N35" s="34">
        <f>'jan-april'!M35</f>
        <v>1052242.4338668631</v>
      </c>
      <c r="O35" s="34">
        <f t="shared" si="7"/>
        <v>1960086.3305332097</v>
      </c>
    </row>
    <row r="36" spans="1:15" x14ac:dyDescent="0.25">
      <c r="A36" s="55">
        <v>1514</v>
      </c>
      <c r="B36" s="55" t="s">
        <v>56</v>
      </c>
      <c r="C36" s="56">
        <v>53346852</v>
      </c>
      <c r="D36" s="56">
        <v>2435</v>
      </c>
      <c r="E36" s="56">
        <f t="shared" si="0"/>
        <v>21908.358110882957</v>
      </c>
      <c r="F36" s="57">
        <f t="shared" si="8"/>
        <v>1.0904818738363187</v>
      </c>
      <c r="G36" s="56">
        <f t="shared" si="9"/>
        <v>-1127.0538209838728</v>
      </c>
      <c r="H36" s="60">
        <f t="shared" si="1"/>
        <v>0</v>
      </c>
      <c r="I36" s="63">
        <f t="shared" si="2"/>
        <v>-1127.0538209838728</v>
      </c>
      <c r="J36" s="56">
        <f t="shared" si="3"/>
        <v>-209.95680212049157</v>
      </c>
      <c r="K36" s="56">
        <f t="shared" si="4"/>
        <v>-1337.0106231043644</v>
      </c>
      <c r="L36" s="56">
        <f t="shared" si="5"/>
        <v>-2744376.0540957302</v>
      </c>
      <c r="M36" s="56">
        <f t="shared" si="6"/>
        <v>-3255620.8672591276</v>
      </c>
      <c r="N36" s="34">
        <f>'jan-april'!M36</f>
        <v>-1191446.7061004548</v>
      </c>
      <c r="O36" s="34">
        <f t="shared" si="7"/>
        <v>-2064174.1611586728</v>
      </c>
    </row>
    <row r="37" spans="1:15" x14ac:dyDescent="0.25">
      <c r="A37" s="55">
        <v>1515</v>
      </c>
      <c r="B37" s="55" t="s">
        <v>57</v>
      </c>
      <c r="C37" s="56">
        <v>188925096</v>
      </c>
      <c r="D37" s="56">
        <v>9031</v>
      </c>
      <c r="E37" s="56">
        <f t="shared" si="0"/>
        <v>20919.620861477135</v>
      </c>
      <c r="F37" s="57">
        <f t="shared" si="8"/>
        <v>1.041267777416732</v>
      </c>
      <c r="G37" s="56">
        <f t="shared" si="9"/>
        <v>-514.03672635226337</v>
      </c>
      <c r="H37" s="60">
        <f t="shared" si="1"/>
        <v>0</v>
      </c>
      <c r="I37" s="63">
        <f t="shared" si="2"/>
        <v>-514.03672635226337</v>
      </c>
      <c r="J37" s="56">
        <f t="shared" si="3"/>
        <v>-209.95680212049157</v>
      </c>
      <c r="K37" s="56">
        <f t="shared" si="4"/>
        <v>-723.99352847275497</v>
      </c>
      <c r="L37" s="56">
        <f t="shared" si="5"/>
        <v>-4642265.6756872907</v>
      </c>
      <c r="M37" s="56">
        <f t="shared" si="6"/>
        <v>-6538385.55563745</v>
      </c>
      <c r="N37" s="34">
        <f>'jan-april'!M37</f>
        <v>-7534269.1298452625</v>
      </c>
      <c r="O37" s="34">
        <f t="shared" si="7"/>
        <v>995883.57420781255</v>
      </c>
    </row>
    <row r="38" spans="1:15" x14ac:dyDescent="0.25">
      <c r="A38" s="55">
        <v>1516</v>
      </c>
      <c r="B38" s="55" t="s">
        <v>58</v>
      </c>
      <c r="C38" s="56">
        <v>178573244</v>
      </c>
      <c r="D38" s="56">
        <v>8862</v>
      </c>
      <c r="E38" s="56">
        <f t="shared" si="0"/>
        <v>20150.445046264951</v>
      </c>
      <c r="F38" s="57">
        <f t="shared" si="8"/>
        <v>1.0029822847277339</v>
      </c>
      <c r="G38" s="56">
        <f t="shared" si="9"/>
        <v>-37.147720920709396</v>
      </c>
      <c r="H38" s="60">
        <f t="shared" si="1"/>
        <v>0</v>
      </c>
      <c r="I38" s="63">
        <f t="shared" si="2"/>
        <v>-37.147720920709396</v>
      </c>
      <c r="J38" s="56">
        <f t="shared" si="3"/>
        <v>-209.95680212049157</v>
      </c>
      <c r="K38" s="56">
        <f t="shared" si="4"/>
        <v>-247.10452304120096</v>
      </c>
      <c r="L38" s="56">
        <f t="shared" si="5"/>
        <v>-329203.10279932665</v>
      </c>
      <c r="M38" s="56">
        <f t="shared" si="6"/>
        <v>-2189840.283191123</v>
      </c>
      <c r="N38" s="34">
        <f>'jan-april'!M38</f>
        <v>-1946383.6444855186</v>
      </c>
      <c r="O38" s="34">
        <f t="shared" si="7"/>
        <v>-243456.63870560448</v>
      </c>
    </row>
    <row r="39" spans="1:15" x14ac:dyDescent="0.25">
      <c r="A39" s="55">
        <v>1517</v>
      </c>
      <c r="B39" s="55" t="s">
        <v>59</v>
      </c>
      <c r="C39" s="56">
        <v>87822761</v>
      </c>
      <c r="D39" s="56">
        <v>5320</v>
      </c>
      <c r="E39" s="56">
        <f t="shared" si="0"/>
        <v>16508.037781954888</v>
      </c>
      <c r="F39" s="57">
        <f t="shared" si="8"/>
        <v>0.82168256894087266</v>
      </c>
      <c r="G39" s="56">
        <f t="shared" si="9"/>
        <v>2221.1447829515296</v>
      </c>
      <c r="H39" s="60">
        <f t="shared" si="1"/>
        <v>550.7035270343722</v>
      </c>
      <c r="I39" s="63">
        <f t="shared" si="2"/>
        <v>2771.8483099859018</v>
      </c>
      <c r="J39" s="56">
        <f t="shared" si="3"/>
        <v>-209.95680212049157</v>
      </c>
      <c r="K39" s="56">
        <f t="shared" si="4"/>
        <v>2561.8915078654104</v>
      </c>
      <c r="L39" s="56">
        <f t="shared" si="5"/>
        <v>14746233.009124998</v>
      </c>
      <c r="M39" s="56">
        <f t="shared" si="6"/>
        <v>13629262.821843984</v>
      </c>
      <c r="N39" s="34">
        <f>'jan-april'!M39</f>
        <v>6954480.9985703528</v>
      </c>
      <c r="O39" s="34">
        <f t="shared" si="7"/>
        <v>6674781.8232736308</v>
      </c>
    </row>
    <row r="40" spans="1:15" x14ac:dyDescent="0.25">
      <c r="A40" s="55">
        <v>1520</v>
      </c>
      <c r="B40" s="55" t="s">
        <v>60</v>
      </c>
      <c r="C40" s="56">
        <v>187104186</v>
      </c>
      <c r="D40" s="56">
        <v>11055</v>
      </c>
      <c r="E40" s="56">
        <f t="shared" si="0"/>
        <v>16924.847218453189</v>
      </c>
      <c r="F40" s="57">
        <f t="shared" si="8"/>
        <v>0.84242913210388504</v>
      </c>
      <c r="G40" s="56">
        <f t="shared" si="9"/>
        <v>1962.7229323225829</v>
      </c>
      <c r="H40" s="60">
        <f t="shared" si="1"/>
        <v>404.82022425996689</v>
      </c>
      <c r="I40" s="63">
        <f t="shared" si="2"/>
        <v>2367.5431565825497</v>
      </c>
      <c r="J40" s="56">
        <f t="shared" si="3"/>
        <v>-209.95680212049157</v>
      </c>
      <c r="K40" s="56">
        <f t="shared" si="4"/>
        <v>2157.5863544620584</v>
      </c>
      <c r="L40" s="56">
        <f t="shared" si="5"/>
        <v>26173189.596020088</v>
      </c>
      <c r="M40" s="56">
        <f t="shared" si="6"/>
        <v>23852117.148578055</v>
      </c>
      <c r="N40" s="34">
        <f>'jan-april'!M40</f>
        <v>12596801.34484872</v>
      </c>
      <c r="O40" s="34">
        <f t="shared" si="7"/>
        <v>11255315.803729335</v>
      </c>
    </row>
    <row r="41" spans="1:15" x14ac:dyDescent="0.25">
      <c r="A41" s="55">
        <v>1525</v>
      </c>
      <c r="B41" s="55" t="s">
        <v>61</v>
      </c>
      <c r="C41" s="56">
        <v>78644101</v>
      </c>
      <c r="D41" s="56">
        <v>4380</v>
      </c>
      <c r="E41" s="56">
        <f t="shared" si="0"/>
        <v>17955.274200913242</v>
      </c>
      <c r="F41" s="57">
        <f t="shared" si="8"/>
        <v>0.89371832232970871</v>
      </c>
      <c r="G41" s="56">
        <f t="shared" si="9"/>
        <v>1323.8582031973503</v>
      </c>
      <c r="H41" s="60">
        <f t="shared" si="1"/>
        <v>44.170780398948587</v>
      </c>
      <c r="I41" s="63">
        <f t="shared" si="2"/>
        <v>1368.028983596299</v>
      </c>
      <c r="J41" s="56">
        <f t="shared" si="3"/>
        <v>-209.95680212049157</v>
      </c>
      <c r="K41" s="56">
        <f t="shared" si="4"/>
        <v>1158.0721814758074</v>
      </c>
      <c r="L41" s="56">
        <f t="shared" si="5"/>
        <v>5991966.9481517896</v>
      </c>
      <c r="M41" s="56">
        <f t="shared" si="6"/>
        <v>5072356.1548640365</v>
      </c>
      <c r="N41" s="34">
        <f>'jan-april'!M41</f>
        <v>1973934.389848053</v>
      </c>
      <c r="O41" s="34">
        <f t="shared" si="7"/>
        <v>3098421.7650159835</v>
      </c>
    </row>
    <row r="42" spans="1:15" x14ac:dyDescent="0.25">
      <c r="A42" s="55">
        <v>1528</v>
      </c>
      <c r="B42" s="55" t="s">
        <v>62</v>
      </c>
      <c r="C42" s="56">
        <v>126419083</v>
      </c>
      <c r="D42" s="56">
        <v>7626</v>
      </c>
      <c r="E42" s="56">
        <f t="shared" si="0"/>
        <v>16577.377786519799</v>
      </c>
      <c r="F42" s="57">
        <f t="shared" si="8"/>
        <v>0.82513394661724004</v>
      </c>
      <c r="G42" s="56">
        <f t="shared" si="9"/>
        <v>2178.1539801212848</v>
      </c>
      <c r="H42" s="60">
        <f t="shared" si="1"/>
        <v>526.43452543665353</v>
      </c>
      <c r="I42" s="63">
        <f t="shared" si="2"/>
        <v>2704.5885055579383</v>
      </c>
      <c r="J42" s="56">
        <f t="shared" si="3"/>
        <v>-209.95680212049157</v>
      </c>
      <c r="K42" s="56">
        <f t="shared" si="4"/>
        <v>2494.631703437447</v>
      </c>
      <c r="L42" s="56">
        <f t="shared" si="5"/>
        <v>20625191.943384837</v>
      </c>
      <c r="M42" s="56">
        <f t="shared" si="6"/>
        <v>19024061.37041397</v>
      </c>
      <c r="N42" s="34">
        <f>'jan-april'!M42</f>
        <v>10119434.204943141</v>
      </c>
      <c r="O42" s="34">
        <f t="shared" si="7"/>
        <v>8904627.1654708292</v>
      </c>
    </row>
    <row r="43" spans="1:15" x14ac:dyDescent="0.25">
      <c r="A43" s="55">
        <v>1531</v>
      </c>
      <c r="B43" s="55" t="s">
        <v>63</v>
      </c>
      <c r="C43" s="56">
        <v>164418393</v>
      </c>
      <c r="D43" s="56">
        <v>9759</v>
      </c>
      <c r="E43" s="56">
        <f t="shared" si="0"/>
        <v>16847.873040270519</v>
      </c>
      <c r="F43" s="57">
        <f t="shared" si="8"/>
        <v>0.83859776575334355</v>
      </c>
      <c r="G43" s="56">
        <f t="shared" si="9"/>
        <v>2010.4469227958386</v>
      </c>
      <c r="H43" s="60">
        <f t="shared" si="1"/>
        <v>431.76118662390161</v>
      </c>
      <c r="I43" s="63">
        <f t="shared" si="2"/>
        <v>2442.2081094197401</v>
      </c>
      <c r="J43" s="56">
        <f t="shared" si="3"/>
        <v>-209.95680212049157</v>
      </c>
      <c r="K43" s="56">
        <f t="shared" si="4"/>
        <v>2232.2513072992488</v>
      </c>
      <c r="L43" s="56">
        <f t="shared" si="5"/>
        <v>23833508.939827245</v>
      </c>
      <c r="M43" s="56">
        <f t="shared" si="6"/>
        <v>21784540.507933367</v>
      </c>
      <c r="N43" s="34">
        <f>'jan-april'!M43</f>
        <v>8767387.3518135455</v>
      </c>
      <c r="O43" s="34">
        <f t="shared" si="7"/>
        <v>13017153.156119822</v>
      </c>
    </row>
    <row r="44" spans="1:15" x14ac:dyDescent="0.25">
      <c r="A44" s="55">
        <v>1532</v>
      </c>
      <c r="B44" s="55" t="s">
        <v>64</v>
      </c>
      <c r="C44" s="56">
        <v>161565989</v>
      </c>
      <c r="D44" s="56">
        <v>8773</v>
      </c>
      <c r="E44" s="56">
        <f t="shared" si="0"/>
        <v>18416.275960332838</v>
      </c>
      <c r="F44" s="57">
        <f t="shared" si="8"/>
        <v>0.91666454494983274</v>
      </c>
      <c r="G44" s="56">
        <f t="shared" si="9"/>
        <v>1038.0371123572008</v>
      </c>
      <c r="H44" s="60">
        <f t="shared" si="1"/>
        <v>0</v>
      </c>
      <c r="I44" s="63">
        <f t="shared" si="2"/>
        <v>1038.0371123572008</v>
      </c>
      <c r="J44" s="56">
        <f t="shared" si="3"/>
        <v>-209.95680212049157</v>
      </c>
      <c r="K44" s="56">
        <f t="shared" si="4"/>
        <v>828.08031023670924</v>
      </c>
      <c r="L44" s="56">
        <f t="shared" si="5"/>
        <v>9106699.5867097229</v>
      </c>
      <c r="M44" s="56">
        <f t="shared" si="6"/>
        <v>7264748.5617066501</v>
      </c>
      <c r="N44" s="34">
        <f>'jan-april'!M44</f>
        <v>577288.54543765984</v>
      </c>
      <c r="O44" s="34">
        <f t="shared" si="7"/>
        <v>6687460.01626899</v>
      </c>
    </row>
    <row r="45" spans="1:15" x14ac:dyDescent="0.25">
      <c r="A45" s="55">
        <v>1535</v>
      </c>
      <c r="B45" s="55" t="s">
        <v>65</v>
      </c>
      <c r="C45" s="56">
        <v>131529809</v>
      </c>
      <c r="D45" s="56">
        <v>7242</v>
      </c>
      <c r="E45" s="56">
        <f t="shared" si="0"/>
        <v>18162.083540458436</v>
      </c>
      <c r="F45" s="57">
        <f t="shared" si="8"/>
        <v>0.90401219442056457</v>
      </c>
      <c r="G45" s="56">
        <f t="shared" si="9"/>
        <v>1195.6364126793301</v>
      </c>
      <c r="H45" s="60">
        <f t="shared" si="1"/>
        <v>0</v>
      </c>
      <c r="I45" s="63">
        <f t="shared" si="2"/>
        <v>1195.6364126793301</v>
      </c>
      <c r="J45" s="56">
        <f t="shared" si="3"/>
        <v>-209.95680212049157</v>
      </c>
      <c r="K45" s="56">
        <f t="shared" si="4"/>
        <v>985.67961055883848</v>
      </c>
      <c r="L45" s="56">
        <f t="shared" si="5"/>
        <v>8658798.900623709</v>
      </c>
      <c r="M45" s="56">
        <f t="shared" si="6"/>
        <v>7138291.7396671083</v>
      </c>
      <c r="N45" s="34">
        <f>'jan-april'!M45</f>
        <v>2643740.0431049247</v>
      </c>
      <c r="O45" s="34">
        <f t="shared" si="7"/>
        <v>4494551.696562184</v>
      </c>
    </row>
    <row r="46" spans="1:15" x14ac:dyDescent="0.25">
      <c r="A46" s="55">
        <v>1539</v>
      </c>
      <c r="B46" s="55" t="s">
        <v>66</v>
      </c>
      <c r="C46" s="56">
        <v>127704910</v>
      </c>
      <c r="D46" s="56">
        <v>7196</v>
      </c>
      <c r="E46" s="56">
        <f t="shared" si="0"/>
        <v>17746.652306837132</v>
      </c>
      <c r="F46" s="57">
        <f t="shared" si="8"/>
        <v>0.88333423088734775</v>
      </c>
      <c r="G46" s="56">
        <f t="shared" si="9"/>
        <v>1453.2037775245387</v>
      </c>
      <c r="H46" s="60">
        <f t="shared" si="1"/>
        <v>117.1884433255871</v>
      </c>
      <c r="I46" s="63">
        <f t="shared" si="2"/>
        <v>1570.3922208501258</v>
      </c>
      <c r="J46" s="56">
        <f t="shared" si="3"/>
        <v>-209.95680212049157</v>
      </c>
      <c r="K46" s="56">
        <f t="shared" si="4"/>
        <v>1360.4354187296342</v>
      </c>
      <c r="L46" s="56">
        <f t="shared" si="5"/>
        <v>11300542.421237506</v>
      </c>
      <c r="M46" s="56">
        <f t="shared" si="6"/>
        <v>9789693.273178447</v>
      </c>
      <c r="N46" s="34">
        <f>'jan-april'!M46</f>
        <v>2728353.6704809535</v>
      </c>
      <c r="O46" s="34">
        <f t="shared" si="7"/>
        <v>7061339.6026974935</v>
      </c>
    </row>
    <row r="47" spans="1:15" x14ac:dyDescent="0.25">
      <c r="A47" s="55">
        <v>1547</v>
      </c>
      <c r="B47" s="55" t="s">
        <v>67</v>
      </c>
      <c r="C47" s="56">
        <v>71042838</v>
      </c>
      <c r="D47" s="56">
        <v>3759</v>
      </c>
      <c r="E47" s="56">
        <f t="shared" si="0"/>
        <v>18899.398244213888</v>
      </c>
      <c r="F47" s="57">
        <f t="shared" si="8"/>
        <v>0.94071180995948145</v>
      </c>
      <c r="G47" s="56">
        <f t="shared" si="9"/>
        <v>738.50129635094993</v>
      </c>
      <c r="H47" s="60">
        <f t="shared" si="1"/>
        <v>0</v>
      </c>
      <c r="I47" s="63">
        <f t="shared" si="2"/>
        <v>738.50129635094993</v>
      </c>
      <c r="J47" s="56">
        <f t="shared" si="3"/>
        <v>-209.95680212049157</v>
      </c>
      <c r="K47" s="56">
        <f t="shared" si="4"/>
        <v>528.54449423045833</v>
      </c>
      <c r="L47" s="56">
        <f t="shared" si="5"/>
        <v>2776026.372983221</v>
      </c>
      <c r="M47" s="56">
        <f t="shared" si="6"/>
        <v>1986798.7538122928</v>
      </c>
      <c r="N47" s="34">
        <f>'jan-april'!M47</f>
        <v>-527906.97057561111</v>
      </c>
      <c r="O47" s="34">
        <f t="shared" si="7"/>
        <v>2514705.7243879037</v>
      </c>
    </row>
    <row r="48" spans="1:15" x14ac:dyDescent="0.25">
      <c r="A48" s="55">
        <v>1554</v>
      </c>
      <c r="B48" s="55" t="s">
        <v>68</v>
      </c>
      <c r="C48" s="56">
        <v>111097597</v>
      </c>
      <c r="D48" s="56">
        <v>5992</v>
      </c>
      <c r="E48" s="56">
        <f t="shared" si="0"/>
        <v>18540.987483311081</v>
      </c>
      <c r="F48" s="57">
        <f t="shared" si="8"/>
        <v>0.92287202314504901</v>
      </c>
      <c r="G48" s="56">
        <f t="shared" si="9"/>
        <v>960.71596811069026</v>
      </c>
      <c r="H48" s="60">
        <f t="shared" si="1"/>
        <v>0</v>
      </c>
      <c r="I48" s="63">
        <f t="shared" si="2"/>
        <v>960.71596811069026</v>
      </c>
      <c r="J48" s="56">
        <f t="shared" si="3"/>
        <v>-209.95680212049157</v>
      </c>
      <c r="K48" s="56">
        <f t="shared" si="4"/>
        <v>750.75916599019865</v>
      </c>
      <c r="L48" s="56">
        <f t="shared" si="5"/>
        <v>5756610.0809192564</v>
      </c>
      <c r="M48" s="56">
        <f t="shared" si="6"/>
        <v>4498548.9226132706</v>
      </c>
      <c r="N48" s="34">
        <f>'jan-april'!M48</f>
        <v>2047775.8618012581</v>
      </c>
      <c r="O48" s="34">
        <f t="shared" si="7"/>
        <v>2450773.0608120123</v>
      </c>
    </row>
    <row r="49" spans="1:15" x14ac:dyDescent="0.25">
      <c r="A49" s="55">
        <v>1557</v>
      </c>
      <c r="B49" s="55" t="s">
        <v>69</v>
      </c>
      <c r="C49" s="56">
        <v>43359996</v>
      </c>
      <c r="D49" s="56">
        <v>2708</v>
      </c>
      <c r="E49" s="56">
        <f t="shared" si="0"/>
        <v>16011.815361890694</v>
      </c>
      <c r="F49" s="57">
        <f t="shared" si="8"/>
        <v>0.79698324862976311</v>
      </c>
      <c r="G49" s="56">
        <f t="shared" si="9"/>
        <v>2528.8026833913295</v>
      </c>
      <c r="H49" s="60">
        <f t="shared" si="1"/>
        <v>724.38137405684006</v>
      </c>
      <c r="I49" s="63">
        <f t="shared" si="2"/>
        <v>3253.1840574481694</v>
      </c>
      <c r="J49" s="56">
        <f t="shared" si="3"/>
        <v>-209.95680212049157</v>
      </c>
      <c r="K49" s="56">
        <f t="shared" si="4"/>
        <v>3043.227255327678</v>
      </c>
      <c r="L49" s="56">
        <f t="shared" si="5"/>
        <v>8809622.4275696427</v>
      </c>
      <c r="M49" s="56">
        <f t="shared" si="6"/>
        <v>8241059.4074273519</v>
      </c>
      <c r="N49" s="34">
        <f>'jan-april'!M49</f>
        <v>5164949.1927309213</v>
      </c>
      <c r="O49" s="34">
        <f t="shared" si="7"/>
        <v>3076110.2146964306</v>
      </c>
    </row>
    <row r="50" spans="1:15" x14ac:dyDescent="0.25">
      <c r="A50" s="55">
        <v>1560</v>
      </c>
      <c r="B50" s="55" t="s">
        <v>70</v>
      </c>
      <c r="C50" s="56">
        <v>48928272</v>
      </c>
      <c r="D50" s="56">
        <v>3077</v>
      </c>
      <c r="E50" s="56">
        <f t="shared" si="0"/>
        <v>15901.290867728307</v>
      </c>
      <c r="F50" s="57">
        <f t="shared" si="8"/>
        <v>0.79148192548683249</v>
      </c>
      <c r="G50" s="56">
        <f t="shared" si="9"/>
        <v>2597.3278697720102</v>
      </c>
      <c r="H50" s="60">
        <f t="shared" si="1"/>
        <v>763.06494701367581</v>
      </c>
      <c r="I50" s="63">
        <f t="shared" si="2"/>
        <v>3360.3928167856861</v>
      </c>
      <c r="J50" s="56">
        <f t="shared" si="3"/>
        <v>-209.95680212049157</v>
      </c>
      <c r="K50" s="56">
        <f t="shared" si="4"/>
        <v>3150.4360146651948</v>
      </c>
      <c r="L50" s="56">
        <f t="shared" si="5"/>
        <v>10339928.697249556</v>
      </c>
      <c r="M50" s="56">
        <f t="shared" si="6"/>
        <v>9693891.6171248034</v>
      </c>
      <c r="N50" s="34">
        <f>'jan-april'!M50</f>
        <v>5108511.497970107</v>
      </c>
      <c r="O50" s="34">
        <f t="shared" si="7"/>
        <v>4585380.1191546964</v>
      </c>
    </row>
    <row r="51" spans="1:15" x14ac:dyDescent="0.25">
      <c r="A51" s="55">
        <v>1563</v>
      </c>
      <c r="B51" s="55" t="s">
        <v>71</v>
      </c>
      <c r="C51" s="56">
        <v>152714772</v>
      </c>
      <c r="D51" s="56">
        <v>7193</v>
      </c>
      <c r="E51" s="56">
        <f t="shared" si="0"/>
        <v>21231.026275545668</v>
      </c>
      <c r="F51" s="57">
        <f t="shared" si="8"/>
        <v>1.0567678873627868</v>
      </c>
      <c r="G51" s="56">
        <f t="shared" si="9"/>
        <v>-707.10808307475384</v>
      </c>
      <c r="H51" s="60">
        <f t="shared" si="1"/>
        <v>0</v>
      </c>
      <c r="I51" s="63">
        <f t="shared" si="2"/>
        <v>-707.10808307475384</v>
      </c>
      <c r="J51" s="56">
        <f t="shared" si="3"/>
        <v>-209.95680212049157</v>
      </c>
      <c r="K51" s="56">
        <f t="shared" si="4"/>
        <v>-917.06488519524544</v>
      </c>
      <c r="L51" s="56">
        <f t="shared" si="5"/>
        <v>-5086228.4415567042</v>
      </c>
      <c r="M51" s="56">
        <f t="shared" si="6"/>
        <v>-6596447.7192094</v>
      </c>
      <c r="N51" s="34">
        <f>'jan-april'!M51</f>
        <v>-7098556.3246901771</v>
      </c>
      <c r="O51" s="34">
        <f t="shared" si="7"/>
        <v>502108.6054807771</v>
      </c>
    </row>
    <row r="52" spans="1:15" x14ac:dyDescent="0.25">
      <c r="A52" s="55">
        <v>1566</v>
      </c>
      <c r="B52" s="55" t="s">
        <v>72</v>
      </c>
      <c r="C52" s="56">
        <v>99046657</v>
      </c>
      <c r="D52" s="56">
        <v>5950</v>
      </c>
      <c r="E52" s="56">
        <f t="shared" si="0"/>
        <v>16646.496974789916</v>
      </c>
      <c r="F52" s="57">
        <f t="shared" si="8"/>
        <v>0.82857433322957141</v>
      </c>
      <c r="G52" s="56">
        <f t="shared" si="9"/>
        <v>2135.3000833938127</v>
      </c>
      <c r="H52" s="60">
        <f t="shared" si="1"/>
        <v>502.24280954211258</v>
      </c>
      <c r="I52" s="63">
        <f t="shared" si="2"/>
        <v>2637.542892935925</v>
      </c>
      <c r="J52" s="56">
        <f t="shared" si="3"/>
        <v>-209.95680212049157</v>
      </c>
      <c r="K52" s="56">
        <f t="shared" si="4"/>
        <v>2427.5860908154336</v>
      </c>
      <c r="L52" s="56">
        <f t="shared" si="5"/>
        <v>15693380.212968754</v>
      </c>
      <c r="M52" s="56">
        <f t="shared" si="6"/>
        <v>14444137.24035183</v>
      </c>
      <c r="N52" s="34">
        <f>'jan-april'!M52</f>
        <v>5352013.0262957877</v>
      </c>
      <c r="O52" s="34">
        <f t="shared" si="7"/>
        <v>9092124.2140560411</v>
      </c>
    </row>
    <row r="53" spans="1:15" x14ac:dyDescent="0.25">
      <c r="A53" s="55">
        <v>1573</v>
      </c>
      <c r="B53" s="55" t="s">
        <v>73</v>
      </c>
      <c r="C53" s="56">
        <v>39015877</v>
      </c>
      <c r="D53" s="56">
        <v>2168</v>
      </c>
      <c r="E53" s="56">
        <f t="shared" si="0"/>
        <v>17996.253228782287</v>
      </c>
      <c r="F53" s="57">
        <f t="shared" si="8"/>
        <v>0.89575804100111511</v>
      </c>
      <c r="G53" s="56">
        <f t="shared" si="9"/>
        <v>1298.4512059185424</v>
      </c>
      <c r="H53" s="60">
        <f t="shared" si="1"/>
        <v>29.828120644782754</v>
      </c>
      <c r="I53" s="63">
        <f t="shared" si="2"/>
        <v>1328.2793265633252</v>
      </c>
      <c r="J53" s="56">
        <f t="shared" si="3"/>
        <v>-209.95680212049157</v>
      </c>
      <c r="K53" s="56">
        <f t="shared" si="4"/>
        <v>1118.3225244428336</v>
      </c>
      <c r="L53" s="56">
        <f t="shared" si="5"/>
        <v>2879709.5799892889</v>
      </c>
      <c r="M53" s="56">
        <f t="shared" si="6"/>
        <v>2424523.2329920633</v>
      </c>
      <c r="N53" s="34">
        <f>'jan-april'!M53</f>
        <v>296601.68366908043</v>
      </c>
      <c r="O53" s="34">
        <f t="shared" si="7"/>
        <v>2127921.5493229828</v>
      </c>
    </row>
    <row r="54" spans="1:15" x14ac:dyDescent="0.25">
      <c r="A54" s="55">
        <v>1576</v>
      </c>
      <c r="B54" s="55" t="s">
        <v>74</v>
      </c>
      <c r="C54" s="56">
        <v>60359892</v>
      </c>
      <c r="D54" s="56">
        <v>3394</v>
      </c>
      <c r="E54" s="56">
        <f t="shared" si="0"/>
        <v>17784.293459045373</v>
      </c>
      <c r="F54" s="57">
        <f t="shared" si="8"/>
        <v>0.88520780781107944</v>
      </c>
      <c r="G54" s="56">
        <f t="shared" si="9"/>
        <v>1429.8662631554289</v>
      </c>
      <c r="H54" s="60">
        <f t="shared" si="1"/>
        <v>104.01404005270251</v>
      </c>
      <c r="I54" s="63">
        <f t="shared" si="2"/>
        <v>1533.8803032081314</v>
      </c>
      <c r="J54" s="56">
        <f t="shared" si="3"/>
        <v>-209.95680212049157</v>
      </c>
      <c r="K54" s="56">
        <f t="shared" si="4"/>
        <v>1323.9235010876398</v>
      </c>
      <c r="L54" s="56">
        <f t="shared" si="5"/>
        <v>5205989.7490883982</v>
      </c>
      <c r="M54" s="56">
        <f t="shared" si="6"/>
        <v>4493396.3626914499</v>
      </c>
      <c r="N54" s="34">
        <f>'jan-april'!M54</f>
        <v>1937127.2036037166</v>
      </c>
      <c r="O54" s="34">
        <f t="shared" si="7"/>
        <v>2556269.1590877334</v>
      </c>
    </row>
    <row r="55" spans="1:15" x14ac:dyDescent="0.25">
      <c r="A55" s="55">
        <v>1577</v>
      </c>
      <c r="B55" s="55" t="s">
        <v>75</v>
      </c>
      <c r="C55" s="56">
        <v>174673804</v>
      </c>
      <c r="D55" s="56">
        <v>11131</v>
      </c>
      <c r="E55" s="56">
        <f t="shared" si="0"/>
        <v>15692.552690683677</v>
      </c>
      <c r="F55" s="57">
        <f t="shared" si="8"/>
        <v>0.7810920460950157</v>
      </c>
      <c r="G55" s="56">
        <f t="shared" si="9"/>
        <v>2726.7455395396805</v>
      </c>
      <c r="H55" s="60">
        <f t="shared" si="1"/>
        <v>836.12330897929633</v>
      </c>
      <c r="I55" s="63">
        <f t="shared" si="2"/>
        <v>3562.8688485189768</v>
      </c>
      <c r="J55" s="56">
        <f t="shared" si="3"/>
        <v>-209.95680212049157</v>
      </c>
      <c r="K55" s="56">
        <f t="shared" si="4"/>
        <v>3352.9120463984855</v>
      </c>
      <c r="L55" s="56">
        <f t="shared" si="5"/>
        <v>39658293.152864732</v>
      </c>
      <c r="M55" s="56">
        <f t="shared" si="6"/>
        <v>37321263.988461539</v>
      </c>
      <c r="N55" s="34">
        <f>'jan-april'!M55</f>
        <v>19106100.361971151</v>
      </c>
      <c r="O55" s="34">
        <f t="shared" si="7"/>
        <v>18215163.626490388</v>
      </c>
    </row>
    <row r="56" spans="1:15" x14ac:dyDescent="0.25">
      <c r="A56" s="55">
        <v>1578</v>
      </c>
      <c r="B56" s="55" t="s">
        <v>76</v>
      </c>
      <c r="C56" s="56">
        <v>47753468</v>
      </c>
      <c r="D56" s="56">
        <v>2506</v>
      </c>
      <c r="E56" s="56">
        <f t="shared" si="0"/>
        <v>19055.653631284917</v>
      </c>
      <c r="F56" s="57">
        <f t="shared" si="8"/>
        <v>0.94848937441355119</v>
      </c>
      <c r="G56" s="56">
        <f t="shared" si="9"/>
        <v>641.62295636691192</v>
      </c>
      <c r="H56" s="60">
        <f t="shared" si="1"/>
        <v>0</v>
      </c>
      <c r="I56" s="63">
        <f t="shared" si="2"/>
        <v>641.62295636691192</v>
      </c>
      <c r="J56" s="56">
        <f t="shared" si="3"/>
        <v>-209.95680212049157</v>
      </c>
      <c r="K56" s="56">
        <f t="shared" si="4"/>
        <v>431.66615424642032</v>
      </c>
      <c r="L56" s="56">
        <f t="shared" si="5"/>
        <v>1607907.1286554814</v>
      </c>
      <c r="M56" s="56">
        <f t="shared" si="6"/>
        <v>1081755.3825415294</v>
      </c>
      <c r="N56" s="34">
        <f>'jan-april'!M56</f>
        <v>-2508586.487050408</v>
      </c>
      <c r="O56" s="34">
        <f t="shared" si="7"/>
        <v>3590341.8695919374</v>
      </c>
    </row>
    <row r="57" spans="1:15" x14ac:dyDescent="0.25">
      <c r="A57" s="55">
        <v>1579</v>
      </c>
      <c r="B57" s="55" t="s">
        <v>77</v>
      </c>
      <c r="C57" s="56">
        <v>226855880</v>
      </c>
      <c r="D57" s="56">
        <v>13460</v>
      </c>
      <c r="E57" s="56">
        <f t="shared" si="0"/>
        <v>16854.077265973254</v>
      </c>
      <c r="F57" s="57">
        <f t="shared" si="8"/>
        <v>0.83890657920416356</v>
      </c>
      <c r="G57" s="56">
        <f t="shared" si="9"/>
        <v>2006.6003028601428</v>
      </c>
      <c r="H57" s="60">
        <f t="shared" si="1"/>
        <v>429.58970762794434</v>
      </c>
      <c r="I57" s="63">
        <f t="shared" si="2"/>
        <v>2436.190010488087</v>
      </c>
      <c r="J57" s="56">
        <f t="shared" si="3"/>
        <v>-209.95680212049157</v>
      </c>
      <c r="K57" s="56">
        <f t="shared" si="4"/>
        <v>2226.2332083675956</v>
      </c>
      <c r="L57" s="56">
        <f t="shared" si="5"/>
        <v>32791117.541169651</v>
      </c>
      <c r="M57" s="56">
        <f t="shared" si="6"/>
        <v>29965098.984627835</v>
      </c>
      <c r="N57" s="34">
        <f>'jan-april'!M57</f>
        <v>13781416.294578375</v>
      </c>
      <c r="O57" s="34">
        <f t="shared" si="7"/>
        <v>16183682.69004946</v>
      </c>
    </row>
    <row r="58" spans="1:15" x14ac:dyDescent="0.25">
      <c r="A58" s="55">
        <v>1580</v>
      </c>
      <c r="B58" s="55" t="s">
        <v>78</v>
      </c>
      <c r="C58" s="56">
        <v>166677283</v>
      </c>
      <c r="D58" s="56">
        <v>9409</v>
      </c>
      <c r="E58" s="56">
        <f t="shared" si="0"/>
        <v>17714.665001594218</v>
      </c>
      <c r="F58" s="57">
        <f t="shared" si="8"/>
        <v>0.88174207247987035</v>
      </c>
      <c r="G58" s="56">
        <f t="shared" si="9"/>
        <v>1473.0359067751453</v>
      </c>
      <c r="H58" s="60">
        <f t="shared" si="1"/>
        <v>128.38400016060694</v>
      </c>
      <c r="I58" s="63">
        <f t="shared" si="2"/>
        <v>1601.4199069357524</v>
      </c>
      <c r="J58" s="56">
        <f t="shared" si="3"/>
        <v>-209.95680212049157</v>
      </c>
      <c r="K58" s="56">
        <f t="shared" si="4"/>
        <v>1391.4631048152607</v>
      </c>
      <c r="L58" s="56">
        <f t="shared" si="5"/>
        <v>15067759.904358493</v>
      </c>
      <c r="M58" s="56">
        <f t="shared" si="6"/>
        <v>13092276.353206789</v>
      </c>
      <c r="N58" s="34">
        <f>'jan-april'!M58</f>
        <v>7287387.130854968</v>
      </c>
      <c r="O58" s="34">
        <f t="shared" si="7"/>
        <v>5804889.2223518211</v>
      </c>
    </row>
    <row r="59" spans="1:15" x14ac:dyDescent="0.25">
      <c r="A59" s="55">
        <v>1804</v>
      </c>
      <c r="B59" s="55" t="s">
        <v>79</v>
      </c>
      <c r="C59" s="56">
        <v>1061413197</v>
      </c>
      <c r="D59" s="56">
        <v>53725</v>
      </c>
      <c r="E59" s="56">
        <f t="shared" si="0"/>
        <v>19756.411298278268</v>
      </c>
      <c r="F59" s="57">
        <f t="shared" si="8"/>
        <v>0.98336937454594264</v>
      </c>
      <c r="G59" s="56">
        <f t="shared" si="9"/>
        <v>207.15320283103406</v>
      </c>
      <c r="H59" s="60">
        <f t="shared" si="1"/>
        <v>0</v>
      </c>
      <c r="I59" s="63">
        <f t="shared" si="2"/>
        <v>207.15320283103406</v>
      </c>
      <c r="J59" s="56">
        <f t="shared" si="3"/>
        <v>-209.95680212049157</v>
      </c>
      <c r="K59" s="56">
        <f t="shared" si="4"/>
        <v>-2.8035992894575088</v>
      </c>
      <c r="L59" s="56">
        <f t="shared" si="5"/>
        <v>11129305.822097305</v>
      </c>
      <c r="M59" s="56">
        <f t="shared" si="6"/>
        <v>-150623.37182610467</v>
      </c>
      <c r="N59" s="34">
        <f>'jan-april'!M59</f>
        <v>-1101039.3503684006</v>
      </c>
      <c r="O59" s="34">
        <f t="shared" si="7"/>
        <v>950415.97854229587</v>
      </c>
    </row>
    <row r="60" spans="1:15" x14ac:dyDescent="0.25">
      <c r="A60" s="55">
        <v>1806</v>
      </c>
      <c r="B60" s="55" t="s">
        <v>80</v>
      </c>
      <c r="C60" s="56">
        <v>403396273</v>
      </c>
      <c r="D60" s="56">
        <v>21591</v>
      </c>
      <c r="E60" s="56">
        <f t="shared" si="0"/>
        <v>18683.538187207632</v>
      </c>
      <c r="F60" s="57">
        <f t="shared" si="8"/>
        <v>0.92996744115469798</v>
      </c>
      <c r="G60" s="56">
        <f t="shared" si="9"/>
        <v>872.33453169482823</v>
      </c>
      <c r="H60" s="60">
        <f t="shared" si="1"/>
        <v>0</v>
      </c>
      <c r="I60" s="63">
        <f t="shared" si="2"/>
        <v>872.33453169482823</v>
      </c>
      <c r="J60" s="56">
        <f t="shared" si="3"/>
        <v>-209.95680212049157</v>
      </c>
      <c r="K60" s="56">
        <f t="shared" si="4"/>
        <v>662.37772957433663</v>
      </c>
      <c r="L60" s="56">
        <f t="shared" si="5"/>
        <v>18834574.873823036</v>
      </c>
      <c r="M60" s="56">
        <f t="shared" si="6"/>
        <v>14301397.559239503</v>
      </c>
      <c r="N60" s="34">
        <f>'jan-april'!M60</f>
        <v>1238247.346613988</v>
      </c>
      <c r="O60" s="34">
        <f t="shared" si="7"/>
        <v>13063150.212625515</v>
      </c>
    </row>
    <row r="61" spans="1:15" x14ac:dyDescent="0.25">
      <c r="A61" s="55">
        <v>1811</v>
      </c>
      <c r="B61" s="55" t="s">
        <v>81</v>
      </c>
      <c r="C61" s="56">
        <v>25994719</v>
      </c>
      <c r="D61" s="56">
        <v>1374</v>
      </c>
      <c r="E61" s="56">
        <f t="shared" si="0"/>
        <v>18919.009461426493</v>
      </c>
      <c r="F61" s="57">
        <f t="shared" si="8"/>
        <v>0.94168795234249225</v>
      </c>
      <c r="G61" s="56">
        <f t="shared" si="9"/>
        <v>726.34234167913485</v>
      </c>
      <c r="H61" s="60">
        <f t="shared" si="1"/>
        <v>0</v>
      </c>
      <c r="I61" s="63">
        <f t="shared" si="2"/>
        <v>726.34234167913485</v>
      </c>
      <c r="J61" s="56">
        <f t="shared" si="3"/>
        <v>-209.95680212049157</v>
      </c>
      <c r="K61" s="56">
        <f t="shared" si="4"/>
        <v>516.38553955864325</v>
      </c>
      <c r="L61" s="56">
        <f t="shared" si="5"/>
        <v>997994.37746713124</v>
      </c>
      <c r="M61" s="56">
        <f t="shared" si="6"/>
        <v>709513.73135357583</v>
      </c>
      <c r="N61" s="34">
        <f>'jan-april'!M61</f>
        <v>-1429717.1716230083</v>
      </c>
      <c r="O61" s="34">
        <f t="shared" si="7"/>
        <v>2139230.9029765842</v>
      </c>
    </row>
    <row r="62" spans="1:15" x14ac:dyDescent="0.25">
      <c r="A62" s="55">
        <v>1812</v>
      </c>
      <c r="B62" s="55" t="s">
        <v>82</v>
      </c>
      <c r="C62" s="56">
        <v>29413489</v>
      </c>
      <c r="D62" s="56">
        <v>1979</v>
      </c>
      <c r="E62" s="56">
        <f t="shared" si="0"/>
        <v>14862.803941384538</v>
      </c>
      <c r="F62" s="57">
        <f t="shared" si="8"/>
        <v>0.73979155400110586</v>
      </c>
      <c r="G62" s="56">
        <f t="shared" si="9"/>
        <v>3241.1897641051464</v>
      </c>
      <c r="H62" s="60">
        <f t="shared" si="1"/>
        <v>1126.5353712339947</v>
      </c>
      <c r="I62" s="63">
        <f t="shared" si="2"/>
        <v>4367.7251353391412</v>
      </c>
      <c r="J62" s="56">
        <f t="shared" si="3"/>
        <v>-209.95680212049157</v>
      </c>
      <c r="K62" s="56">
        <f t="shared" si="4"/>
        <v>4157.7683332186498</v>
      </c>
      <c r="L62" s="56">
        <f t="shared" si="5"/>
        <v>8643728.0428361595</v>
      </c>
      <c r="M62" s="56">
        <f t="shared" si="6"/>
        <v>8228223.5314397076</v>
      </c>
      <c r="N62" s="34">
        <f>'jan-april'!M62</f>
        <v>4021271.3416486322</v>
      </c>
      <c r="O62" s="34">
        <f t="shared" si="7"/>
        <v>4206952.1897910759</v>
      </c>
    </row>
    <row r="63" spans="1:15" x14ac:dyDescent="0.25">
      <c r="A63" s="55">
        <v>1813</v>
      </c>
      <c r="B63" s="55" t="s">
        <v>83</v>
      </c>
      <c r="C63" s="56">
        <v>133238742</v>
      </c>
      <c r="D63" s="56">
        <v>7838</v>
      </c>
      <c r="E63" s="56">
        <f t="shared" si="0"/>
        <v>16999.073998468997</v>
      </c>
      <c r="F63" s="57">
        <f t="shared" si="8"/>
        <v>0.84612374754475039</v>
      </c>
      <c r="G63" s="56">
        <f t="shared" si="9"/>
        <v>1916.702328712782</v>
      </c>
      <c r="H63" s="60">
        <f t="shared" si="1"/>
        <v>378.84085125443414</v>
      </c>
      <c r="I63" s="63">
        <f t="shared" si="2"/>
        <v>2295.543179967216</v>
      </c>
      <c r="J63" s="56">
        <f t="shared" si="3"/>
        <v>-209.95680212049157</v>
      </c>
      <c r="K63" s="56">
        <f t="shared" si="4"/>
        <v>2085.5863778467246</v>
      </c>
      <c r="L63" s="56">
        <f t="shared" si="5"/>
        <v>17992467.44458304</v>
      </c>
      <c r="M63" s="56">
        <f t="shared" si="6"/>
        <v>16346826.029562628</v>
      </c>
      <c r="N63" s="34">
        <f>'jan-april'!M63</f>
        <v>8131710.8584951842</v>
      </c>
      <c r="O63" s="34">
        <f t="shared" si="7"/>
        <v>8215115.1710674437</v>
      </c>
    </row>
    <row r="64" spans="1:15" x14ac:dyDescent="0.25">
      <c r="A64" s="55">
        <v>1815</v>
      </c>
      <c r="B64" s="55" t="s">
        <v>84</v>
      </c>
      <c r="C64" s="56">
        <v>17971742</v>
      </c>
      <c r="D64" s="56">
        <v>1207</v>
      </c>
      <c r="E64" s="56">
        <f t="shared" si="0"/>
        <v>14889.595691797846</v>
      </c>
      <c r="F64" s="57">
        <f t="shared" si="8"/>
        <v>0.74112510524425201</v>
      </c>
      <c r="G64" s="56">
        <f t="shared" si="9"/>
        <v>3224.5788788488958</v>
      </c>
      <c r="H64" s="60">
        <f t="shared" si="1"/>
        <v>1117.158258589337</v>
      </c>
      <c r="I64" s="63">
        <f t="shared" si="2"/>
        <v>4341.7371374382328</v>
      </c>
      <c r="J64" s="56">
        <f t="shared" si="3"/>
        <v>-209.95680212049157</v>
      </c>
      <c r="K64" s="56">
        <f t="shared" si="4"/>
        <v>4131.7803353177414</v>
      </c>
      <c r="L64" s="56">
        <f t="shared" si="5"/>
        <v>5240476.7248879466</v>
      </c>
      <c r="M64" s="56">
        <f t="shared" si="6"/>
        <v>4987058.8647285141</v>
      </c>
      <c r="N64" s="34">
        <f>'jan-april'!M64</f>
        <v>2797302.8845628588</v>
      </c>
      <c r="O64" s="34">
        <f t="shared" si="7"/>
        <v>2189755.9801656553</v>
      </c>
    </row>
    <row r="65" spans="1:15" x14ac:dyDescent="0.25">
      <c r="A65" s="55">
        <v>1816</v>
      </c>
      <c r="B65" s="55" t="s">
        <v>85</v>
      </c>
      <c r="C65" s="56">
        <v>6765414</v>
      </c>
      <c r="D65" s="56">
        <v>470</v>
      </c>
      <c r="E65" s="56">
        <f t="shared" si="0"/>
        <v>14394.497872340426</v>
      </c>
      <c r="F65" s="57">
        <f t="shared" si="8"/>
        <v>0.71648176158692833</v>
      </c>
      <c r="G65" s="56">
        <f t="shared" si="9"/>
        <v>3531.5395269124965</v>
      </c>
      <c r="H65" s="60">
        <f t="shared" si="1"/>
        <v>1290.4424953994342</v>
      </c>
      <c r="I65" s="63">
        <f t="shared" si="2"/>
        <v>4821.9820223119305</v>
      </c>
      <c r="J65" s="56">
        <f t="shared" si="3"/>
        <v>-209.95680212049157</v>
      </c>
      <c r="K65" s="56">
        <f t="shared" si="4"/>
        <v>4612.0252201914391</v>
      </c>
      <c r="L65" s="56">
        <f t="shared" si="5"/>
        <v>2266331.5504866075</v>
      </c>
      <c r="M65" s="56">
        <f t="shared" si="6"/>
        <v>2167651.8534899764</v>
      </c>
      <c r="N65" s="34">
        <f>'jan-april'!M65</f>
        <v>1157714.0095729448</v>
      </c>
      <c r="O65" s="34">
        <f t="shared" si="7"/>
        <v>1009937.8439170315</v>
      </c>
    </row>
    <row r="66" spans="1:15" x14ac:dyDescent="0.25">
      <c r="A66" s="55">
        <v>1818</v>
      </c>
      <c r="B66" s="55" t="s">
        <v>86</v>
      </c>
      <c r="C66" s="56">
        <v>30915850</v>
      </c>
      <c r="D66" s="56">
        <v>1888</v>
      </c>
      <c r="E66" s="56">
        <f t="shared" si="0"/>
        <v>16374.920550847457</v>
      </c>
      <c r="F66" s="57">
        <f t="shared" si="8"/>
        <v>0.81505669917540524</v>
      </c>
      <c r="G66" s="56">
        <f t="shared" si="9"/>
        <v>2303.6774662381367</v>
      </c>
      <c r="H66" s="60">
        <f t="shared" si="1"/>
        <v>597.29455792197314</v>
      </c>
      <c r="I66" s="63">
        <f t="shared" si="2"/>
        <v>2900.9720241601099</v>
      </c>
      <c r="J66" s="56">
        <f t="shared" si="3"/>
        <v>-209.95680212049157</v>
      </c>
      <c r="K66" s="56">
        <f t="shared" si="4"/>
        <v>2691.0152220396185</v>
      </c>
      <c r="L66" s="56">
        <f t="shared" si="5"/>
        <v>5477035.1816142872</v>
      </c>
      <c r="M66" s="56">
        <f t="shared" si="6"/>
        <v>5080636.7392107993</v>
      </c>
      <c r="N66" s="34">
        <f>'jan-april'!M66</f>
        <v>1844792.4321994043</v>
      </c>
      <c r="O66" s="34">
        <f t="shared" si="7"/>
        <v>3235844.3070113948</v>
      </c>
    </row>
    <row r="67" spans="1:15" x14ac:dyDescent="0.25">
      <c r="A67" s="55">
        <v>1820</v>
      </c>
      <c r="B67" s="55" t="s">
        <v>87</v>
      </c>
      <c r="C67" s="56">
        <v>129256829</v>
      </c>
      <c r="D67" s="56">
        <v>7465</v>
      </c>
      <c r="E67" s="56">
        <f t="shared" si="0"/>
        <v>17315.047421299398</v>
      </c>
      <c r="F67" s="57">
        <f t="shared" si="8"/>
        <v>0.86185122874013076</v>
      </c>
      <c r="G67" s="56">
        <f t="shared" si="9"/>
        <v>1720.7988065579336</v>
      </c>
      <c r="H67" s="60">
        <f t="shared" si="1"/>
        <v>268.25015326379395</v>
      </c>
      <c r="I67" s="63">
        <f t="shared" si="2"/>
        <v>1989.0489598217275</v>
      </c>
      <c r="J67" s="56">
        <f t="shared" si="3"/>
        <v>-209.95680212049157</v>
      </c>
      <c r="K67" s="56">
        <f t="shared" si="4"/>
        <v>1779.0921577012359</v>
      </c>
      <c r="L67" s="56">
        <f t="shared" si="5"/>
        <v>14848250.485069197</v>
      </c>
      <c r="M67" s="56">
        <f t="shared" si="6"/>
        <v>13280922.957239727</v>
      </c>
      <c r="N67" s="34">
        <f>'jan-april'!M67</f>
        <v>7501002.261302189</v>
      </c>
      <c r="O67" s="34">
        <f t="shared" si="7"/>
        <v>5779920.6959375376</v>
      </c>
    </row>
    <row r="68" spans="1:15" x14ac:dyDescent="0.25">
      <c r="A68" s="55">
        <v>1822</v>
      </c>
      <c r="B68" s="55" t="s">
        <v>88</v>
      </c>
      <c r="C68" s="56">
        <v>33585950</v>
      </c>
      <c r="D68" s="56">
        <v>2354</v>
      </c>
      <c r="E68" s="56">
        <f t="shared" si="0"/>
        <v>14267.608326253187</v>
      </c>
      <c r="F68" s="57">
        <f t="shared" si="8"/>
        <v>0.7101658729526853</v>
      </c>
      <c r="G68" s="56">
        <f t="shared" si="9"/>
        <v>3610.2110454865847</v>
      </c>
      <c r="H68" s="60">
        <f t="shared" si="1"/>
        <v>1334.8538365299678</v>
      </c>
      <c r="I68" s="63">
        <f t="shared" si="2"/>
        <v>4945.0648820165525</v>
      </c>
      <c r="J68" s="56">
        <f t="shared" si="3"/>
        <v>-209.95680212049157</v>
      </c>
      <c r="K68" s="56">
        <f t="shared" si="4"/>
        <v>4735.1080798960611</v>
      </c>
      <c r="L68" s="56">
        <f t="shared" si="5"/>
        <v>11640682.732266964</v>
      </c>
      <c r="M68" s="56">
        <f t="shared" si="6"/>
        <v>11146444.420075327</v>
      </c>
      <c r="N68" s="34">
        <f>'jan-april'!M68</f>
        <v>5946369.8798185373</v>
      </c>
      <c r="O68" s="34">
        <f t="shared" si="7"/>
        <v>5200074.5402567899</v>
      </c>
    </row>
    <row r="69" spans="1:15" x14ac:dyDescent="0.25">
      <c r="A69" s="55">
        <v>1824</v>
      </c>
      <c r="B69" s="55" t="s">
        <v>89</v>
      </c>
      <c r="C69" s="56">
        <v>234887400</v>
      </c>
      <c r="D69" s="56">
        <v>13475</v>
      </c>
      <c r="E69" s="56">
        <f t="shared" si="0"/>
        <v>17431.34693877551</v>
      </c>
      <c r="F69" s="57">
        <f t="shared" si="8"/>
        <v>0.86764000191526935</v>
      </c>
      <c r="G69" s="56">
        <f t="shared" si="9"/>
        <v>1648.6931057227439</v>
      </c>
      <c r="H69" s="60">
        <f t="shared" si="1"/>
        <v>227.54532214715454</v>
      </c>
      <c r="I69" s="63">
        <f t="shared" si="2"/>
        <v>1876.2384278698985</v>
      </c>
      <c r="J69" s="56">
        <f t="shared" si="3"/>
        <v>-209.95680212049157</v>
      </c>
      <c r="K69" s="56">
        <f t="shared" si="4"/>
        <v>1666.2816257494069</v>
      </c>
      <c r="L69" s="56">
        <f t="shared" si="5"/>
        <v>25282312.815546881</v>
      </c>
      <c r="M69" s="56">
        <f t="shared" si="6"/>
        <v>22453144.906973258</v>
      </c>
      <c r="N69" s="34">
        <f>'jan-april'!M69</f>
        <v>9189067.8369051628</v>
      </c>
      <c r="O69" s="34">
        <f t="shared" si="7"/>
        <v>13264077.070068095</v>
      </c>
    </row>
    <row r="70" spans="1:15" x14ac:dyDescent="0.25">
      <c r="A70" s="55">
        <v>1825</v>
      </c>
      <c r="B70" s="55" t="s">
        <v>90</v>
      </c>
      <c r="C70" s="56">
        <v>24506397</v>
      </c>
      <c r="D70" s="56">
        <v>1430</v>
      </c>
      <c r="E70" s="56">
        <f t="shared" si="0"/>
        <v>17137.340559440559</v>
      </c>
      <c r="F70" s="57">
        <f t="shared" si="8"/>
        <v>0.85300592364092587</v>
      </c>
      <c r="G70" s="56">
        <f t="shared" si="9"/>
        <v>1830.9770609104135</v>
      </c>
      <c r="H70" s="60">
        <f t="shared" si="1"/>
        <v>330.44755491438735</v>
      </c>
      <c r="I70" s="63">
        <f t="shared" si="2"/>
        <v>2161.4246158248006</v>
      </c>
      <c r="J70" s="56">
        <f t="shared" si="3"/>
        <v>-209.95680212049157</v>
      </c>
      <c r="K70" s="56">
        <f t="shared" si="4"/>
        <v>1951.467813704309</v>
      </c>
      <c r="L70" s="56">
        <f t="shared" si="5"/>
        <v>3090837.2006294648</v>
      </c>
      <c r="M70" s="56">
        <f t="shared" si="6"/>
        <v>2790598.9735971619</v>
      </c>
      <c r="N70" s="34">
        <f>'jan-april'!M70</f>
        <v>559185.07157139503</v>
      </c>
      <c r="O70" s="34">
        <f t="shared" si="7"/>
        <v>2231413.9020257667</v>
      </c>
    </row>
    <row r="71" spans="1:15" x14ac:dyDescent="0.25">
      <c r="A71" s="55">
        <v>1826</v>
      </c>
      <c r="B71" s="55" t="s">
        <v>91</v>
      </c>
      <c r="C71" s="56">
        <v>19757723</v>
      </c>
      <c r="D71" s="56">
        <v>1274</v>
      </c>
      <c r="E71" s="56">
        <f t="shared" si="0"/>
        <v>15508.416797488226</v>
      </c>
      <c r="F71" s="57">
        <f t="shared" si="8"/>
        <v>0.77192673791281308</v>
      </c>
      <c r="G71" s="56">
        <f t="shared" si="9"/>
        <v>2840.9097933208604</v>
      </c>
      <c r="H71" s="60">
        <f t="shared" si="1"/>
        <v>900.57087159770413</v>
      </c>
      <c r="I71" s="63">
        <f t="shared" si="2"/>
        <v>3741.4806649185648</v>
      </c>
      <c r="J71" s="56">
        <f t="shared" si="3"/>
        <v>-209.95680212049157</v>
      </c>
      <c r="K71" s="56">
        <f t="shared" si="4"/>
        <v>3531.5238627980734</v>
      </c>
      <c r="L71" s="56">
        <f t="shared" si="5"/>
        <v>4766646.3671062514</v>
      </c>
      <c r="M71" s="56">
        <f t="shared" si="6"/>
        <v>4499161.4012047453</v>
      </c>
      <c r="N71" s="34">
        <f>'jan-april'!M71</f>
        <v>923166.13228921534</v>
      </c>
      <c r="O71" s="34">
        <f t="shared" si="7"/>
        <v>3575995.2689155298</v>
      </c>
    </row>
    <row r="72" spans="1:15" x14ac:dyDescent="0.25">
      <c r="A72" s="55">
        <v>1827</v>
      </c>
      <c r="B72" s="55" t="s">
        <v>92</v>
      </c>
      <c r="C72" s="56">
        <v>26977637</v>
      </c>
      <c r="D72" s="56">
        <v>1447</v>
      </c>
      <c r="E72" s="56">
        <f t="shared" si="0"/>
        <v>18643.840359364203</v>
      </c>
      <c r="F72" s="57">
        <f t="shared" si="8"/>
        <v>0.92799149382560853</v>
      </c>
      <c r="G72" s="56">
        <f t="shared" si="9"/>
        <v>896.94718495775419</v>
      </c>
      <c r="H72" s="60">
        <f t="shared" si="1"/>
        <v>0</v>
      </c>
      <c r="I72" s="63">
        <f t="shared" si="2"/>
        <v>896.94718495775419</v>
      </c>
      <c r="J72" s="56">
        <f t="shared" si="3"/>
        <v>-209.95680212049157</v>
      </c>
      <c r="K72" s="56">
        <f t="shared" si="4"/>
        <v>686.99038283726259</v>
      </c>
      <c r="L72" s="56">
        <f t="shared" si="5"/>
        <v>1297882.5766338704</v>
      </c>
      <c r="M72" s="56">
        <f t="shared" si="6"/>
        <v>994075.08396551898</v>
      </c>
      <c r="N72" s="34">
        <f>'jan-april'!M72</f>
        <v>1033612.3617915963</v>
      </c>
      <c r="O72" s="34">
        <f t="shared" si="7"/>
        <v>-39537.277826077305</v>
      </c>
    </row>
    <row r="73" spans="1:15" x14ac:dyDescent="0.25">
      <c r="A73" s="55">
        <v>1828</v>
      </c>
      <c r="B73" s="55" t="s">
        <v>93</v>
      </c>
      <c r="C73" s="56">
        <v>27772116</v>
      </c>
      <c r="D73" s="56">
        <v>1770</v>
      </c>
      <c r="E73" s="56">
        <f t="shared" ref="E73:E136" si="10">C73/D73</f>
        <v>15690.461016949153</v>
      </c>
      <c r="F73" s="57">
        <f t="shared" si="8"/>
        <v>0.7809879336698885</v>
      </c>
      <c r="G73" s="56">
        <f t="shared" si="9"/>
        <v>2728.0423772550853</v>
      </c>
      <c r="H73" s="60">
        <f t="shared" ref="H73:H136" si="11">(IF(E73&gt;=E$366*0.9,0,IF(E73&lt;0.9*E$366,(E$366*0.9-E73)*0.35)))</f>
        <v>836.85539478637941</v>
      </c>
      <c r="I73" s="63">
        <f t="shared" ref="I73:I136" si="12">G73+H73</f>
        <v>3564.8977720414646</v>
      </c>
      <c r="J73" s="56">
        <f t="shared" ref="J73:J136" si="13">I$368</f>
        <v>-209.95680212049157</v>
      </c>
      <c r="K73" s="56">
        <f t="shared" ref="K73:K136" si="14">I73+J73</f>
        <v>3354.9409699209732</v>
      </c>
      <c r="L73" s="56">
        <f t="shared" ref="L73:L136" si="15">I73*D73</f>
        <v>6309869.0565133924</v>
      </c>
      <c r="M73" s="56">
        <f t="shared" ref="M73:M136" si="16">D73*K73</f>
        <v>5938245.516760123</v>
      </c>
      <c r="N73" s="34">
        <f>'jan-april'!M73</f>
        <v>3215718.1145619387</v>
      </c>
      <c r="O73" s="34">
        <f t="shared" ref="O73:O136" si="17">M73-N73</f>
        <v>2722527.4021981843</v>
      </c>
    </row>
    <row r="74" spans="1:15" x14ac:dyDescent="0.25">
      <c r="A74" s="55">
        <v>1832</v>
      </c>
      <c r="B74" s="55" t="s">
        <v>94</v>
      </c>
      <c r="C74" s="56">
        <v>101265806</v>
      </c>
      <c r="D74" s="56">
        <v>4485</v>
      </c>
      <c r="E74" s="56">
        <f t="shared" si="10"/>
        <v>22578.775027870681</v>
      </c>
      <c r="F74" s="57">
        <f t="shared" ref="F74:F137" si="18">E74/$E$366</f>
        <v>1.123851672348293</v>
      </c>
      <c r="G74" s="56">
        <f t="shared" si="9"/>
        <v>-1542.7123095162617</v>
      </c>
      <c r="H74" s="60">
        <f t="shared" si="11"/>
        <v>0</v>
      </c>
      <c r="I74" s="63">
        <f t="shared" si="12"/>
        <v>-1542.7123095162617</v>
      </c>
      <c r="J74" s="56">
        <f t="shared" si="13"/>
        <v>-209.95680212049157</v>
      </c>
      <c r="K74" s="56">
        <f t="shared" si="14"/>
        <v>-1752.6691116367533</v>
      </c>
      <c r="L74" s="56">
        <f t="shared" si="15"/>
        <v>-6919064.7081804341</v>
      </c>
      <c r="M74" s="56">
        <f t="shared" si="16"/>
        <v>-7860720.9656908382</v>
      </c>
      <c r="N74" s="34">
        <f>'jan-april'!M74</f>
        <v>-13832134.139162438</v>
      </c>
      <c r="O74" s="34">
        <f t="shared" si="17"/>
        <v>5971413.1734715998</v>
      </c>
    </row>
    <row r="75" spans="1:15" x14ac:dyDescent="0.25">
      <c r="A75" s="55">
        <v>1833</v>
      </c>
      <c r="B75" s="55" t="s">
        <v>95</v>
      </c>
      <c r="C75" s="56">
        <v>477971006</v>
      </c>
      <c r="D75" s="56">
        <v>25927</v>
      </c>
      <c r="E75" s="56">
        <f t="shared" si="10"/>
        <v>18435.260770625217</v>
      </c>
      <c r="F75" s="57">
        <f t="shared" si="18"/>
        <v>0.91760950811855946</v>
      </c>
      <c r="G75" s="56">
        <f t="shared" ref="G75:G138" si="19">(E$366-E75)*0.62</f>
        <v>1026.266529975926</v>
      </c>
      <c r="H75" s="60">
        <f t="shared" si="11"/>
        <v>0</v>
      </c>
      <c r="I75" s="63">
        <f t="shared" si="12"/>
        <v>1026.266529975926</v>
      </c>
      <c r="J75" s="56">
        <f t="shared" si="13"/>
        <v>-209.95680212049157</v>
      </c>
      <c r="K75" s="56">
        <f t="shared" si="14"/>
        <v>816.3097278554344</v>
      </c>
      <c r="L75" s="56">
        <f t="shared" si="15"/>
        <v>26608012.322685834</v>
      </c>
      <c r="M75" s="56">
        <f t="shared" si="16"/>
        <v>21164462.314107846</v>
      </c>
      <c r="N75" s="34">
        <f>'jan-april'!M75</f>
        <v>1629707.0539521447</v>
      </c>
      <c r="O75" s="34">
        <f t="shared" si="17"/>
        <v>19534755.2601557</v>
      </c>
    </row>
    <row r="76" spans="1:15" x14ac:dyDescent="0.25">
      <c r="A76" s="55">
        <v>1834</v>
      </c>
      <c r="B76" s="55" t="s">
        <v>96</v>
      </c>
      <c r="C76" s="56">
        <v>86250403</v>
      </c>
      <c r="D76" s="56">
        <v>1948</v>
      </c>
      <c r="E76" s="56">
        <f t="shared" si="10"/>
        <v>44276.387577002053</v>
      </c>
      <c r="F76" s="57">
        <f t="shared" si="18"/>
        <v>2.2038437498284256</v>
      </c>
      <c r="G76" s="56">
        <f t="shared" si="19"/>
        <v>-14995.232089977713</v>
      </c>
      <c r="H76" s="60">
        <f t="shared" si="11"/>
        <v>0</v>
      </c>
      <c r="I76" s="63">
        <f t="shared" si="12"/>
        <v>-14995.232089977713</v>
      </c>
      <c r="J76" s="56">
        <f t="shared" si="13"/>
        <v>-209.95680212049157</v>
      </c>
      <c r="K76" s="56">
        <f t="shared" si="14"/>
        <v>-15205.188892098206</v>
      </c>
      <c r="L76" s="56">
        <f t="shared" si="15"/>
        <v>-29210712.111276586</v>
      </c>
      <c r="M76" s="56">
        <f t="shared" si="16"/>
        <v>-29619707.961807303</v>
      </c>
      <c r="N76" s="34">
        <f>'jan-april'!M76</f>
        <v>-2385512.4888803647</v>
      </c>
      <c r="O76" s="34">
        <f t="shared" si="17"/>
        <v>-27234195.472926937</v>
      </c>
    </row>
    <row r="77" spans="1:15" x14ac:dyDescent="0.25">
      <c r="A77" s="55">
        <v>1835</v>
      </c>
      <c r="B77" s="55" t="s">
        <v>97</v>
      </c>
      <c r="C77" s="56">
        <v>7571672</v>
      </c>
      <c r="D77" s="56">
        <v>463</v>
      </c>
      <c r="E77" s="56">
        <f t="shared" si="10"/>
        <v>16353.503239740821</v>
      </c>
      <c r="F77" s="57">
        <f t="shared" si="18"/>
        <v>0.81399065901712886</v>
      </c>
      <c r="G77" s="56">
        <f t="shared" si="19"/>
        <v>2316.9561991242513</v>
      </c>
      <c r="H77" s="60">
        <f t="shared" si="11"/>
        <v>604.79061680929567</v>
      </c>
      <c r="I77" s="63">
        <f t="shared" si="12"/>
        <v>2921.7468159335467</v>
      </c>
      <c r="J77" s="56">
        <f t="shared" si="13"/>
        <v>-209.95680212049157</v>
      </c>
      <c r="K77" s="56">
        <f t="shared" si="14"/>
        <v>2711.7900138130553</v>
      </c>
      <c r="L77" s="56">
        <f t="shared" si="15"/>
        <v>1352768.7757772321</v>
      </c>
      <c r="M77" s="56">
        <f t="shared" si="16"/>
        <v>1255558.7763954445</v>
      </c>
      <c r="N77" s="34">
        <f>'jan-april'!M77</f>
        <v>333525.70115377335</v>
      </c>
      <c r="O77" s="34">
        <f t="shared" si="17"/>
        <v>922033.07524167118</v>
      </c>
    </row>
    <row r="78" spans="1:15" x14ac:dyDescent="0.25">
      <c r="A78" s="55">
        <v>1836</v>
      </c>
      <c r="B78" s="55" t="s">
        <v>98</v>
      </c>
      <c r="C78" s="56">
        <v>19101188</v>
      </c>
      <c r="D78" s="56">
        <v>1160</v>
      </c>
      <c r="E78" s="56">
        <f t="shared" si="10"/>
        <v>16466.541379310343</v>
      </c>
      <c r="F78" s="57">
        <f t="shared" si="18"/>
        <v>0.81961709809708494</v>
      </c>
      <c r="G78" s="56">
        <f t="shared" si="19"/>
        <v>2246.8725525911473</v>
      </c>
      <c r="H78" s="60">
        <f t="shared" si="11"/>
        <v>565.22726795996289</v>
      </c>
      <c r="I78" s="63">
        <f t="shared" si="12"/>
        <v>2812.09982055111</v>
      </c>
      <c r="J78" s="56">
        <f t="shared" si="13"/>
        <v>-209.95680212049157</v>
      </c>
      <c r="K78" s="56">
        <f t="shared" si="14"/>
        <v>2602.1430184306187</v>
      </c>
      <c r="L78" s="56">
        <f t="shared" si="15"/>
        <v>3262035.7918392876</v>
      </c>
      <c r="M78" s="56">
        <f t="shared" si="16"/>
        <v>3018485.9013795177</v>
      </c>
      <c r="N78" s="34">
        <f>'jan-april'!M78</f>
        <v>1486142.1866055652</v>
      </c>
      <c r="O78" s="34">
        <f t="shared" si="17"/>
        <v>1532343.7147739525</v>
      </c>
    </row>
    <row r="79" spans="1:15" x14ac:dyDescent="0.25">
      <c r="A79" s="55">
        <v>1837</v>
      </c>
      <c r="B79" s="55" t="s">
        <v>99</v>
      </c>
      <c r="C79" s="56">
        <v>132860091</v>
      </c>
      <c r="D79" s="56">
        <v>6104</v>
      </c>
      <c r="E79" s="56">
        <f t="shared" si="10"/>
        <v>21766.069954128441</v>
      </c>
      <c r="F79" s="57">
        <f t="shared" si="18"/>
        <v>1.0833995240309582</v>
      </c>
      <c r="G79" s="56">
        <f t="shared" si="19"/>
        <v>-1038.8351637960732</v>
      </c>
      <c r="H79" s="60">
        <f t="shared" si="11"/>
        <v>0</v>
      </c>
      <c r="I79" s="63">
        <f t="shared" si="12"/>
        <v>-1038.8351637960732</v>
      </c>
      <c r="J79" s="56">
        <f t="shared" si="13"/>
        <v>-209.95680212049157</v>
      </c>
      <c r="K79" s="56">
        <f t="shared" si="14"/>
        <v>-1248.7919659165648</v>
      </c>
      <c r="L79" s="56">
        <f t="shared" si="15"/>
        <v>-6341049.839811231</v>
      </c>
      <c r="M79" s="56">
        <f t="shared" si="16"/>
        <v>-7622626.1599547118</v>
      </c>
      <c r="N79" s="34">
        <f>'jan-april'!M79</f>
        <v>-10475917.431809934</v>
      </c>
      <c r="O79" s="34">
        <f t="shared" si="17"/>
        <v>2853291.2718552221</v>
      </c>
    </row>
    <row r="80" spans="1:15" x14ac:dyDescent="0.25">
      <c r="A80" s="55">
        <v>1838</v>
      </c>
      <c r="B80" s="55" t="s">
        <v>100</v>
      </c>
      <c r="C80" s="56">
        <v>37786217</v>
      </c>
      <c r="D80" s="56">
        <v>2003</v>
      </c>
      <c r="E80" s="56">
        <f t="shared" si="10"/>
        <v>18864.811283075385</v>
      </c>
      <c r="F80" s="57">
        <f t="shared" si="18"/>
        <v>0.93899025446902762</v>
      </c>
      <c r="G80" s="56">
        <f t="shared" si="19"/>
        <v>759.94521225682138</v>
      </c>
      <c r="H80" s="60">
        <f t="shared" si="11"/>
        <v>0</v>
      </c>
      <c r="I80" s="63">
        <f t="shared" si="12"/>
        <v>759.94521225682138</v>
      </c>
      <c r="J80" s="56">
        <f t="shared" si="13"/>
        <v>-209.95680212049157</v>
      </c>
      <c r="K80" s="56">
        <f t="shared" si="14"/>
        <v>549.98841013632978</v>
      </c>
      <c r="L80" s="56">
        <f t="shared" si="15"/>
        <v>1522170.2601504133</v>
      </c>
      <c r="M80" s="56">
        <f t="shared" si="16"/>
        <v>1101626.7855030685</v>
      </c>
      <c r="N80" s="34">
        <f>'jan-april'!M80</f>
        <v>-116097.41074300261</v>
      </c>
      <c r="O80" s="34">
        <f t="shared" si="17"/>
        <v>1217724.196246071</v>
      </c>
    </row>
    <row r="81" spans="1:15" x14ac:dyDescent="0.25">
      <c r="A81" s="55">
        <v>1839</v>
      </c>
      <c r="B81" s="55" t="s">
        <v>101</v>
      </c>
      <c r="C81" s="56">
        <v>20696493</v>
      </c>
      <c r="D81" s="56">
        <v>1059</v>
      </c>
      <c r="E81" s="56">
        <f t="shared" si="10"/>
        <v>19543.430594900849</v>
      </c>
      <c r="F81" s="57">
        <f t="shared" si="18"/>
        <v>0.97276832469389485</v>
      </c>
      <c r="G81" s="56">
        <f t="shared" si="19"/>
        <v>339.2012389250342</v>
      </c>
      <c r="H81" s="60">
        <f t="shared" si="11"/>
        <v>0</v>
      </c>
      <c r="I81" s="63">
        <f t="shared" si="12"/>
        <v>339.2012389250342</v>
      </c>
      <c r="J81" s="56">
        <f t="shared" si="13"/>
        <v>-209.95680212049157</v>
      </c>
      <c r="K81" s="56">
        <f t="shared" si="14"/>
        <v>129.24443680454263</v>
      </c>
      <c r="L81" s="56">
        <f t="shared" si="15"/>
        <v>359214.11202161125</v>
      </c>
      <c r="M81" s="56">
        <f t="shared" si="16"/>
        <v>136869.85857601065</v>
      </c>
      <c r="N81" s="34">
        <f>'jan-april'!M81</f>
        <v>-1847373.5045915325</v>
      </c>
      <c r="O81" s="34">
        <f t="shared" si="17"/>
        <v>1984243.3631675432</v>
      </c>
    </row>
    <row r="82" spans="1:15" x14ac:dyDescent="0.25">
      <c r="A82" s="55">
        <v>1840</v>
      </c>
      <c r="B82" s="55" t="s">
        <v>102</v>
      </c>
      <c r="C82" s="56">
        <v>76451395</v>
      </c>
      <c r="D82" s="56">
        <v>4822</v>
      </c>
      <c r="E82" s="56">
        <f t="shared" si="10"/>
        <v>15854.706553297387</v>
      </c>
      <c r="F82" s="57">
        <f t="shared" si="18"/>
        <v>0.78916320537851103</v>
      </c>
      <c r="G82" s="56">
        <f t="shared" si="19"/>
        <v>2626.2101447191808</v>
      </c>
      <c r="H82" s="60">
        <f t="shared" si="11"/>
        <v>779.36945706449785</v>
      </c>
      <c r="I82" s="63">
        <f t="shared" si="12"/>
        <v>3405.5796017836788</v>
      </c>
      <c r="J82" s="56">
        <f t="shared" si="13"/>
        <v>-209.95680212049157</v>
      </c>
      <c r="K82" s="56">
        <f t="shared" si="14"/>
        <v>3195.6227996631874</v>
      </c>
      <c r="L82" s="56">
        <f t="shared" si="15"/>
        <v>16421704.8398009</v>
      </c>
      <c r="M82" s="56">
        <f t="shared" si="16"/>
        <v>15409293.139975889</v>
      </c>
      <c r="N82" s="34">
        <f>'jan-april'!M82</f>
        <v>8942307.5553207193</v>
      </c>
      <c r="O82" s="34">
        <f t="shared" si="17"/>
        <v>6466985.5846551694</v>
      </c>
    </row>
    <row r="83" spans="1:15" x14ac:dyDescent="0.25">
      <c r="A83" s="55">
        <v>1841</v>
      </c>
      <c r="B83" s="55" t="s">
        <v>103</v>
      </c>
      <c r="C83" s="56">
        <v>175368878</v>
      </c>
      <c r="D83" s="56">
        <v>9805</v>
      </c>
      <c r="E83" s="56">
        <f t="shared" si="10"/>
        <v>17885.658133605302</v>
      </c>
      <c r="F83" s="57">
        <f t="shared" si="18"/>
        <v>0.89025320371411665</v>
      </c>
      <c r="G83" s="56">
        <f t="shared" si="19"/>
        <v>1367.0201649282728</v>
      </c>
      <c r="H83" s="60">
        <f t="shared" si="11"/>
        <v>68.536403956727369</v>
      </c>
      <c r="I83" s="63">
        <f t="shared" si="12"/>
        <v>1435.5565688850002</v>
      </c>
      <c r="J83" s="56">
        <f t="shared" si="13"/>
        <v>-209.95680212049157</v>
      </c>
      <c r="K83" s="56">
        <f t="shared" si="14"/>
        <v>1225.5997667645086</v>
      </c>
      <c r="L83" s="56">
        <f t="shared" si="15"/>
        <v>14075632.157917427</v>
      </c>
      <c r="M83" s="56">
        <f t="shared" si="16"/>
        <v>12017005.713126006</v>
      </c>
      <c r="N83" s="34">
        <f>'jan-april'!M83</f>
        <v>2149137.2443059701</v>
      </c>
      <c r="O83" s="34">
        <f t="shared" si="17"/>
        <v>9867868.4688200355</v>
      </c>
    </row>
    <row r="84" spans="1:15" x14ac:dyDescent="0.25">
      <c r="A84" s="55">
        <v>1845</v>
      </c>
      <c r="B84" s="55" t="s">
        <v>104</v>
      </c>
      <c r="C84" s="56">
        <v>46219774</v>
      </c>
      <c r="D84" s="56">
        <v>1851</v>
      </c>
      <c r="E84" s="56">
        <f t="shared" si="10"/>
        <v>24970.164235548353</v>
      </c>
      <c r="F84" s="57">
        <f t="shared" si="18"/>
        <v>1.2428823441613892</v>
      </c>
      <c r="G84" s="56">
        <f t="shared" si="19"/>
        <v>-3025.3736182764183</v>
      </c>
      <c r="H84" s="60">
        <f t="shared" si="11"/>
        <v>0</v>
      </c>
      <c r="I84" s="63">
        <f t="shared" si="12"/>
        <v>-3025.3736182764183</v>
      </c>
      <c r="J84" s="56">
        <f t="shared" si="13"/>
        <v>-209.95680212049157</v>
      </c>
      <c r="K84" s="56">
        <f t="shared" si="14"/>
        <v>-3235.3304203969096</v>
      </c>
      <c r="L84" s="56">
        <f t="shared" si="15"/>
        <v>-5599966.5674296506</v>
      </c>
      <c r="M84" s="56">
        <f t="shared" si="16"/>
        <v>-5988596.6081546796</v>
      </c>
      <c r="N84" s="34">
        <f>'jan-april'!M84</f>
        <v>-7990838.5794135286</v>
      </c>
      <c r="O84" s="34">
        <f t="shared" si="17"/>
        <v>2002241.9712588489</v>
      </c>
    </row>
    <row r="85" spans="1:15" x14ac:dyDescent="0.25">
      <c r="A85" s="55">
        <v>1848</v>
      </c>
      <c r="B85" s="55" t="s">
        <v>105</v>
      </c>
      <c r="C85" s="56">
        <v>44344936</v>
      </c>
      <c r="D85" s="56">
        <v>2662</v>
      </c>
      <c r="E85" s="56">
        <f t="shared" si="10"/>
        <v>16658.503380916605</v>
      </c>
      <c r="F85" s="57">
        <f t="shared" si="18"/>
        <v>0.82917194844951647</v>
      </c>
      <c r="G85" s="56">
        <f t="shared" si="19"/>
        <v>2127.8561115952648</v>
      </c>
      <c r="H85" s="60">
        <f t="shared" si="11"/>
        <v>498.04056739777133</v>
      </c>
      <c r="I85" s="63">
        <f t="shared" si="12"/>
        <v>2625.8966789930359</v>
      </c>
      <c r="J85" s="56">
        <f t="shared" si="13"/>
        <v>-209.95680212049157</v>
      </c>
      <c r="K85" s="56">
        <f t="shared" si="14"/>
        <v>2415.9398768725446</v>
      </c>
      <c r="L85" s="56">
        <f t="shared" si="15"/>
        <v>6990136.9594794614</v>
      </c>
      <c r="M85" s="56">
        <f t="shared" si="16"/>
        <v>6431231.9522347134</v>
      </c>
      <c r="N85" s="34">
        <f>'jan-april'!M85</f>
        <v>2667535.5402620826</v>
      </c>
      <c r="O85" s="34">
        <f t="shared" si="17"/>
        <v>3763696.4119726308</v>
      </c>
    </row>
    <row r="86" spans="1:15" x14ac:dyDescent="0.25">
      <c r="A86" s="55">
        <v>1851</v>
      </c>
      <c r="B86" s="55" t="s">
        <v>106</v>
      </c>
      <c r="C86" s="56">
        <v>32628380</v>
      </c>
      <c r="D86" s="56">
        <v>2067</v>
      </c>
      <c r="E86" s="56">
        <f t="shared" si="10"/>
        <v>15785.379777455249</v>
      </c>
      <c r="F86" s="57">
        <f t="shared" si="18"/>
        <v>0.78571248615780376</v>
      </c>
      <c r="G86" s="56">
        <f t="shared" si="19"/>
        <v>2669.1927457413058</v>
      </c>
      <c r="H86" s="60">
        <f t="shared" si="11"/>
        <v>803.63382860924582</v>
      </c>
      <c r="I86" s="63">
        <f t="shared" si="12"/>
        <v>3472.8265743505517</v>
      </c>
      <c r="J86" s="56">
        <f t="shared" si="13"/>
        <v>-209.95680212049157</v>
      </c>
      <c r="K86" s="56">
        <f t="shared" si="14"/>
        <v>3262.8697722300603</v>
      </c>
      <c r="L86" s="56">
        <f t="shared" si="15"/>
        <v>7178332.5291825905</v>
      </c>
      <c r="M86" s="56">
        <f t="shared" si="16"/>
        <v>6744351.8191995351</v>
      </c>
      <c r="N86" s="34">
        <f>'jan-april'!M86</f>
        <v>3278371.8746325024</v>
      </c>
      <c r="O86" s="34">
        <f t="shared" si="17"/>
        <v>3465979.9445670326</v>
      </c>
    </row>
    <row r="87" spans="1:15" x14ac:dyDescent="0.25">
      <c r="A87" s="55">
        <v>1853</v>
      </c>
      <c r="B87" s="55" t="s">
        <v>107</v>
      </c>
      <c r="C87" s="56">
        <v>24602466</v>
      </c>
      <c r="D87" s="56">
        <v>1362</v>
      </c>
      <c r="E87" s="56">
        <f t="shared" si="10"/>
        <v>18063.484581497796</v>
      </c>
      <c r="F87" s="57">
        <f t="shared" si="18"/>
        <v>0.89910446117184162</v>
      </c>
      <c r="G87" s="56">
        <f t="shared" si="19"/>
        <v>1256.7677672349266</v>
      </c>
      <c r="H87" s="60">
        <f t="shared" si="11"/>
        <v>6.297147194354511</v>
      </c>
      <c r="I87" s="63">
        <f t="shared" si="12"/>
        <v>1263.0649144292811</v>
      </c>
      <c r="J87" s="56">
        <f t="shared" si="13"/>
        <v>-209.95680212049157</v>
      </c>
      <c r="K87" s="56">
        <f t="shared" si="14"/>
        <v>1053.1081123087895</v>
      </c>
      <c r="L87" s="56">
        <f t="shared" si="15"/>
        <v>1720294.4134526809</v>
      </c>
      <c r="M87" s="56">
        <f t="shared" si="16"/>
        <v>1434333.2489645714</v>
      </c>
      <c r="N87" s="34">
        <f>'jan-april'!M87</f>
        <v>780862.86769247602</v>
      </c>
      <c r="O87" s="34">
        <f t="shared" si="17"/>
        <v>653470.38127209537</v>
      </c>
    </row>
    <row r="88" spans="1:15" x14ac:dyDescent="0.25">
      <c r="A88" s="55">
        <v>1856</v>
      </c>
      <c r="B88" s="55" t="s">
        <v>108</v>
      </c>
      <c r="C88" s="56">
        <v>8479272</v>
      </c>
      <c r="D88" s="56">
        <v>458</v>
      </c>
      <c r="E88" s="56">
        <f t="shared" si="10"/>
        <v>18513.694323144104</v>
      </c>
      <c r="F88" s="57">
        <f t="shared" si="18"/>
        <v>0.92151351438363638</v>
      </c>
      <c r="G88" s="56">
        <f t="shared" si="19"/>
        <v>977.63772741421599</v>
      </c>
      <c r="H88" s="60">
        <f t="shared" si="11"/>
        <v>0</v>
      </c>
      <c r="I88" s="63">
        <f t="shared" si="12"/>
        <v>977.63772741421599</v>
      </c>
      <c r="J88" s="56">
        <f t="shared" si="13"/>
        <v>-209.95680212049157</v>
      </c>
      <c r="K88" s="56">
        <f t="shared" si="14"/>
        <v>767.68092529372439</v>
      </c>
      <c r="L88" s="56">
        <f t="shared" si="15"/>
        <v>447758.07915571093</v>
      </c>
      <c r="M88" s="56">
        <f t="shared" si="16"/>
        <v>351597.86378452578</v>
      </c>
      <c r="N88" s="34">
        <f>'jan-april'!M88</f>
        <v>280460.21612566401</v>
      </c>
      <c r="O88" s="34">
        <f t="shared" si="17"/>
        <v>71137.647658861766</v>
      </c>
    </row>
    <row r="89" spans="1:15" x14ac:dyDescent="0.25">
      <c r="A89" s="55">
        <v>1857</v>
      </c>
      <c r="B89" s="55" t="s">
        <v>109</v>
      </c>
      <c r="C89" s="56">
        <v>12942532</v>
      </c>
      <c r="D89" s="56">
        <v>677</v>
      </c>
      <c r="E89" s="56">
        <f t="shared" si="10"/>
        <v>19117.477104874448</v>
      </c>
      <c r="F89" s="57">
        <f t="shared" si="18"/>
        <v>0.95156661904255391</v>
      </c>
      <c r="G89" s="56">
        <f t="shared" si="19"/>
        <v>603.29240274140261</v>
      </c>
      <c r="H89" s="60">
        <f t="shared" si="11"/>
        <v>0</v>
      </c>
      <c r="I89" s="63">
        <f t="shared" si="12"/>
        <v>603.29240274140261</v>
      </c>
      <c r="J89" s="56">
        <f t="shared" si="13"/>
        <v>-209.95680212049157</v>
      </c>
      <c r="K89" s="56">
        <f t="shared" si="14"/>
        <v>393.33560062091101</v>
      </c>
      <c r="L89" s="56">
        <f t="shared" si="15"/>
        <v>408428.95665592956</v>
      </c>
      <c r="M89" s="56">
        <f t="shared" si="16"/>
        <v>266288.20162035676</v>
      </c>
      <c r="N89" s="34">
        <f>'jan-april'!M89</f>
        <v>94397.383618066175</v>
      </c>
      <c r="O89" s="34">
        <f t="shared" si="17"/>
        <v>171890.81800229059</v>
      </c>
    </row>
    <row r="90" spans="1:15" x14ac:dyDescent="0.25">
      <c r="A90" s="55">
        <v>1859</v>
      </c>
      <c r="B90" s="55" t="s">
        <v>110</v>
      </c>
      <c r="C90" s="56">
        <v>21732055</v>
      </c>
      <c r="D90" s="56">
        <v>1266</v>
      </c>
      <c r="E90" s="56">
        <f t="shared" si="10"/>
        <v>17165.920221169035</v>
      </c>
      <c r="F90" s="57">
        <f t="shared" si="18"/>
        <v>0.85442846762699465</v>
      </c>
      <c r="G90" s="56">
        <f t="shared" si="19"/>
        <v>1813.2576706387583</v>
      </c>
      <c r="H90" s="60">
        <f t="shared" si="11"/>
        <v>320.44467330942075</v>
      </c>
      <c r="I90" s="63">
        <f t="shared" si="12"/>
        <v>2133.7023439481791</v>
      </c>
      <c r="J90" s="56">
        <f t="shared" si="13"/>
        <v>-209.95680212049157</v>
      </c>
      <c r="K90" s="56">
        <f t="shared" si="14"/>
        <v>1923.7455418276875</v>
      </c>
      <c r="L90" s="56">
        <f t="shared" si="15"/>
        <v>2701267.1674383949</v>
      </c>
      <c r="M90" s="56">
        <f t="shared" si="16"/>
        <v>2435461.8559538522</v>
      </c>
      <c r="N90" s="34">
        <f>'jan-april'!M90</f>
        <v>1262561.8783815901</v>
      </c>
      <c r="O90" s="34">
        <f t="shared" si="17"/>
        <v>1172899.9775722621</v>
      </c>
    </row>
    <row r="91" spans="1:15" x14ac:dyDescent="0.25">
      <c r="A91" s="55">
        <v>1860</v>
      </c>
      <c r="B91" s="55" t="s">
        <v>111</v>
      </c>
      <c r="C91" s="56">
        <v>192716201</v>
      </c>
      <c r="D91" s="56">
        <v>11582</v>
      </c>
      <c r="E91" s="56">
        <f t="shared" si="10"/>
        <v>16639.28518390606</v>
      </c>
      <c r="F91" s="57">
        <f t="shared" si="18"/>
        <v>0.82821536852774669</v>
      </c>
      <c r="G91" s="56">
        <f t="shared" si="19"/>
        <v>2139.771393741803</v>
      </c>
      <c r="H91" s="60">
        <f t="shared" si="11"/>
        <v>504.76693635146199</v>
      </c>
      <c r="I91" s="63">
        <f t="shared" si="12"/>
        <v>2644.5383300932649</v>
      </c>
      <c r="J91" s="56">
        <f t="shared" si="13"/>
        <v>-209.95680212049157</v>
      </c>
      <c r="K91" s="56">
        <f t="shared" si="14"/>
        <v>2434.5815279727735</v>
      </c>
      <c r="L91" s="56">
        <f t="shared" si="15"/>
        <v>30629042.939140193</v>
      </c>
      <c r="M91" s="56">
        <f t="shared" si="16"/>
        <v>28197323.256980661</v>
      </c>
      <c r="N91" s="34">
        <f>'jan-april'!M91</f>
        <v>12887485.857263489</v>
      </c>
      <c r="O91" s="34">
        <f t="shared" si="17"/>
        <v>15309837.399717173</v>
      </c>
    </row>
    <row r="92" spans="1:15" x14ac:dyDescent="0.25">
      <c r="A92" s="55">
        <v>1865</v>
      </c>
      <c r="B92" s="55" t="s">
        <v>112</v>
      </c>
      <c r="C92" s="56">
        <v>171567538</v>
      </c>
      <c r="D92" s="56">
        <v>9871</v>
      </c>
      <c r="E92" s="56">
        <f t="shared" si="10"/>
        <v>17380.968290953297</v>
      </c>
      <c r="F92" s="57">
        <f t="shared" si="18"/>
        <v>0.86513242001431356</v>
      </c>
      <c r="G92" s="56">
        <f t="shared" si="19"/>
        <v>1679.9278673725164</v>
      </c>
      <c r="H92" s="60">
        <f t="shared" si="11"/>
        <v>245.17784888492932</v>
      </c>
      <c r="I92" s="63">
        <f t="shared" si="12"/>
        <v>1925.1057162574457</v>
      </c>
      <c r="J92" s="56">
        <f t="shared" si="13"/>
        <v>-209.95680212049157</v>
      </c>
      <c r="K92" s="56">
        <f t="shared" si="14"/>
        <v>1715.1489141369541</v>
      </c>
      <c r="L92" s="56">
        <f t="shared" si="15"/>
        <v>19002718.525177248</v>
      </c>
      <c r="M92" s="56">
        <f t="shared" si="16"/>
        <v>16930234.931445874</v>
      </c>
      <c r="N92" s="34">
        <f>'jan-april'!M92</f>
        <v>11575701.956520287</v>
      </c>
      <c r="O92" s="34">
        <f t="shared" si="17"/>
        <v>5354532.974925587</v>
      </c>
    </row>
    <row r="93" spans="1:15" x14ac:dyDescent="0.25">
      <c r="A93" s="55">
        <v>1866</v>
      </c>
      <c r="B93" s="55" t="s">
        <v>113</v>
      </c>
      <c r="C93" s="56">
        <v>156033083</v>
      </c>
      <c r="D93" s="56">
        <v>8400</v>
      </c>
      <c r="E93" s="56">
        <f t="shared" si="10"/>
        <v>18575.367023809526</v>
      </c>
      <c r="F93" s="57">
        <f t="shared" si="18"/>
        <v>0.92458325433611455</v>
      </c>
      <c r="G93" s="56">
        <f t="shared" si="19"/>
        <v>939.4006530016544</v>
      </c>
      <c r="H93" s="60">
        <f t="shared" si="11"/>
        <v>0</v>
      </c>
      <c r="I93" s="63">
        <f t="shared" si="12"/>
        <v>939.4006530016544</v>
      </c>
      <c r="J93" s="56">
        <f t="shared" si="13"/>
        <v>-209.95680212049157</v>
      </c>
      <c r="K93" s="56">
        <f t="shared" si="14"/>
        <v>729.4438508811628</v>
      </c>
      <c r="L93" s="56">
        <f t="shared" si="15"/>
        <v>7890965.4852138972</v>
      </c>
      <c r="M93" s="56">
        <f t="shared" si="16"/>
        <v>6127328.347401768</v>
      </c>
      <c r="N93" s="34">
        <f>'jan-april'!M93</f>
        <v>-300049.26083935099</v>
      </c>
      <c r="O93" s="34">
        <f t="shared" si="17"/>
        <v>6427377.6082411185</v>
      </c>
    </row>
    <row r="94" spans="1:15" x14ac:dyDescent="0.25">
      <c r="A94" s="55">
        <v>1867</v>
      </c>
      <c r="B94" s="55" t="s">
        <v>114</v>
      </c>
      <c r="C94" s="56">
        <v>55505131</v>
      </c>
      <c r="D94" s="56">
        <v>2617</v>
      </c>
      <c r="E94" s="56">
        <f t="shared" si="10"/>
        <v>21209.450133740924</v>
      </c>
      <c r="F94" s="57">
        <f t="shared" si="18"/>
        <v>1.0556939414547315</v>
      </c>
      <c r="G94" s="56">
        <f t="shared" si="19"/>
        <v>-693.73087515581244</v>
      </c>
      <c r="H94" s="60">
        <f t="shared" si="11"/>
        <v>0</v>
      </c>
      <c r="I94" s="63">
        <f t="shared" si="12"/>
        <v>-693.73087515581244</v>
      </c>
      <c r="J94" s="56">
        <f t="shared" si="13"/>
        <v>-209.95680212049157</v>
      </c>
      <c r="K94" s="56">
        <f t="shared" si="14"/>
        <v>-903.68767727630404</v>
      </c>
      <c r="L94" s="56">
        <f t="shared" si="15"/>
        <v>-1815493.7002827611</v>
      </c>
      <c r="M94" s="56">
        <f t="shared" si="16"/>
        <v>-2364950.6514320876</v>
      </c>
      <c r="N94" s="34">
        <f>'jan-april'!M94</f>
        <v>-277409.38571864186</v>
      </c>
      <c r="O94" s="34">
        <f t="shared" si="17"/>
        <v>-2087541.2657134458</v>
      </c>
    </row>
    <row r="95" spans="1:15" x14ac:dyDescent="0.25">
      <c r="A95" s="55">
        <v>1868</v>
      </c>
      <c r="B95" s="55" t="s">
        <v>115</v>
      </c>
      <c r="C95" s="56">
        <v>80081832</v>
      </c>
      <c r="D95" s="56">
        <v>4628</v>
      </c>
      <c r="E95" s="56">
        <f t="shared" si="10"/>
        <v>17303.766637856526</v>
      </c>
      <c r="F95" s="57">
        <f t="shared" si="18"/>
        <v>0.86128973116898166</v>
      </c>
      <c r="G95" s="56">
        <f t="shared" si="19"/>
        <v>1727.7928922925139</v>
      </c>
      <c r="H95" s="60">
        <f t="shared" si="11"/>
        <v>272.19842746879891</v>
      </c>
      <c r="I95" s="63">
        <f t="shared" si="12"/>
        <v>1999.9913197613128</v>
      </c>
      <c r="J95" s="56">
        <f t="shared" si="13"/>
        <v>-209.95680212049157</v>
      </c>
      <c r="K95" s="56">
        <f t="shared" si="14"/>
        <v>1790.0345176408212</v>
      </c>
      <c r="L95" s="56">
        <f t="shared" si="15"/>
        <v>9255959.827855356</v>
      </c>
      <c r="M95" s="56">
        <f t="shared" si="16"/>
        <v>8284279.7476417199</v>
      </c>
      <c r="N95" s="34">
        <f>'jan-april'!M95</f>
        <v>3272070.6105608228</v>
      </c>
      <c r="O95" s="34">
        <f t="shared" si="17"/>
        <v>5012209.1370808966</v>
      </c>
    </row>
    <row r="96" spans="1:15" x14ac:dyDescent="0.25">
      <c r="A96" s="55">
        <v>1870</v>
      </c>
      <c r="B96" s="55" t="s">
        <v>116</v>
      </c>
      <c r="C96" s="56">
        <v>185642875</v>
      </c>
      <c r="D96" s="56">
        <v>10781</v>
      </c>
      <c r="E96" s="56">
        <f t="shared" si="10"/>
        <v>17219.448566923293</v>
      </c>
      <c r="F96" s="57">
        <f t="shared" si="18"/>
        <v>0.85709282478630477</v>
      </c>
      <c r="G96" s="56">
        <f t="shared" si="19"/>
        <v>1780.0700962711187</v>
      </c>
      <c r="H96" s="60">
        <f t="shared" si="11"/>
        <v>301.70975229543069</v>
      </c>
      <c r="I96" s="63">
        <f t="shared" si="12"/>
        <v>2081.7798485665494</v>
      </c>
      <c r="J96" s="56">
        <f t="shared" si="13"/>
        <v>-209.95680212049157</v>
      </c>
      <c r="K96" s="56">
        <f t="shared" si="14"/>
        <v>1871.8230464460578</v>
      </c>
      <c r="L96" s="56">
        <f t="shared" si="15"/>
        <v>22443668.547395971</v>
      </c>
      <c r="M96" s="56">
        <f t="shared" si="16"/>
        <v>20180124.263734948</v>
      </c>
      <c r="N96" s="34">
        <f>'jan-april'!M96</f>
        <v>8377716.6210125908</v>
      </c>
      <c r="O96" s="34">
        <f t="shared" si="17"/>
        <v>11802407.642722357</v>
      </c>
    </row>
    <row r="97" spans="1:15" x14ac:dyDescent="0.25">
      <c r="A97" s="55">
        <v>1871</v>
      </c>
      <c r="B97" s="55" t="s">
        <v>117</v>
      </c>
      <c r="C97" s="56">
        <v>82716863</v>
      </c>
      <c r="D97" s="56">
        <v>4542</v>
      </c>
      <c r="E97" s="56">
        <f t="shared" si="10"/>
        <v>18211.550638485249</v>
      </c>
      <c r="F97" s="57">
        <f t="shared" si="18"/>
        <v>0.90647440420719061</v>
      </c>
      <c r="G97" s="56">
        <f t="shared" si="19"/>
        <v>1164.966811902706</v>
      </c>
      <c r="H97" s="60">
        <f t="shared" si="11"/>
        <v>0</v>
      </c>
      <c r="I97" s="63">
        <f t="shared" si="12"/>
        <v>1164.966811902706</v>
      </c>
      <c r="J97" s="56">
        <f t="shared" si="13"/>
        <v>-209.95680212049157</v>
      </c>
      <c r="K97" s="56">
        <f t="shared" si="14"/>
        <v>955.01000978221441</v>
      </c>
      <c r="L97" s="56">
        <f t="shared" si="15"/>
        <v>5291279.2596620908</v>
      </c>
      <c r="M97" s="56">
        <f t="shared" si="16"/>
        <v>4337655.4644308174</v>
      </c>
      <c r="N97" s="34">
        <f>'jan-april'!M97</f>
        <v>2832418.5490890038</v>
      </c>
      <c r="O97" s="34">
        <f t="shared" si="17"/>
        <v>1505236.9153418136</v>
      </c>
    </row>
    <row r="98" spans="1:15" x14ac:dyDescent="0.25">
      <c r="A98" s="55">
        <v>1874</v>
      </c>
      <c r="B98" s="55" t="s">
        <v>118</v>
      </c>
      <c r="C98" s="56">
        <v>19140454</v>
      </c>
      <c r="D98" s="56">
        <v>969</v>
      </c>
      <c r="E98" s="56">
        <f t="shared" si="10"/>
        <v>19752.790505675956</v>
      </c>
      <c r="F98" s="57">
        <f t="shared" si="18"/>
        <v>0.98318915069339474</v>
      </c>
      <c r="G98" s="56">
        <f t="shared" si="19"/>
        <v>209.39809424446787</v>
      </c>
      <c r="H98" s="60">
        <f t="shared" si="11"/>
        <v>0</v>
      </c>
      <c r="I98" s="63">
        <f t="shared" si="12"/>
        <v>209.39809424446787</v>
      </c>
      <c r="J98" s="56">
        <f t="shared" si="13"/>
        <v>-209.95680212049157</v>
      </c>
      <c r="K98" s="56">
        <f t="shared" si="14"/>
        <v>-0.55870787602370342</v>
      </c>
      <c r="L98" s="56">
        <f t="shared" si="15"/>
        <v>202906.75332288936</v>
      </c>
      <c r="M98" s="56">
        <f t="shared" si="16"/>
        <v>-541.38793186696864</v>
      </c>
      <c r="N98" s="34">
        <f>'jan-april'!M98</f>
        <v>435297.28027460288</v>
      </c>
      <c r="O98" s="34">
        <f t="shared" si="17"/>
        <v>-435838.66820646985</v>
      </c>
    </row>
    <row r="99" spans="1:15" x14ac:dyDescent="0.25">
      <c r="A99" s="55">
        <v>1875</v>
      </c>
      <c r="B99" s="55" t="s">
        <v>119</v>
      </c>
      <c r="C99" s="56">
        <v>55255797</v>
      </c>
      <c r="D99" s="56">
        <v>2786</v>
      </c>
      <c r="E99" s="56">
        <f t="shared" si="10"/>
        <v>19833.380114860014</v>
      </c>
      <c r="F99" s="57">
        <f t="shared" si="18"/>
        <v>0.9872004740244259</v>
      </c>
      <c r="G99" s="56">
        <f t="shared" si="19"/>
        <v>159.4325365503515</v>
      </c>
      <c r="H99" s="60">
        <f t="shared" si="11"/>
        <v>0</v>
      </c>
      <c r="I99" s="63">
        <f t="shared" si="12"/>
        <v>159.4325365503515</v>
      </c>
      <c r="J99" s="56">
        <f t="shared" si="13"/>
        <v>-209.95680212049157</v>
      </c>
      <c r="K99" s="56">
        <f t="shared" si="14"/>
        <v>-50.524265570140074</v>
      </c>
      <c r="L99" s="56">
        <f t="shared" si="15"/>
        <v>444179.04682927928</v>
      </c>
      <c r="M99" s="56">
        <f t="shared" si="16"/>
        <v>-140760.60387841024</v>
      </c>
      <c r="N99" s="34">
        <f>'jan-april'!M99</f>
        <v>-2856826.7110783868</v>
      </c>
      <c r="O99" s="34">
        <f t="shared" si="17"/>
        <v>2716066.1071999767</v>
      </c>
    </row>
    <row r="100" spans="1:15" x14ac:dyDescent="0.25">
      <c r="A100" s="55">
        <v>3101</v>
      </c>
      <c r="B100" s="55" t="s">
        <v>120</v>
      </c>
      <c r="C100" s="56">
        <v>504314994</v>
      </c>
      <c r="D100" s="56">
        <v>32038</v>
      </c>
      <c r="E100" s="56">
        <f t="shared" si="10"/>
        <v>15741.150945751919</v>
      </c>
      <c r="F100" s="57">
        <f t="shared" si="18"/>
        <v>0.7835110094871498</v>
      </c>
      <c r="G100" s="56">
        <f t="shared" si="19"/>
        <v>2696.6146213973707</v>
      </c>
      <c r="H100" s="60">
        <f t="shared" si="11"/>
        <v>819.1139197054116</v>
      </c>
      <c r="I100" s="63">
        <f t="shared" si="12"/>
        <v>3515.7285411027824</v>
      </c>
      <c r="J100" s="56">
        <f t="shared" si="13"/>
        <v>-209.95680212049157</v>
      </c>
      <c r="K100" s="56">
        <f t="shared" si="14"/>
        <v>3305.771738982291</v>
      </c>
      <c r="L100" s="56">
        <f t="shared" si="15"/>
        <v>112636910.99985094</v>
      </c>
      <c r="M100" s="56">
        <f t="shared" si="16"/>
        <v>105910314.97351465</v>
      </c>
      <c r="N100" s="34">
        <f>'jan-april'!M100</f>
        <v>63894023.959059544</v>
      </c>
      <c r="O100" s="34">
        <f t="shared" si="17"/>
        <v>42016291.014455102</v>
      </c>
    </row>
    <row r="101" spans="1:15" x14ac:dyDescent="0.25">
      <c r="A101" s="55">
        <v>3103</v>
      </c>
      <c r="B101" s="55" t="s">
        <v>121</v>
      </c>
      <c r="C101" s="56">
        <v>917211967</v>
      </c>
      <c r="D101" s="56">
        <v>52646</v>
      </c>
      <c r="E101" s="56">
        <f t="shared" si="10"/>
        <v>17422.253675492913</v>
      </c>
      <c r="F101" s="57">
        <f t="shared" si="18"/>
        <v>0.86718738749599134</v>
      </c>
      <c r="G101" s="56">
        <f t="shared" si="19"/>
        <v>1654.330928957954</v>
      </c>
      <c r="H101" s="60">
        <f t="shared" si="11"/>
        <v>230.7279642960635</v>
      </c>
      <c r="I101" s="63">
        <f t="shared" si="12"/>
        <v>1885.0588932540174</v>
      </c>
      <c r="J101" s="56">
        <f t="shared" si="13"/>
        <v>-209.95680212049157</v>
      </c>
      <c r="K101" s="56">
        <f t="shared" si="14"/>
        <v>1675.1020911335258</v>
      </c>
      <c r="L101" s="56">
        <f t="shared" si="15"/>
        <v>99240810.494250998</v>
      </c>
      <c r="M101" s="56">
        <f t="shared" si="16"/>
        <v>88187424.689815596</v>
      </c>
      <c r="N101" s="34">
        <f>'jan-april'!M101</f>
        <v>50567534.415100545</v>
      </c>
      <c r="O101" s="34">
        <f t="shared" si="17"/>
        <v>37619890.274715051</v>
      </c>
    </row>
    <row r="102" spans="1:15" x14ac:dyDescent="0.25">
      <c r="A102" s="55">
        <v>3105</v>
      </c>
      <c r="B102" s="55" t="s">
        <v>122</v>
      </c>
      <c r="C102" s="56">
        <v>936879051</v>
      </c>
      <c r="D102" s="56">
        <v>60139</v>
      </c>
      <c r="E102" s="56">
        <f t="shared" si="10"/>
        <v>15578.560518132992</v>
      </c>
      <c r="F102" s="57">
        <f t="shared" si="18"/>
        <v>0.77541812031305601</v>
      </c>
      <c r="G102" s="56">
        <f t="shared" si="19"/>
        <v>2797.4206865211054</v>
      </c>
      <c r="H102" s="60">
        <f t="shared" si="11"/>
        <v>876.02056937203588</v>
      </c>
      <c r="I102" s="63">
        <f t="shared" si="12"/>
        <v>3673.4412558931413</v>
      </c>
      <c r="J102" s="56">
        <f t="shared" si="13"/>
        <v>-209.95680212049157</v>
      </c>
      <c r="K102" s="56">
        <f t="shared" si="14"/>
        <v>3463.4844537726499</v>
      </c>
      <c r="L102" s="56">
        <f t="shared" si="15"/>
        <v>220917083.68815762</v>
      </c>
      <c r="M102" s="56">
        <f t="shared" si="16"/>
        <v>208290491.56543338</v>
      </c>
      <c r="N102" s="34">
        <f>'jan-april'!M102</f>
        <v>124072866.33007935</v>
      </c>
      <c r="O102" s="34">
        <f t="shared" si="17"/>
        <v>84217625.235354036</v>
      </c>
    </row>
    <row r="103" spans="1:15" x14ac:dyDescent="0.25">
      <c r="A103" s="55">
        <v>3107</v>
      </c>
      <c r="B103" s="55" t="s">
        <v>123</v>
      </c>
      <c r="C103" s="56">
        <v>1406059222</v>
      </c>
      <c r="D103" s="56">
        <v>85862</v>
      </c>
      <c r="E103" s="56">
        <f t="shared" si="10"/>
        <v>16375.803288998626</v>
      </c>
      <c r="F103" s="57">
        <f t="shared" si="18"/>
        <v>0.81510063719889025</v>
      </c>
      <c r="G103" s="56">
        <f t="shared" si="19"/>
        <v>2303.1301685844119</v>
      </c>
      <c r="H103" s="60">
        <f t="shared" si="11"/>
        <v>596.98559956906399</v>
      </c>
      <c r="I103" s="63">
        <f t="shared" si="12"/>
        <v>2900.115768153476</v>
      </c>
      <c r="J103" s="56">
        <f t="shared" si="13"/>
        <v>-209.95680212049157</v>
      </c>
      <c r="K103" s="56">
        <f t="shared" si="14"/>
        <v>2690.1589660329846</v>
      </c>
      <c r="L103" s="56">
        <f t="shared" si="15"/>
        <v>249009740.08519375</v>
      </c>
      <c r="M103" s="56">
        <f t="shared" si="16"/>
        <v>230982429.14152414</v>
      </c>
      <c r="N103" s="34">
        <f>'jan-april'!M103</f>
        <v>140144014.52955776</v>
      </c>
      <c r="O103" s="34">
        <f t="shared" si="17"/>
        <v>90838414.611966372</v>
      </c>
    </row>
    <row r="104" spans="1:15" x14ac:dyDescent="0.25">
      <c r="A104" s="55">
        <v>3110</v>
      </c>
      <c r="B104" s="55" t="s">
        <v>124</v>
      </c>
      <c r="C104" s="56">
        <v>92815560</v>
      </c>
      <c r="D104" s="56">
        <v>4777</v>
      </c>
      <c r="E104" s="56">
        <f t="shared" si="10"/>
        <v>19429.675528574418</v>
      </c>
      <c r="F104" s="57">
        <f t="shared" si="18"/>
        <v>0.96710620080226473</v>
      </c>
      <c r="G104" s="56">
        <f t="shared" si="19"/>
        <v>409.72938004742088</v>
      </c>
      <c r="H104" s="60">
        <f t="shared" si="11"/>
        <v>0</v>
      </c>
      <c r="I104" s="63">
        <f t="shared" si="12"/>
        <v>409.72938004742088</v>
      </c>
      <c r="J104" s="56">
        <f t="shared" si="13"/>
        <v>-209.95680212049157</v>
      </c>
      <c r="K104" s="56">
        <f t="shared" si="14"/>
        <v>199.7725779269293</v>
      </c>
      <c r="L104" s="56">
        <f t="shared" si="15"/>
        <v>1957277.2484865296</v>
      </c>
      <c r="M104" s="56">
        <f t="shared" si="16"/>
        <v>954313.60475694132</v>
      </c>
      <c r="N104" s="34">
        <f>'jan-april'!M104</f>
        <v>593838.95749409718</v>
      </c>
      <c r="O104" s="34">
        <f t="shared" si="17"/>
        <v>360474.64726284414</v>
      </c>
    </row>
    <row r="105" spans="1:15" x14ac:dyDescent="0.25">
      <c r="A105" s="55">
        <v>3112</v>
      </c>
      <c r="B105" s="55" t="s">
        <v>125</v>
      </c>
      <c r="C105" s="56">
        <v>135046846</v>
      </c>
      <c r="D105" s="56">
        <v>7850</v>
      </c>
      <c r="E105" s="56">
        <f t="shared" si="10"/>
        <v>17203.419872611466</v>
      </c>
      <c r="F105" s="57">
        <f t="shared" si="18"/>
        <v>0.85629500139306625</v>
      </c>
      <c r="G105" s="56">
        <f t="shared" si="19"/>
        <v>1790.0078867444511</v>
      </c>
      <c r="H105" s="60">
        <f t="shared" si="11"/>
        <v>307.31979530456988</v>
      </c>
      <c r="I105" s="63">
        <f t="shared" si="12"/>
        <v>2097.327682049021</v>
      </c>
      <c r="J105" s="56">
        <f t="shared" si="13"/>
        <v>-209.95680212049157</v>
      </c>
      <c r="K105" s="56">
        <f t="shared" si="14"/>
        <v>1887.3708799285293</v>
      </c>
      <c r="L105" s="56">
        <f t="shared" si="15"/>
        <v>16464022.304084815</v>
      </c>
      <c r="M105" s="56">
        <f t="shared" si="16"/>
        <v>14815861.407438956</v>
      </c>
      <c r="N105" s="34">
        <f>'jan-april'!M105</f>
        <v>7713080.8943566317</v>
      </c>
      <c r="O105" s="34">
        <f t="shared" si="17"/>
        <v>7102780.5130823245</v>
      </c>
    </row>
    <row r="106" spans="1:15" x14ac:dyDescent="0.25">
      <c r="A106" s="55">
        <v>3114</v>
      </c>
      <c r="B106" s="55" t="s">
        <v>126</v>
      </c>
      <c r="C106" s="56">
        <v>101022684</v>
      </c>
      <c r="D106" s="56">
        <v>6162</v>
      </c>
      <c r="E106" s="56">
        <f t="shared" si="10"/>
        <v>16394.463485881206</v>
      </c>
      <c r="F106" s="57">
        <f t="shared" si="18"/>
        <v>0.81602944283369316</v>
      </c>
      <c r="G106" s="56">
        <f t="shared" si="19"/>
        <v>2291.5608465172127</v>
      </c>
      <c r="H106" s="60">
        <f t="shared" si="11"/>
        <v>590.45453066016103</v>
      </c>
      <c r="I106" s="63">
        <f t="shared" si="12"/>
        <v>2882.0153771773739</v>
      </c>
      <c r="J106" s="56">
        <f t="shared" si="13"/>
        <v>-209.95680212049157</v>
      </c>
      <c r="K106" s="56">
        <f t="shared" si="14"/>
        <v>2672.0585750568825</v>
      </c>
      <c r="L106" s="56">
        <f t="shared" si="15"/>
        <v>17758978.754166979</v>
      </c>
      <c r="M106" s="56">
        <f t="shared" si="16"/>
        <v>16465224.939500511</v>
      </c>
      <c r="N106" s="34">
        <f>'jan-april'!M106</f>
        <v>9759110.7098478395</v>
      </c>
      <c r="O106" s="34">
        <f t="shared" si="17"/>
        <v>6706114.2296526711</v>
      </c>
    </row>
    <row r="107" spans="1:15" x14ac:dyDescent="0.25">
      <c r="A107" s="55">
        <v>3116</v>
      </c>
      <c r="B107" s="55" t="s">
        <v>127</v>
      </c>
      <c r="C107" s="56">
        <v>63017625</v>
      </c>
      <c r="D107" s="56">
        <v>3956</v>
      </c>
      <c r="E107" s="56">
        <f t="shared" si="10"/>
        <v>15929.632204246715</v>
      </c>
      <c r="F107" s="57">
        <f t="shared" si="18"/>
        <v>0.79289260690792296</v>
      </c>
      <c r="G107" s="56">
        <f t="shared" si="19"/>
        <v>2579.7562411305971</v>
      </c>
      <c r="H107" s="60">
        <f t="shared" si="11"/>
        <v>753.14547923223301</v>
      </c>
      <c r="I107" s="63">
        <f t="shared" si="12"/>
        <v>3332.90172036283</v>
      </c>
      <c r="J107" s="56">
        <f t="shared" si="13"/>
        <v>-209.95680212049157</v>
      </c>
      <c r="K107" s="56">
        <f t="shared" si="14"/>
        <v>3122.9449182423386</v>
      </c>
      <c r="L107" s="56">
        <f t="shared" si="15"/>
        <v>13184959.205755355</v>
      </c>
      <c r="M107" s="56">
        <f t="shared" si="16"/>
        <v>12354370.096566692</v>
      </c>
      <c r="N107" s="34">
        <f>'jan-april'!M107</f>
        <v>5893779.6523203608</v>
      </c>
      <c r="O107" s="34">
        <f t="shared" si="17"/>
        <v>6460590.4442463312</v>
      </c>
    </row>
    <row r="108" spans="1:15" x14ac:dyDescent="0.25">
      <c r="A108" s="55">
        <v>3118</v>
      </c>
      <c r="B108" s="55" t="s">
        <v>128</v>
      </c>
      <c r="C108" s="56">
        <v>785510831</v>
      </c>
      <c r="D108" s="56">
        <v>47449</v>
      </c>
      <c r="E108" s="56">
        <f t="shared" si="10"/>
        <v>16554.844801787181</v>
      </c>
      <c r="F108" s="57">
        <f t="shared" si="18"/>
        <v>0.8240123741429366</v>
      </c>
      <c r="G108" s="56">
        <f t="shared" si="19"/>
        <v>2192.1244306555077</v>
      </c>
      <c r="H108" s="60">
        <f t="shared" si="11"/>
        <v>534.32107009306958</v>
      </c>
      <c r="I108" s="63">
        <f t="shared" si="12"/>
        <v>2726.4455007485772</v>
      </c>
      <c r="J108" s="56">
        <f t="shared" si="13"/>
        <v>-209.95680212049157</v>
      </c>
      <c r="K108" s="56">
        <f t="shared" si="14"/>
        <v>2516.4886986280858</v>
      </c>
      <c r="L108" s="56">
        <f t="shared" si="15"/>
        <v>129367112.56501924</v>
      </c>
      <c r="M108" s="56">
        <f t="shared" si="16"/>
        <v>119404872.26120405</v>
      </c>
      <c r="N108" s="34">
        <f>'jan-april'!M108</f>
        <v>52207770.041609831</v>
      </c>
      <c r="O108" s="34">
        <f t="shared" si="17"/>
        <v>67197102.21959421</v>
      </c>
    </row>
    <row r="109" spans="1:15" x14ac:dyDescent="0.25">
      <c r="A109" s="55">
        <v>3120</v>
      </c>
      <c r="B109" s="55" t="s">
        <v>129</v>
      </c>
      <c r="C109" s="56">
        <v>132769339</v>
      </c>
      <c r="D109" s="56">
        <v>8527</v>
      </c>
      <c r="E109" s="56">
        <f t="shared" si="10"/>
        <v>15570.463117157266</v>
      </c>
      <c r="F109" s="57">
        <f t="shared" si="18"/>
        <v>0.77501507463776975</v>
      </c>
      <c r="G109" s="56">
        <f t="shared" si="19"/>
        <v>2802.4410751260557</v>
      </c>
      <c r="H109" s="60">
        <f t="shared" si="11"/>
        <v>878.85465971354017</v>
      </c>
      <c r="I109" s="63">
        <f t="shared" si="12"/>
        <v>3681.2957348395958</v>
      </c>
      <c r="J109" s="56">
        <f t="shared" si="13"/>
        <v>-209.95680212049157</v>
      </c>
      <c r="K109" s="56">
        <f t="shared" si="14"/>
        <v>3471.3389327191044</v>
      </c>
      <c r="L109" s="56">
        <f t="shared" si="15"/>
        <v>31390408.730977233</v>
      </c>
      <c r="M109" s="56">
        <f t="shared" si="16"/>
        <v>29600107.079295803</v>
      </c>
      <c r="N109" s="34">
        <f>'jan-april'!M109</f>
        <v>15926966.420039356</v>
      </c>
      <c r="O109" s="34">
        <f t="shared" si="17"/>
        <v>13673140.659256447</v>
      </c>
    </row>
    <row r="110" spans="1:15" x14ac:dyDescent="0.25">
      <c r="A110" s="55">
        <v>3122</v>
      </c>
      <c r="B110" s="55" t="s">
        <v>130</v>
      </c>
      <c r="C110" s="56">
        <v>60502036</v>
      </c>
      <c r="D110" s="56">
        <v>3655</v>
      </c>
      <c r="E110" s="56">
        <f t="shared" si="10"/>
        <v>16553.224623803009</v>
      </c>
      <c r="F110" s="57">
        <f t="shared" si="18"/>
        <v>0.82393173027564237</v>
      </c>
      <c r="G110" s="56">
        <f t="shared" si="19"/>
        <v>2193.1289410056943</v>
      </c>
      <c r="H110" s="60">
        <f t="shared" si="11"/>
        <v>534.88813238752994</v>
      </c>
      <c r="I110" s="63">
        <f t="shared" si="12"/>
        <v>2728.0170733932241</v>
      </c>
      <c r="J110" s="56">
        <f t="shared" si="13"/>
        <v>-209.95680212049157</v>
      </c>
      <c r="K110" s="56">
        <f t="shared" si="14"/>
        <v>2518.0602712727327</v>
      </c>
      <c r="L110" s="56">
        <f t="shared" si="15"/>
        <v>9970902.4032522347</v>
      </c>
      <c r="M110" s="56">
        <f t="shared" si="16"/>
        <v>9203510.2915018387</v>
      </c>
      <c r="N110" s="34">
        <f>'jan-april'!M110</f>
        <v>6482351.6502959803</v>
      </c>
      <c r="O110" s="34">
        <f t="shared" si="17"/>
        <v>2721158.6412058584</v>
      </c>
    </row>
    <row r="111" spans="1:15" x14ac:dyDescent="0.25">
      <c r="A111" s="55">
        <v>3124</v>
      </c>
      <c r="B111" s="55" t="s">
        <v>131</v>
      </c>
      <c r="C111" s="56">
        <v>21809030</v>
      </c>
      <c r="D111" s="56">
        <v>1346</v>
      </c>
      <c r="E111" s="56">
        <f t="shared" si="10"/>
        <v>16202.845468053492</v>
      </c>
      <c r="F111" s="57">
        <f t="shared" si="18"/>
        <v>0.80649171416940924</v>
      </c>
      <c r="G111" s="56">
        <f t="shared" si="19"/>
        <v>2410.3640175703949</v>
      </c>
      <c r="H111" s="60">
        <f t="shared" si="11"/>
        <v>657.5208368998608</v>
      </c>
      <c r="I111" s="63">
        <f t="shared" si="12"/>
        <v>3067.884854470256</v>
      </c>
      <c r="J111" s="56">
        <f t="shared" si="13"/>
        <v>-209.95680212049157</v>
      </c>
      <c r="K111" s="56">
        <f t="shared" si="14"/>
        <v>2857.9280523497646</v>
      </c>
      <c r="L111" s="56">
        <f t="shared" si="15"/>
        <v>4129373.0141169643</v>
      </c>
      <c r="M111" s="56">
        <f t="shared" si="16"/>
        <v>3846771.1584627833</v>
      </c>
      <c r="N111" s="34">
        <f>'jan-april'!M111</f>
        <v>2299529.4974578382</v>
      </c>
      <c r="O111" s="34">
        <f t="shared" si="17"/>
        <v>1547241.6610049452</v>
      </c>
    </row>
    <row r="112" spans="1:15" x14ac:dyDescent="0.25">
      <c r="A112" s="55">
        <v>3201</v>
      </c>
      <c r="B112" s="55" t="s">
        <v>132</v>
      </c>
      <c r="C112" s="56">
        <v>4217493663</v>
      </c>
      <c r="D112" s="56">
        <v>132358</v>
      </c>
      <c r="E112" s="56">
        <f t="shared" si="10"/>
        <v>31864.289752036144</v>
      </c>
      <c r="F112" s="57">
        <f t="shared" si="18"/>
        <v>1.5860353487650463</v>
      </c>
      <c r="G112" s="56">
        <f t="shared" si="19"/>
        <v>-7299.7314384988485</v>
      </c>
      <c r="H112" s="60">
        <f t="shared" si="11"/>
        <v>0</v>
      </c>
      <c r="I112" s="63">
        <f t="shared" si="12"/>
        <v>-7299.7314384988485</v>
      </c>
      <c r="J112" s="56">
        <f t="shared" si="13"/>
        <v>-209.95680212049157</v>
      </c>
      <c r="K112" s="56">
        <f t="shared" si="14"/>
        <v>-7509.6882406193399</v>
      </c>
      <c r="L112" s="56">
        <f t="shared" si="15"/>
        <v>-966177853.73683059</v>
      </c>
      <c r="M112" s="56">
        <f t="shared" si="16"/>
        <v>-993967316.15189457</v>
      </c>
      <c r="N112" s="34">
        <f>'jan-april'!M112</f>
        <v>-473130015.75991136</v>
      </c>
      <c r="O112" s="34">
        <f t="shared" si="17"/>
        <v>-520837300.39198321</v>
      </c>
    </row>
    <row r="113" spans="1:15" x14ac:dyDescent="0.25">
      <c r="A113" s="55">
        <v>3203</v>
      </c>
      <c r="B113" s="55" t="s">
        <v>133</v>
      </c>
      <c r="C113" s="56">
        <v>2520878780</v>
      </c>
      <c r="D113" s="56">
        <v>100492</v>
      </c>
      <c r="E113" s="56">
        <f t="shared" si="10"/>
        <v>25085.367790470882</v>
      </c>
      <c r="F113" s="57">
        <f t="shared" si="18"/>
        <v>1.2486165661331454</v>
      </c>
      <c r="G113" s="56">
        <f t="shared" si="19"/>
        <v>-3096.7998223283867</v>
      </c>
      <c r="H113" s="60">
        <f t="shared" si="11"/>
        <v>0</v>
      </c>
      <c r="I113" s="63">
        <f t="shared" si="12"/>
        <v>-3096.7998223283867</v>
      </c>
      <c r="J113" s="56">
        <f t="shared" si="13"/>
        <v>-209.95680212049157</v>
      </c>
      <c r="K113" s="56">
        <f t="shared" si="14"/>
        <v>-3306.756624448878</v>
      </c>
      <c r="L113" s="56">
        <f t="shared" si="15"/>
        <v>-311203607.74542421</v>
      </c>
      <c r="M113" s="56">
        <f t="shared" si="16"/>
        <v>-332302586.70411664</v>
      </c>
      <c r="N113" s="34">
        <f>'jan-april'!M113</f>
        <v>-157595492.16764146</v>
      </c>
      <c r="O113" s="34">
        <f t="shared" si="17"/>
        <v>-174707094.53647518</v>
      </c>
    </row>
    <row r="114" spans="1:15" x14ac:dyDescent="0.25">
      <c r="A114" s="55">
        <v>3205</v>
      </c>
      <c r="B114" s="55" t="s">
        <v>134</v>
      </c>
      <c r="C114" s="56">
        <v>1875826976</v>
      </c>
      <c r="D114" s="56">
        <v>95762</v>
      </c>
      <c r="E114" s="56">
        <f t="shared" si="10"/>
        <v>19588.427309371149</v>
      </c>
      <c r="F114" s="57">
        <f t="shared" si="18"/>
        <v>0.97500802249615404</v>
      </c>
      <c r="G114" s="56">
        <f t="shared" si="19"/>
        <v>311.30327595344789</v>
      </c>
      <c r="H114" s="60">
        <f t="shared" si="11"/>
        <v>0</v>
      </c>
      <c r="I114" s="63">
        <f t="shared" si="12"/>
        <v>311.30327595344789</v>
      </c>
      <c r="J114" s="56">
        <f t="shared" si="13"/>
        <v>-209.95680212049157</v>
      </c>
      <c r="K114" s="56">
        <f t="shared" si="14"/>
        <v>101.34647383295632</v>
      </c>
      <c r="L114" s="56">
        <f t="shared" si="15"/>
        <v>29811024.311854076</v>
      </c>
      <c r="M114" s="56">
        <f t="shared" si="16"/>
        <v>9705141.0271915626</v>
      </c>
      <c r="N114" s="34">
        <f>'jan-april'!M114</f>
        <v>11092437.912545407</v>
      </c>
      <c r="O114" s="34">
        <f t="shared" si="17"/>
        <v>-1387296.8853538446</v>
      </c>
    </row>
    <row r="115" spans="1:15" x14ac:dyDescent="0.25">
      <c r="A115" s="55">
        <v>3207</v>
      </c>
      <c r="B115" s="55" t="s">
        <v>135</v>
      </c>
      <c r="C115" s="56">
        <v>1405346526</v>
      </c>
      <c r="D115" s="56">
        <v>64668</v>
      </c>
      <c r="E115" s="56">
        <f t="shared" si="10"/>
        <v>21731.714696604195</v>
      </c>
      <c r="F115" s="57">
        <f t="shared" si="18"/>
        <v>1.0816895015175614</v>
      </c>
      <c r="G115" s="56">
        <f t="shared" si="19"/>
        <v>-1017.5349041310403</v>
      </c>
      <c r="H115" s="60">
        <f t="shared" si="11"/>
        <v>0</v>
      </c>
      <c r="I115" s="63">
        <f t="shared" si="12"/>
        <v>-1017.5349041310403</v>
      </c>
      <c r="J115" s="56">
        <f t="shared" si="13"/>
        <v>-209.95680212049157</v>
      </c>
      <c r="K115" s="56">
        <f t="shared" si="14"/>
        <v>-1227.4917062515319</v>
      </c>
      <c r="L115" s="56">
        <f t="shared" si="15"/>
        <v>-65801947.180346116</v>
      </c>
      <c r="M115" s="56">
        <f t="shared" si="16"/>
        <v>-79379433.659874067</v>
      </c>
      <c r="N115" s="34">
        <f>'jan-april'!M115</f>
        <v>-36262662.711147532</v>
      </c>
      <c r="O115" s="34">
        <f t="shared" si="17"/>
        <v>-43116770.948726535</v>
      </c>
    </row>
    <row r="116" spans="1:15" x14ac:dyDescent="0.25">
      <c r="A116" s="55">
        <v>3209</v>
      </c>
      <c r="B116" s="55" t="s">
        <v>136</v>
      </c>
      <c r="C116" s="56">
        <v>778162297</v>
      </c>
      <c r="D116" s="56">
        <v>45066</v>
      </c>
      <c r="E116" s="56">
        <f t="shared" si="10"/>
        <v>17267.170305773754</v>
      </c>
      <c r="F116" s="57">
        <f t="shared" si="18"/>
        <v>0.85946815984979941</v>
      </c>
      <c r="G116" s="56">
        <f t="shared" si="19"/>
        <v>1750.4826181838328</v>
      </c>
      <c r="H116" s="60">
        <f t="shared" si="11"/>
        <v>285.00714369776921</v>
      </c>
      <c r="I116" s="63">
        <f t="shared" si="12"/>
        <v>2035.4897618816019</v>
      </c>
      <c r="J116" s="56">
        <f t="shared" si="13"/>
        <v>-209.95680212049157</v>
      </c>
      <c r="K116" s="56">
        <f t="shared" si="14"/>
        <v>1825.5329597611103</v>
      </c>
      <c r="L116" s="56">
        <f t="shared" si="15"/>
        <v>91731381.608956277</v>
      </c>
      <c r="M116" s="56">
        <f t="shared" si="16"/>
        <v>82269468.364594191</v>
      </c>
      <c r="N116" s="34">
        <f>'jan-april'!M116</f>
        <v>50481505.942626186</v>
      </c>
      <c r="O116" s="34">
        <f t="shared" si="17"/>
        <v>31787962.421968006</v>
      </c>
    </row>
    <row r="117" spans="1:15" x14ac:dyDescent="0.25">
      <c r="A117" s="55">
        <v>3212</v>
      </c>
      <c r="B117" s="55" t="s">
        <v>137</v>
      </c>
      <c r="C117" s="56">
        <v>416476385</v>
      </c>
      <c r="D117" s="56">
        <v>20698</v>
      </c>
      <c r="E117" s="56">
        <f t="shared" si="10"/>
        <v>20121.576239250167</v>
      </c>
      <c r="F117" s="57">
        <f t="shared" si="18"/>
        <v>1.0015453486228205</v>
      </c>
      <c r="G117" s="56">
        <f t="shared" si="19"/>
        <v>-19.249060571543524</v>
      </c>
      <c r="H117" s="60">
        <f t="shared" si="11"/>
        <v>0</v>
      </c>
      <c r="I117" s="63">
        <f t="shared" si="12"/>
        <v>-19.249060571543524</v>
      </c>
      <c r="J117" s="56">
        <f t="shared" si="13"/>
        <v>-209.95680212049157</v>
      </c>
      <c r="K117" s="56">
        <f t="shared" si="14"/>
        <v>-229.20586269203511</v>
      </c>
      <c r="L117" s="56">
        <f t="shared" si="15"/>
        <v>-398417.05570980784</v>
      </c>
      <c r="M117" s="56">
        <f t="shared" si="16"/>
        <v>-4744102.9459997425</v>
      </c>
      <c r="N117" s="34">
        <f>'jan-april'!M117</f>
        <v>900620.97067464341</v>
      </c>
      <c r="O117" s="34">
        <f t="shared" si="17"/>
        <v>-5644723.9166743858</v>
      </c>
    </row>
    <row r="118" spans="1:15" x14ac:dyDescent="0.25">
      <c r="A118" s="55">
        <v>3214</v>
      </c>
      <c r="B118" s="55" t="s">
        <v>138</v>
      </c>
      <c r="C118" s="56">
        <v>369421755</v>
      </c>
      <c r="D118" s="56">
        <v>16337</v>
      </c>
      <c r="E118" s="56">
        <f t="shared" si="10"/>
        <v>22612.582175430005</v>
      </c>
      <c r="F118" s="57">
        <f t="shared" si="18"/>
        <v>1.1255344128545859</v>
      </c>
      <c r="G118" s="56">
        <f t="shared" si="19"/>
        <v>-1563.6727410030428</v>
      </c>
      <c r="H118" s="60">
        <f t="shared" si="11"/>
        <v>0</v>
      </c>
      <c r="I118" s="63">
        <f t="shared" si="12"/>
        <v>-1563.6727410030428</v>
      </c>
      <c r="J118" s="56">
        <f t="shared" si="13"/>
        <v>-209.95680212049157</v>
      </c>
      <c r="K118" s="56">
        <f t="shared" si="14"/>
        <v>-1773.6295431235344</v>
      </c>
      <c r="L118" s="56">
        <f t="shared" si="15"/>
        <v>-25545721.569766711</v>
      </c>
      <c r="M118" s="56">
        <f t="shared" si="16"/>
        <v>-28975785.84600918</v>
      </c>
      <c r="N118" s="34">
        <f>'jan-april'!M118</f>
        <v>-17592325.623089589</v>
      </c>
      <c r="O118" s="34">
        <f t="shared" si="17"/>
        <v>-11383460.222919591</v>
      </c>
    </row>
    <row r="119" spans="1:15" x14ac:dyDescent="0.25">
      <c r="A119" s="55">
        <v>3216</v>
      </c>
      <c r="B119" s="55" t="s">
        <v>139</v>
      </c>
      <c r="C119" s="56">
        <v>370632099</v>
      </c>
      <c r="D119" s="56">
        <v>19855</v>
      </c>
      <c r="E119" s="56">
        <f t="shared" si="10"/>
        <v>18666.940266935282</v>
      </c>
      <c r="F119" s="57">
        <f t="shared" si="18"/>
        <v>0.92914128471208501</v>
      </c>
      <c r="G119" s="56">
        <f t="shared" si="19"/>
        <v>882.62524226368532</v>
      </c>
      <c r="H119" s="60">
        <f t="shared" si="11"/>
        <v>0</v>
      </c>
      <c r="I119" s="63">
        <f t="shared" si="12"/>
        <v>882.62524226368532</v>
      </c>
      <c r="J119" s="56">
        <f t="shared" si="13"/>
        <v>-209.95680212049157</v>
      </c>
      <c r="K119" s="56">
        <f t="shared" si="14"/>
        <v>672.66844014319372</v>
      </c>
      <c r="L119" s="56">
        <f t="shared" si="15"/>
        <v>17524524.185145471</v>
      </c>
      <c r="M119" s="56">
        <f t="shared" si="16"/>
        <v>13355831.879043112</v>
      </c>
      <c r="N119" s="34">
        <f>'jan-april'!M119</f>
        <v>11793621.387587449</v>
      </c>
      <c r="O119" s="34">
        <f t="shared" si="17"/>
        <v>1562210.491455663</v>
      </c>
    </row>
    <row r="120" spans="1:15" x14ac:dyDescent="0.25">
      <c r="A120" s="55">
        <v>3218</v>
      </c>
      <c r="B120" s="55" t="s">
        <v>140</v>
      </c>
      <c r="C120" s="56">
        <v>407773248</v>
      </c>
      <c r="D120" s="56">
        <v>22344</v>
      </c>
      <c r="E120" s="56">
        <f t="shared" si="10"/>
        <v>18249.787325456498</v>
      </c>
      <c r="F120" s="57">
        <f t="shared" si="18"/>
        <v>0.90837762369295338</v>
      </c>
      <c r="G120" s="56">
        <f t="shared" si="19"/>
        <v>1141.2600659805312</v>
      </c>
      <c r="H120" s="60">
        <f t="shared" si="11"/>
        <v>0</v>
      </c>
      <c r="I120" s="63">
        <f t="shared" si="12"/>
        <v>1141.2600659805312</v>
      </c>
      <c r="J120" s="56">
        <f t="shared" si="13"/>
        <v>-209.95680212049157</v>
      </c>
      <c r="K120" s="56">
        <f t="shared" si="14"/>
        <v>931.30326386003958</v>
      </c>
      <c r="L120" s="56">
        <f t="shared" si="15"/>
        <v>25500314.914268989</v>
      </c>
      <c r="M120" s="56">
        <f t="shared" si="16"/>
        <v>20809040.127688725</v>
      </c>
      <c r="N120" s="34">
        <f>'jan-april'!M120</f>
        <v>11861488.274567323</v>
      </c>
      <c r="O120" s="34">
        <f t="shared" si="17"/>
        <v>8947551.8531214017</v>
      </c>
    </row>
    <row r="121" spans="1:15" x14ac:dyDescent="0.25">
      <c r="A121" s="55">
        <v>3220</v>
      </c>
      <c r="B121" s="55" t="s">
        <v>141</v>
      </c>
      <c r="C121" s="56">
        <v>193632095</v>
      </c>
      <c r="D121" s="56">
        <v>11549</v>
      </c>
      <c r="E121" s="56">
        <f t="shared" si="10"/>
        <v>16766.135163217594</v>
      </c>
      <c r="F121" s="57">
        <f t="shared" si="18"/>
        <v>0.83452928773774104</v>
      </c>
      <c r="G121" s="56">
        <f t="shared" si="19"/>
        <v>2061.1244065686519</v>
      </c>
      <c r="H121" s="60">
        <f t="shared" si="11"/>
        <v>460.36944359242528</v>
      </c>
      <c r="I121" s="63">
        <f t="shared" si="12"/>
        <v>2521.4938501610773</v>
      </c>
      <c r="J121" s="56">
        <f t="shared" si="13"/>
        <v>-209.95680212049157</v>
      </c>
      <c r="K121" s="56">
        <f t="shared" si="14"/>
        <v>2311.5370480405859</v>
      </c>
      <c r="L121" s="56">
        <f t="shared" si="15"/>
        <v>29120732.475510281</v>
      </c>
      <c r="M121" s="56">
        <f t="shared" si="16"/>
        <v>26695941.367820725</v>
      </c>
      <c r="N121" s="34">
        <f>'jan-april'!M121</f>
        <v>15862430.536144555</v>
      </c>
      <c r="O121" s="34">
        <f t="shared" si="17"/>
        <v>10833510.83167617</v>
      </c>
    </row>
    <row r="122" spans="1:15" x14ac:dyDescent="0.25">
      <c r="A122" s="55">
        <v>3222</v>
      </c>
      <c r="B122" s="55" t="s">
        <v>142</v>
      </c>
      <c r="C122" s="56">
        <v>979054338</v>
      </c>
      <c r="D122" s="56">
        <v>50013</v>
      </c>
      <c r="E122" s="56">
        <f t="shared" si="10"/>
        <v>19575.997000779797</v>
      </c>
      <c r="F122" s="57">
        <f t="shared" si="18"/>
        <v>0.97438930765972231</v>
      </c>
      <c r="G122" s="56">
        <f t="shared" si="19"/>
        <v>319.01006728008645</v>
      </c>
      <c r="H122" s="60">
        <f t="shared" si="11"/>
        <v>0</v>
      </c>
      <c r="I122" s="63">
        <f t="shared" si="12"/>
        <v>319.01006728008645</v>
      </c>
      <c r="J122" s="56">
        <f t="shared" si="13"/>
        <v>-209.95680212049157</v>
      </c>
      <c r="K122" s="56">
        <f t="shared" si="14"/>
        <v>109.05326515959487</v>
      </c>
      <c r="L122" s="56">
        <f t="shared" si="15"/>
        <v>15954650.494878963</v>
      </c>
      <c r="M122" s="56">
        <f t="shared" si="16"/>
        <v>5454080.9504268188</v>
      </c>
      <c r="N122" s="34">
        <f>'jan-april'!M122</f>
        <v>11694593.937888242</v>
      </c>
      <c r="O122" s="34">
        <f t="shared" si="17"/>
        <v>-6240512.9874614235</v>
      </c>
    </row>
    <row r="123" spans="1:15" x14ac:dyDescent="0.25">
      <c r="A123" s="55">
        <v>3224</v>
      </c>
      <c r="B123" s="55" t="s">
        <v>143</v>
      </c>
      <c r="C123" s="56">
        <v>390859924</v>
      </c>
      <c r="D123" s="56">
        <v>20509</v>
      </c>
      <c r="E123" s="56">
        <f t="shared" si="10"/>
        <v>19057.970842069335</v>
      </c>
      <c r="F123" s="57">
        <f t="shared" si="18"/>
        <v>0.94860471287686632</v>
      </c>
      <c r="G123" s="56">
        <f t="shared" si="19"/>
        <v>640.1862856805725</v>
      </c>
      <c r="H123" s="60">
        <f t="shared" si="11"/>
        <v>0</v>
      </c>
      <c r="I123" s="63">
        <f t="shared" si="12"/>
        <v>640.1862856805725</v>
      </c>
      <c r="J123" s="56">
        <f t="shared" si="13"/>
        <v>-209.95680212049157</v>
      </c>
      <c r="K123" s="56">
        <f t="shared" si="14"/>
        <v>430.22948356008089</v>
      </c>
      <c r="L123" s="56">
        <f t="shared" si="15"/>
        <v>13129580.533022862</v>
      </c>
      <c r="M123" s="56">
        <f t="shared" si="16"/>
        <v>8823576.4783336986</v>
      </c>
      <c r="N123" s="34">
        <f>'jan-april'!M123</f>
        <v>4412633.074893523</v>
      </c>
      <c r="O123" s="34">
        <f t="shared" si="17"/>
        <v>4410943.4034401756</v>
      </c>
    </row>
    <row r="124" spans="1:15" x14ac:dyDescent="0.25">
      <c r="A124" s="55">
        <v>3226</v>
      </c>
      <c r="B124" s="55" t="s">
        <v>144</v>
      </c>
      <c r="C124" s="56">
        <v>285428772</v>
      </c>
      <c r="D124" s="56">
        <v>18314</v>
      </c>
      <c r="E124" s="56">
        <f t="shared" si="10"/>
        <v>15585.277492628589</v>
      </c>
      <c r="F124" s="57">
        <f t="shared" si="18"/>
        <v>0.7757524556793759</v>
      </c>
      <c r="G124" s="56">
        <f t="shared" si="19"/>
        <v>2793.2561623338347</v>
      </c>
      <c r="H124" s="60">
        <f t="shared" si="11"/>
        <v>873.66962829857687</v>
      </c>
      <c r="I124" s="63">
        <f t="shared" si="12"/>
        <v>3666.9257906324115</v>
      </c>
      <c r="J124" s="56">
        <f t="shared" si="13"/>
        <v>-209.95680212049157</v>
      </c>
      <c r="K124" s="56">
        <f t="shared" si="14"/>
        <v>3456.9689885119201</v>
      </c>
      <c r="L124" s="56">
        <f t="shared" si="15"/>
        <v>67156078.929641977</v>
      </c>
      <c r="M124" s="56">
        <f t="shared" si="16"/>
        <v>63310930.055607304</v>
      </c>
      <c r="N124" s="34">
        <f>'jan-april'!M124</f>
        <v>36941141.805529587</v>
      </c>
      <c r="O124" s="34">
        <f t="shared" si="17"/>
        <v>26369788.250077717</v>
      </c>
    </row>
    <row r="125" spans="1:15" x14ac:dyDescent="0.25">
      <c r="A125" s="55">
        <v>3228</v>
      </c>
      <c r="B125" s="55" t="s">
        <v>145</v>
      </c>
      <c r="C125" s="56">
        <v>416371698</v>
      </c>
      <c r="D125" s="56">
        <v>24897</v>
      </c>
      <c r="E125" s="56">
        <f t="shared" si="10"/>
        <v>16723.769851789373</v>
      </c>
      <c r="F125" s="57">
        <f t="shared" si="18"/>
        <v>0.83242056722303681</v>
      </c>
      <c r="G125" s="56">
        <f t="shared" si="19"/>
        <v>2087.3908996541491</v>
      </c>
      <c r="H125" s="60">
        <f t="shared" si="11"/>
        <v>475.19730259230249</v>
      </c>
      <c r="I125" s="63">
        <f t="shared" si="12"/>
        <v>2562.5882022464516</v>
      </c>
      <c r="J125" s="56">
        <f t="shared" si="13"/>
        <v>-209.95680212049157</v>
      </c>
      <c r="K125" s="56">
        <f t="shared" si="14"/>
        <v>2352.6314001259602</v>
      </c>
      <c r="L125" s="56">
        <f t="shared" si="15"/>
        <v>63800758.471329905</v>
      </c>
      <c r="M125" s="56">
        <f t="shared" si="16"/>
        <v>58573463.968936034</v>
      </c>
      <c r="N125" s="34">
        <f>'jan-april'!M125</f>
        <v>31804219.486016173</v>
      </c>
      <c r="O125" s="34">
        <f t="shared" si="17"/>
        <v>26769244.482919861</v>
      </c>
    </row>
    <row r="126" spans="1:15" x14ac:dyDescent="0.25">
      <c r="A126" s="55">
        <v>3230</v>
      </c>
      <c r="B126" s="55" t="s">
        <v>146</v>
      </c>
      <c r="C126" s="56">
        <v>155189129</v>
      </c>
      <c r="D126" s="56">
        <v>7453</v>
      </c>
      <c r="E126" s="56">
        <f t="shared" si="10"/>
        <v>20822.370723198714</v>
      </c>
      <c r="F126" s="57">
        <f t="shared" si="18"/>
        <v>1.0364271813079795</v>
      </c>
      <c r="G126" s="56">
        <f t="shared" si="19"/>
        <v>-453.74164061964223</v>
      </c>
      <c r="H126" s="60">
        <f t="shared" si="11"/>
        <v>0</v>
      </c>
      <c r="I126" s="63">
        <f t="shared" si="12"/>
        <v>-453.74164061964223</v>
      </c>
      <c r="J126" s="56">
        <f t="shared" si="13"/>
        <v>-209.95680212049157</v>
      </c>
      <c r="K126" s="56">
        <f t="shared" si="14"/>
        <v>-663.69844274013383</v>
      </c>
      <c r="L126" s="56">
        <f t="shared" si="15"/>
        <v>-3381736.4475381933</v>
      </c>
      <c r="M126" s="56">
        <f t="shared" si="16"/>
        <v>-4946544.4937422173</v>
      </c>
      <c r="N126" s="34">
        <f>'jan-april'!M126</f>
        <v>-3600149.0698590111</v>
      </c>
      <c r="O126" s="34">
        <f t="shared" si="17"/>
        <v>-1346395.4238832062</v>
      </c>
    </row>
    <row r="127" spans="1:15" x14ac:dyDescent="0.25">
      <c r="A127" s="55">
        <v>3232</v>
      </c>
      <c r="B127" s="55" t="s">
        <v>147</v>
      </c>
      <c r="C127" s="56">
        <v>538986361</v>
      </c>
      <c r="D127" s="56">
        <v>26023</v>
      </c>
      <c r="E127" s="56">
        <f t="shared" si="10"/>
        <v>20711.922568497099</v>
      </c>
      <c r="F127" s="57">
        <f t="shared" si="18"/>
        <v>1.0309296579385332</v>
      </c>
      <c r="G127" s="56">
        <f t="shared" si="19"/>
        <v>-385.26378470464101</v>
      </c>
      <c r="H127" s="60">
        <f t="shared" si="11"/>
        <v>0</v>
      </c>
      <c r="I127" s="63">
        <f t="shared" si="12"/>
        <v>-385.26378470464101</v>
      </c>
      <c r="J127" s="56">
        <f t="shared" si="13"/>
        <v>-209.95680212049157</v>
      </c>
      <c r="K127" s="56">
        <f t="shared" si="14"/>
        <v>-595.22058682513261</v>
      </c>
      <c r="L127" s="56">
        <f t="shared" si="15"/>
        <v>-10025719.469368873</v>
      </c>
      <c r="M127" s="56">
        <f t="shared" si="16"/>
        <v>-15489425.330950426</v>
      </c>
      <c r="N127" s="34">
        <f>'jan-april'!M127</f>
        <v>-7175161.200571741</v>
      </c>
      <c r="O127" s="34">
        <f t="shared" si="17"/>
        <v>-8314264.130378685</v>
      </c>
    </row>
    <row r="128" spans="1:15" x14ac:dyDescent="0.25">
      <c r="A128" s="55">
        <v>3234</v>
      </c>
      <c r="B128" s="55" t="s">
        <v>148</v>
      </c>
      <c r="C128" s="56">
        <v>160356149</v>
      </c>
      <c r="D128" s="56">
        <v>9420</v>
      </c>
      <c r="E128" s="56">
        <f t="shared" si="10"/>
        <v>17022.945753715499</v>
      </c>
      <c r="F128" s="57">
        <f t="shared" si="18"/>
        <v>0.84731195691494665</v>
      </c>
      <c r="G128" s="56">
        <f t="shared" si="19"/>
        <v>1901.9018404599506</v>
      </c>
      <c r="H128" s="60">
        <f t="shared" si="11"/>
        <v>370.48573691815835</v>
      </c>
      <c r="I128" s="63">
        <f t="shared" si="12"/>
        <v>2272.3875773781087</v>
      </c>
      <c r="J128" s="56">
        <f t="shared" si="13"/>
        <v>-209.95680212049157</v>
      </c>
      <c r="K128" s="56">
        <f t="shared" si="14"/>
        <v>2062.4307752576174</v>
      </c>
      <c r="L128" s="56">
        <f t="shared" si="15"/>
        <v>21405890.978901785</v>
      </c>
      <c r="M128" s="56">
        <f t="shared" si="16"/>
        <v>19428097.902926754</v>
      </c>
      <c r="N128" s="34">
        <f>'jan-april'!M128</f>
        <v>10720992.071227953</v>
      </c>
      <c r="O128" s="34">
        <f t="shared" si="17"/>
        <v>8707105.8316988014</v>
      </c>
    </row>
    <row r="129" spans="1:15" x14ac:dyDescent="0.25">
      <c r="A129" s="55">
        <v>3236</v>
      </c>
      <c r="B129" s="55" t="s">
        <v>149</v>
      </c>
      <c r="C129" s="56">
        <v>112784410</v>
      </c>
      <c r="D129" s="56">
        <v>7043</v>
      </c>
      <c r="E129" s="56">
        <f t="shared" si="10"/>
        <v>16013.688768990487</v>
      </c>
      <c r="F129" s="57">
        <f t="shared" si="18"/>
        <v>0.79707649689940974</v>
      </c>
      <c r="G129" s="56">
        <f t="shared" si="19"/>
        <v>2527.6411709894583</v>
      </c>
      <c r="H129" s="60">
        <f t="shared" si="11"/>
        <v>723.72568157191267</v>
      </c>
      <c r="I129" s="63">
        <f t="shared" si="12"/>
        <v>3251.3668525613712</v>
      </c>
      <c r="J129" s="56">
        <f t="shared" si="13"/>
        <v>-209.95680212049157</v>
      </c>
      <c r="K129" s="56">
        <f t="shared" si="14"/>
        <v>3041.4100504408798</v>
      </c>
      <c r="L129" s="56">
        <f t="shared" si="15"/>
        <v>22899376.742589738</v>
      </c>
      <c r="M129" s="56">
        <f t="shared" si="16"/>
        <v>21420650.985255115</v>
      </c>
      <c r="N129" s="34">
        <f>'jan-april'!M129</f>
        <v>12593850.755174989</v>
      </c>
      <c r="O129" s="34">
        <f t="shared" si="17"/>
        <v>8826800.2300801259</v>
      </c>
    </row>
    <row r="130" spans="1:15" x14ac:dyDescent="0.25">
      <c r="A130" s="55">
        <v>3238</v>
      </c>
      <c r="B130" s="55" t="s">
        <v>150</v>
      </c>
      <c r="C130" s="56">
        <v>265193736</v>
      </c>
      <c r="D130" s="56">
        <v>16505</v>
      </c>
      <c r="E130" s="56">
        <f t="shared" si="10"/>
        <v>16067.478703423205</v>
      </c>
      <c r="F130" s="57">
        <f t="shared" si="18"/>
        <v>0.79975387455577485</v>
      </c>
      <c r="G130" s="56">
        <f t="shared" si="19"/>
        <v>2494.291411641173</v>
      </c>
      <c r="H130" s="60">
        <f t="shared" si="11"/>
        <v>704.89920452046135</v>
      </c>
      <c r="I130" s="63">
        <f t="shared" si="12"/>
        <v>3199.1906161616344</v>
      </c>
      <c r="J130" s="56">
        <f t="shared" si="13"/>
        <v>-209.95680212049157</v>
      </c>
      <c r="K130" s="56">
        <f t="shared" si="14"/>
        <v>2989.233814041143</v>
      </c>
      <c r="L130" s="56">
        <f t="shared" si="15"/>
        <v>52802641.119747773</v>
      </c>
      <c r="M130" s="56">
        <f t="shared" si="16"/>
        <v>49337304.100749068</v>
      </c>
      <c r="N130" s="34">
        <f>'jan-april'!M130</f>
        <v>27527339.436917979</v>
      </c>
      <c r="O130" s="34">
        <f t="shared" si="17"/>
        <v>21809964.663831089</v>
      </c>
    </row>
    <row r="131" spans="1:15" x14ac:dyDescent="0.25">
      <c r="A131" s="55">
        <v>3240</v>
      </c>
      <c r="B131" s="55" t="s">
        <v>151</v>
      </c>
      <c r="C131" s="56">
        <v>451302101</v>
      </c>
      <c r="D131" s="56">
        <v>28352</v>
      </c>
      <c r="E131" s="56">
        <f t="shared" si="10"/>
        <v>15917.822411117382</v>
      </c>
      <c r="F131" s="57">
        <f t="shared" si="18"/>
        <v>0.79230477804023169</v>
      </c>
      <c r="G131" s="56">
        <f t="shared" si="19"/>
        <v>2587.0783128707831</v>
      </c>
      <c r="H131" s="60">
        <f t="shared" si="11"/>
        <v>757.27890682749933</v>
      </c>
      <c r="I131" s="63">
        <f t="shared" si="12"/>
        <v>3344.3572196982823</v>
      </c>
      <c r="J131" s="56">
        <f t="shared" si="13"/>
        <v>-209.95680212049157</v>
      </c>
      <c r="K131" s="56">
        <f t="shared" si="14"/>
        <v>3134.4004175777909</v>
      </c>
      <c r="L131" s="56">
        <f t="shared" si="15"/>
        <v>94819215.8928857</v>
      </c>
      <c r="M131" s="56">
        <f t="shared" si="16"/>
        <v>88866520.639165521</v>
      </c>
      <c r="N131" s="34">
        <f>'jan-april'!M131</f>
        <v>49078557.408621535</v>
      </c>
      <c r="O131" s="34">
        <f t="shared" si="17"/>
        <v>39787963.230543986</v>
      </c>
    </row>
    <row r="132" spans="1:15" x14ac:dyDescent="0.25">
      <c r="A132" s="55">
        <v>3242</v>
      </c>
      <c r="B132" s="55" t="s">
        <v>152</v>
      </c>
      <c r="C132" s="56">
        <v>44409603</v>
      </c>
      <c r="D132" s="56">
        <v>3022</v>
      </c>
      <c r="E132" s="56">
        <f t="shared" si="10"/>
        <v>14695.434480476506</v>
      </c>
      <c r="F132" s="57">
        <f t="shared" si="18"/>
        <v>0.7314607898959079</v>
      </c>
      <c r="G132" s="56">
        <f t="shared" si="19"/>
        <v>3344.9588298681265</v>
      </c>
      <c r="H132" s="60">
        <f t="shared" si="11"/>
        <v>1185.114682551806</v>
      </c>
      <c r="I132" s="63">
        <f t="shared" si="12"/>
        <v>4530.0735124199327</v>
      </c>
      <c r="J132" s="56">
        <f t="shared" si="13"/>
        <v>-209.95680212049157</v>
      </c>
      <c r="K132" s="56">
        <f t="shared" si="14"/>
        <v>4320.1167102994414</v>
      </c>
      <c r="L132" s="56">
        <f t="shared" si="15"/>
        <v>13689882.154533036</v>
      </c>
      <c r="M132" s="56">
        <f t="shared" si="16"/>
        <v>13055392.698524911</v>
      </c>
      <c r="N132" s="34">
        <f>'jan-april'!M132</f>
        <v>7230802.106105187</v>
      </c>
      <c r="O132" s="34">
        <f t="shared" si="17"/>
        <v>5824590.592419724</v>
      </c>
    </row>
    <row r="133" spans="1:15" x14ac:dyDescent="0.25">
      <c r="A133" s="55">
        <v>3301</v>
      </c>
      <c r="B133" s="55" t="s">
        <v>153</v>
      </c>
      <c r="C133" s="56">
        <v>1894996044</v>
      </c>
      <c r="D133" s="56">
        <v>105452</v>
      </c>
      <c r="E133" s="56">
        <f t="shared" si="10"/>
        <v>17970.223836437432</v>
      </c>
      <c r="F133" s="57">
        <f t="shared" si="18"/>
        <v>0.89446243589938279</v>
      </c>
      <c r="G133" s="56">
        <f t="shared" si="19"/>
        <v>1314.5894291723528</v>
      </c>
      <c r="H133" s="60">
        <f t="shared" si="11"/>
        <v>38.938407965482106</v>
      </c>
      <c r="I133" s="63">
        <f t="shared" si="12"/>
        <v>1353.5278371378349</v>
      </c>
      <c r="J133" s="56">
        <f t="shared" si="13"/>
        <v>-209.95680212049157</v>
      </c>
      <c r="K133" s="56">
        <f t="shared" si="14"/>
        <v>1143.5710350173433</v>
      </c>
      <c r="L133" s="56">
        <f t="shared" si="15"/>
        <v>142732217.48185897</v>
      </c>
      <c r="M133" s="56">
        <f t="shared" si="16"/>
        <v>120591852.78464888</v>
      </c>
      <c r="N133" s="34">
        <f>'jan-april'!M133</f>
        <v>88488520.748353422</v>
      </c>
      <c r="O133" s="34">
        <f t="shared" si="17"/>
        <v>32103332.036295459</v>
      </c>
    </row>
    <row r="134" spans="1:15" x14ac:dyDescent="0.25">
      <c r="A134" s="55">
        <v>3303</v>
      </c>
      <c r="B134" s="55" t="s">
        <v>154</v>
      </c>
      <c r="C134" s="56">
        <v>645175334</v>
      </c>
      <c r="D134" s="56">
        <v>29011</v>
      </c>
      <c r="E134" s="56">
        <f t="shared" si="10"/>
        <v>22238.989831443247</v>
      </c>
      <c r="F134" s="57">
        <f t="shared" si="18"/>
        <v>1.1069389673511087</v>
      </c>
      <c r="G134" s="56">
        <f t="shared" si="19"/>
        <v>-1332.0454877312527</v>
      </c>
      <c r="H134" s="60">
        <f t="shared" si="11"/>
        <v>0</v>
      </c>
      <c r="I134" s="63">
        <f t="shared" si="12"/>
        <v>-1332.0454877312527</v>
      </c>
      <c r="J134" s="56">
        <f t="shared" si="13"/>
        <v>-209.95680212049157</v>
      </c>
      <c r="K134" s="56">
        <f t="shared" si="14"/>
        <v>-1542.0022898517443</v>
      </c>
      <c r="L134" s="56">
        <f t="shared" si="15"/>
        <v>-38643971.644571371</v>
      </c>
      <c r="M134" s="56">
        <f t="shared" si="16"/>
        <v>-44735028.430888951</v>
      </c>
      <c r="N134" s="34">
        <f>'jan-april'!M134</f>
        <v>-14412360.070127442</v>
      </c>
      <c r="O134" s="34">
        <f t="shared" si="17"/>
        <v>-30322668.360761508</v>
      </c>
    </row>
    <row r="135" spans="1:15" x14ac:dyDescent="0.25">
      <c r="A135" s="55">
        <v>3305</v>
      </c>
      <c r="B135" s="55" t="s">
        <v>155</v>
      </c>
      <c r="C135" s="56">
        <v>539789468</v>
      </c>
      <c r="D135" s="56">
        <v>31793</v>
      </c>
      <c r="E135" s="56">
        <f t="shared" si="10"/>
        <v>16978.248922718838</v>
      </c>
      <c r="F135" s="57">
        <f t="shared" si="18"/>
        <v>0.84508718572154662</v>
      </c>
      <c r="G135" s="56">
        <f t="shared" si="19"/>
        <v>1929.6138756778807</v>
      </c>
      <c r="H135" s="60">
        <f t="shared" si="11"/>
        <v>386.12962776698987</v>
      </c>
      <c r="I135" s="63">
        <f t="shared" si="12"/>
        <v>2315.7435034448708</v>
      </c>
      <c r="J135" s="56">
        <f t="shared" si="13"/>
        <v>-209.95680212049157</v>
      </c>
      <c r="K135" s="56">
        <f t="shared" si="14"/>
        <v>2105.7867013243795</v>
      </c>
      <c r="L135" s="56">
        <f t="shared" si="15"/>
        <v>73624433.205022782</v>
      </c>
      <c r="M135" s="56">
        <f t="shared" si="16"/>
        <v>66949276.595206</v>
      </c>
      <c r="N135" s="34">
        <f>'jan-april'!M135</f>
        <v>40036784.334388554</v>
      </c>
      <c r="O135" s="34">
        <f t="shared" si="17"/>
        <v>26912492.260817446</v>
      </c>
    </row>
    <row r="136" spans="1:15" x14ac:dyDescent="0.25">
      <c r="A136" s="55">
        <v>3310</v>
      </c>
      <c r="B136" s="55" t="s">
        <v>156</v>
      </c>
      <c r="C136" s="56">
        <v>147571559</v>
      </c>
      <c r="D136" s="56">
        <v>7065</v>
      </c>
      <c r="E136" s="56">
        <f t="shared" si="10"/>
        <v>20887.694125973107</v>
      </c>
      <c r="F136" s="57">
        <f t="shared" si="18"/>
        <v>1.0396786338496193</v>
      </c>
      <c r="G136" s="56">
        <f t="shared" si="19"/>
        <v>-494.24215033976577</v>
      </c>
      <c r="H136" s="60">
        <f t="shared" si="11"/>
        <v>0</v>
      </c>
      <c r="I136" s="63">
        <f t="shared" si="12"/>
        <v>-494.24215033976577</v>
      </c>
      <c r="J136" s="56">
        <f t="shared" si="13"/>
        <v>-209.95680212049157</v>
      </c>
      <c r="K136" s="56">
        <f t="shared" si="14"/>
        <v>-704.19895246025737</v>
      </c>
      <c r="L136" s="56">
        <f t="shared" si="15"/>
        <v>-3491820.7921504453</v>
      </c>
      <c r="M136" s="56">
        <f t="shared" si="16"/>
        <v>-4975165.5991317183</v>
      </c>
      <c r="N136" s="34">
        <f>'jan-april'!M136</f>
        <v>254218.488008332</v>
      </c>
      <c r="O136" s="34">
        <f t="shared" si="17"/>
        <v>-5229384.0871400507</v>
      </c>
    </row>
    <row r="137" spans="1:15" x14ac:dyDescent="0.25">
      <c r="A137" s="55">
        <v>3312</v>
      </c>
      <c r="B137" s="55" t="s">
        <v>157</v>
      </c>
      <c r="C137" s="56">
        <v>617092133</v>
      </c>
      <c r="D137" s="56">
        <v>28642</v>
      </c>
      <c r="E137" s="56">
        <f t="shared" ref="E137:E200" si="20">C137/D137</f>
        <v>21545.008484044411</v>
      </c>
      <c r="F137" s="57">
        <f t="shared" si="18"/>
        <v>1.0723962564693195</v>
      </c>
      <c r="G137" s="56">
        <f t="shared" si="19"/>
        <v>-901.77705234397433</v>
      </c>
      <c r="H137" s="60">
        <f t="shared" ref="H137:H200" si="21">(IF(E137&gt;=E$366*0.9,0,IF(E137&lt;0.9*E$366,(E$366*0.9-E137)*0.35)))</f>
        <v>0</v>
      </c>
      <c r="I137" s="63">
        <f t="shared" ref="I137:I200" si="22">G137+H137</f>
        <v>-901.77705234397433</v>
      </c>
      <c r="J137" s="56">
        <f t="shared" ref="J137:J200" si="23">I$368</f>
        <v>-209.95680212049157</v>
      </c>
      <c r="K137" s="56">
        <f t="shared" ref="K137:K200" si="24">I137+J137</f>
        <v>-1111.7338544644658</v>
      </c>
      <c r="L137" s="56">
        <f t="shared" ref="L137:L200" si="25">I137*D137</f>
        <v>-25828698.333236113</v>
      </c>
      <c r="M137" s="56">
        <f t="shared" ref="M137:M200" si="26">D137*K137</f>
        <v>-31842281.059571229</v>
      </c>
      <c r="N137" s="34">
        <f>'jan-april'!M137</f>
        <v>-9445497.4161762893</v>
      </c>
      <c r="O137" s="34">
        <f t="shared" ref="O137:O200" si="27">M137-N137</f>
        <v>-22396783.64339494</v>
      </c>
    </row>
    <row r="138" spans="1:15" x14ac:dyDescent="0.25">
      <c r="A138" s="55">
        <v>3314</v>
      </c>
      <c r="B138" s="55" t="s">
        <v>158</v>
      </c>
      <c r="C138" s="56">
        <v>368763177</v>
      </c>
      <c r="D138" s="56">
        <v>20861</v>
      </c>
      <c r="E138" s="56">
        <f t="shared" si="20"/>
        <v>17677.157231196972</v>
      </c>
      <c r="F138" s="57">
        <f t="shared" ref="F138:F201" si="28">E138/$E$366</f>
        <v>0.87987513459528777</v>
      </c>
      <c r="G138" s="56">
        <f t="shared" si="19"/>
        <v>1496.2907244214375</v>
      </c>
      <c r="H138" s="60">
        <f t="shared" si="21"/>
        <v>141.51171979964292</v>
      </c>
      <c r="I138" s="63">
        <f t="shared" si="22"/>
        <v>1637.8024442210803</v>
      </c>
      <c r="J138" s="56">
        <f t="shared" si="23"/>
        <v>-209.95680212049157</v>
      </c>
      <c r="K138" s="56">
        <f t="shared" si="24"/>
        <v>1427.8456421005887</v>
      </c>
      <c r="L138" s="56">
        <f t="shared" si="25"/>
        <v>34166196.788895957</v>
      </c>
      <c r="M138" s="56">
        <f t="shared" si="26"/>
        <v>29786287.939860381</v>
      </c>
      <c r="N138" s="34">
        <f>'jan-april'!M138</f>
        <v>15989317.874619577</v>
      </c>
      <c r="O138" s="34">
        <f t="shared" si="27"/>
        <v>13796970.065240804</v>
      </c>
    </row>
    <row r="139" spans="1:15" x14ac:dyDescent="0.25">
      <c r="A139" s="55">
        <v>3316</v>
      </c>
      <c r="B139" s="55" t="s">
        <v>159</v>
      </c>
      <c r="C139" s="56">
        <v>241660566</v>
      </c>
      <c r="D139" s="56">
        <v>14664</v>
      </c>
      <c r="E139" s="56">
        <f t="shared" si="20"/>
        <v>16479.853109656302</v>
      </c>
      <c r="F139" s="57">
        <f t="shared" si="28"/>
        <v>0.8202796854337624</v>
      </c>
      <c r="G139" s="56">
        <f t="shared" ref="G139:G202" si="29">(E$366-E139)*0.62</f>
        <v>2238.619279776653</v>
      </c>
      <c r="H139" s="60">
        <f t="shared" si="21"/>
        <v>560.56816233887741</v>
      </c>
      <c r="I139" s="63">
        <f t="shared" si="22"/>
        <v>2799.1874421155303</v>
      </c>
      <c r="J139" s="56">
        <f t="shared" si="23"/>
        <v>-209.95680212049157</v>
      </c>
      <c r="K139" s="56">
        <f t="shared" si="24"/>
        <v>2589.2306399950389</v>
      </c>
      <c r="L139" s="56">
        <f t="shared" si="25"/>
        <v>41047284.651182137</v>
      </c>
      <c r="M139" s="56">
        <f t="shared" si="26"/>
        <v>37968478.104887255</v>
      </c>
      <c r="N139" s="34">
        <f>'jan-april'!M139</f>
        <v>17295893.112675861</v>
      </c>
      <c r="O139" s="34">
        <f t="shared" si="27"/>
        <v>20672584.992211394</v>
      </c>
    </row>
    <row r="140" spans="1:15" x14ac:dyDescent="0.25">
      <c r="A140" s="55">
        <v>3318</v>
      </c>
      <c r="B140" s="55" t="s">
        <v>160</v>
      </c>
      <c r="C140" s="56">
        <v>43350385</v>
      </c>
      <c r="D140" s="56">
        <v>2235</v>
      </c>
      <c r="E140" s="56">
        <f t="shared" si="20"/>
        <v>19396.145413870247</v>
      </c>
      <c r="F140" s="57">
        <f t="shared" si="28"/>
        <v>0.96543724952223298</v>
      </c>
      <c r="G140" s="56">
        <f t="shared" si="29"/>
        <v>430.51805116400743</v>
      </c>
      <c r="H140" s="60">
        <f t="shared" si="21"/>
        <v>0</v>
      </c>
      <c r="I140" s="63">
        <f t="shared" si="22"/>
        <v>430.51805116400743</v>
      </c>
      <c r="J140" s="56">
        <f t="shared" si="23"/>
        <v>-209.95680212049157</v>
      </c>
      <c r="K140" s="56">
        <f t="shared" si="24"/>
        <v>220.56124904351586</v>
      </c>
      <c r="L140" s="56">
        <f t="shared" si="25"/>
        <v>962207.84435155662</v>
      </c>
      <c r="M140" s="56">
        <f t="shared" si="26"/>
        <v>492954.39161225792</v>
      </c>
      <c r="N140" s="34">
        <f>'jan-april'!M140</f>
        <v>-100167.79750904223</v>
      </c>
      <c r="O140" s="34">
        <f t="shared" si="27"/>
        <v>593122.18912130012</v>
      </c>
    </row>
    <row r="141" spans="1:15" x14ac:dyDescent="0.25">
      <c r="A141" s="55">
        <v>3320</v>
      </c>
      <c r="B141" s="55" t="s">
        <v>161</v>
      </c>
      <c r="C141" s="56">
        <v>21376291</v>
      </c>
      <c r="D141" s="56">
        <v>1117</v>
      </c>
      <c r="E141" s="56">
        <f t="shared" si="20"/>
        <v>19137.234556848704</v>
      </c>
      <c r="F141" s="57">
        <f t="shared" si="28"/>
        <v>0.95255004021643075</v>
      </c>
      <c r="G141" s="56">
        <f t="shared" si="29"/>
        <v>591.04278251736412</v>
      </c>
      <c r="H141" s="60">
        <f t="shared" si="21"/>
        <v>0</v>
      </c>
      <c r="I141" s="63">
        <f t="shared" si="22"/>
        <v>591.04278251736412</v>
      </c>
      <c r="J141" s="56">
        <f t="shared" si="23"/>
        <v>-209.95680212049157</v>
      </c>
      <c r="K141" s="56">
        <f t="shared" si="24"/>
        <v>381.08598039687251</v>
      </c>
      <c r="L141" s="56">
        <f t="shared" si="25"/>
        <v>660194.78807189572</v>
      </c>
      <c r="M141" s="56">
        <f t="shared" si="26"/>
        <v>425673.04010330659</v>
      </c>
      <c r="N141" s="34">
        <f>'jan-april'!M141</f>
        <v>107932.10871695718</v>
      </c>
      <c r="O141" s="34">
        <f t="shared" si="27"/>
        <v>317740.93138634937</v>
      </c>
    </row>
    <row r="142" spans="1:15" x14ac:dyDescent="0.25">
      <c r="A142" s="55">
        <v>3322</v>
      </c>
      <c r="B142" s="55" t="s">
        <v>162</v>
      </c>
      <c r="C142" s="56">
        <v>62828709</v>
      </c>
      <c r="D142" s="56">
        <v>3266</v>
      </c>
      <c r="E142" s="56">
        <f t="shared" si="20"/>
        <v>19237.204225352114</v>
      </c>
      <c r="F142" s="57">
        <f t="shared" si="28"/>
        <v>0.9575260001165129</v>
      </c>
      <c r="G142" s="56">
        <f t="shared" si="29"/>
        <v>529.06158804524955</v>
      </c>
      <c r="H142" s="60">
        <f t="shared" si="21"/>
        <v>0</v>
      </c>
      <c r="I142" s="63">
        <f t="shared" si="22"/>
        <v>529.06158804524955</v>
      </c>
      <c r="J142" s="56">
        <f t="shared" si="23"/>
        <v>-209.95680212049157</v>
      </c>
      <c r="K142" s="56">
        <f t="shared" si="24"/>
        <v>319.10478592475795</v>
      </c>
      <c r="L142" s="56">
        <f t="shared" si="25"/>
        <v>1727915.1465557851</v>
      </c>
      <c r="M142" s="56">
        <f t="shared" si="26"/>
        <v>1042196.2308302595</v>
      </c>
      <c r="N142" s="34">
        <f>'jan-april'!M142</f>
        <v>-515313.66369777801</v>
      </c>
      <c r="O142" s="34">
        <f t="shared" si="27"/>
        <v>1557509.8945280374</v>
      </c>
    </row>
    <row r="143" spans="1:15" x14ac:dyDescent="0.25">
      <c r="A143" s="55">
        <v>3324</v>
      </c>
      <c r="B143" s="55" t="s">
        <v>163</v>
      </c>
      <c r="C143" s="56">
        <v>95745024</v>
      </c>
      <c r="D143" s="56">
        <v>4888</v>
      </c>
      <c r="E143" s="56">
        <f t="shared" si="20"/>
        <v>19587.770867430441</v>
      </c>
      <c r="F143" s="57">
        <f t="shared" si="28"/>
        <v>0.97497534829784371</v>
      </c>
      <c r="G143" s="56">
        <f t="shared" si="29"/>
        <v>311.71026995668666</v>
      </c>
      <c r="H143" s="60">
        <f t="shared" si="21"/>
        <v>0</v>
      </c>
      <c r="I143" s="63">
        <f t="shared" si="22"/>
        <v>311.71026995668666</v>
      </c>
      <c r="J143" s="56">
        <f t="shared" si="23"/>
        <v>-209.95680212049157</v>
      </c>
      <c r="K143" s="56">
        <f t="shared" si="24"/>
        <v>101.75346783619509</v>
      </c>
      <c r="L143" s="56">
        <f t="shared" si="25"/>
        <v>1523639.7995482844</v>
      </c>
      <c r="M143" s="56">
        <f t="shared" si="26"/>
        <v>497370.95078332158</v>
      </c>
      <c r="N143" s="34">
        <f>'jan-april'!M143</f>
        <v>-2606248.421174136</v>
      </c>
      <c r="O143" s="34">
        <f t="shared" si="27"/>
        <v>3103619.3719574576</v>
      </c>
    </row>
    <row r="144" spans="1:15" x14ac:dyDescent="0.25">
      <c r="A144" s="55">
        <v>3326</v>
      </c>
      <c r="B144" s="55" t="s">
        <v>164</v>
      </c>
      <c r="C144" s="56">
        <v>59588145</v>
      </c>
      <c r="D144" s="56">
        <v>2685</v>
      </c>
      <c r="E144" s="56">
        <f t="shared" si="20"/>
        <v>22192.977653631286</v>
      </c>
      <c r="F144" s="57">
        <f t="shared" si="28"/>
        <v>1.1046487251693018</v>
      </c>
      <c r="G144" s="56">
        <f t="shared" si="29"/>
        <v>-1303.5179374878369</v>
      </c>
      <c r="H144" s="60">
        <f t="shared" si="21"/>
        <v>0</v>
      </c>
      <c r="I144" s="63">
        <f t="shared" si="22"/>
        <v>-1303.5179374878369</v>
      </c>
      <c r="J144" s="56">
        <f t="shared" si="23"/>
        <v>-209.95680212049157</v>
      </c>
      <c r="K144" s="56">
        <f t="shared" si="24"/>
        <v>-1513.4747396083285</v>
      </c>
      <c r="L144" s="56">
        <f t="shared" si="25"/>
        <v>-3499945.6621548422</v>
      </c>
      <c r="M144" s="56">
        <f t="shared" si="26"/>
        <v>-4063679.675848362</v>
      </c>
      <c r="N144" s="34">
        <f>'jan-april'!M144</f>
        <v>-3933094.8218397223</v>
      </c>
      <c r="O144" s="34">
        <f t="shared" si="27"/>
        <v>-130584.8540086397</v>
      </c>
    </row>
    <row r="145" spans="1:15" x14ac:dyDescent="0.25">
      <c r="A145" s="55">
        <v>3328</v>
      </c>
      <c r="B145" s="55" t="s">
        <v>165</v>
      </c>
      <c r="C145" s="56">
        <v>101436431</v>
      </c>
      <c r="D145" s="56">
        <v>4835</v>
      </c>
      <c r="E145" s="56">
        <f t="shared" si="20"/>
        <v>20979.613443640123</v>
      </c>
      <c r="F145" s="57">
        <f t="shared" si="28"/>
        <v>1.0442538899808167</v>
      </c>
      <c r="G145" s="56">
        <f t="shared" si="29"/>
        <v>-551.23212729331567</v>
      </c>
      <c r="H145" s="60">
        <f t="shared" si="21"/>
        <v>0</v>
      </c>
      <c r="I145" s="63">
        <f t="shared" si="22"/>
        <v>-551.23212729331567</v>
      </c>
      <c r="J145" s="56">
        <f t="shared" si="23"/>
        <v>-209.95680212049157</v>
      </c>
      <c r="K145" s="56">
        <f t="shared" si="24"/>
        <v>-761.18892941380727</v>
      </c>
      <c r="L145" s="56">
        <f t="shared" si="25"/>
        <v>-2665207.3354631811</v>
      </c>
      <c r="M145" s="56">
        <f t="shared" si="26"/>
        <v>-3680348.473715758</v>
      </c>
      <c r="N145" s="34">
        <f>'jan-april'!M145</f>
        <v>-6543619.1891974118</v>
      </c>
      <c r="O145" s="34">
        <f t="shared" si="27"/>
        <v>2863270.7154816538</v>
      </c>
    </row>
    <row r="146" spans="1:15" x14ac:dyDescent="0.25">
      <c r="A146" s="55">
        <v>3330</v>
      </c>
      <c r="B146" s="55" t="s">
        <v>166</v>
      </c>
      <c r="C146" s="56">
        <v>122161143</v>
      </c>
      <c r="D146" s="56">
        <v>4527</v>
      </c>
      <c r="E146" s="56">
        <f t="shared" si="20"/>
        <v>26985.010603048377</v>
      </c>
      <c r="F146" s="57">
        <f t="shared" si="28"/>
        <v>1.3431707104188448</v>
      </c>
      <c r="G146" s="56">
        <f t="shared" si="29"/>
        <v>-4274.5783661264331</v>
      </c>
      <c r="H146" s="60">
        <f t="shared" si="21"/>
        <v>0</v>
      </c>
      <c r="I146" s="63">
        <f t="shared" si="22"/>
        <v>-4274.5783661264331</v>
      </c>
      <c r="J146" s="56">
        <f t="shared" si="23"/>
        <v>-209.95680212049157</v>
      </c>
      <c r="K146" s="56">
        <f t="shared" si="24"/>
        <v>-4484.5351682469245</v>
      </c>
      <c r="L146" s="56">
        <f t="shared" si="25"/>
        <v>-19351016.263454363</v>
      </c>
      <c r="M146" s="56">
        <f t="shared" si="26"/>
        <v>-20301490.706653826</v>
      </c>
      <c r="N146" s="34">
        <f>'jan-april'!M146</f>
        <v>-18740256.48676664</v>
      </c>
      <c r="O146" s="34">
        <f t="shared" si="27"/>
        <v>-1561234.2198871858</v>
      </c>
    </row>
    <row r="147" spans="1:15" x14ac:dyDescent="0.25">
      <c r="A147" s="55">
        <v>3332</v>
      </c>
      <c r="B147" s="55" t="s">
        <v>167</v>
      </c>
      <c r="C147" s="56">
        <v>66222838</v>
      </c>
      <c r="D147" s="56">
        <v>3530</v>
      </c>
      <c r="E147" s="56">
        <f t="shared" si="20"/>
        <v>18760.010764872521</v>
      </c>
      <c r="F147" s="57">
        <f t="shared" si="28"/>
        <v>0.93377384049174716</v>
      </c>
      <c r="G147" s="56">
        <f t="shared" si="29"/>
        <v>824.92153354259744</v>
      </c>
      <c r="H147" s="60">
        <f t="shared" si="21"/>
        <v>0</v>
      </c>
      <c r="I147" s="63">
        <f t="shared" si="22"/>
        <v>824.92153354259744</v>
      </c>
      <c r="J147" s="56">
        <f t="shared" si="23"/>
        <v>-209.95680212049157</v>
      </c>
      <c r="K147" s="56">
        <f t="shared" si="24"/>
        <v>614.96473142210584</v>
      </c>
      <c r="L147" s="56">
        <f t="shared" si="25"/>
        <v>2911973.0134053691</v>
      </c>
      <c r="M147" s="56">
        <f t="shared" si="26"/>
        <v>2170825.5019200337</v>
      </c>
      <c r="N147" s="34">
        <f>'jan-april'!M147</f>
        <v>1993766.8913615565</v>
      </c>
      <c r="O147" s="34">
        <f t="shared" si="27"/>
        <v>177058.61055847723</v>
      </c>
    </row>
    <row r="148" spans="1:15" x14ac:dyDescent="0.25">
      <c r="A148" s="55">
        <v>3334</v>
      </c>
      <c r="B148" s="55" t="s">
        <v>168</v>
      </c>
      <c r="C148" s="56">
        <v>51031856</v>
      </c>
      <c r="D148" s="56">
        <v>2797</v>
      </c>
      <c r="E148" s="56">
        <f t="shared" si="20"/>
        <v>18245.211297819093</v>
      </c>
      <c r="F148" s="57">
        <f t="shared" si="28"/>
        <v>0.90814985330653242</v>
      </c>
      <c r="G148" s="56">
        <f t="shared" si="29"/>
        <v>1144.0972031157228</v>
      </c>
      <c r="H148" s="60">
        <f t="shared" si="21"/>
        <v>0</v>
      </c>
      <c r="I148" s="63">
        <f t="shared" si="22"/>
        <v>1144.0972031157228</v>
      </c>
      <c r="J148" s="56">
        <f t="shared" si="23"/>
        <v>-209.95680212049157</v>
      </c>
      <c r="K148" s="56">
        <f t="shared" si="24"/>
        <v>934.14040099523118</v>
      </c>
      <c r="L148" s="56">
        <f t="shared" si="25"/>
        <v>3200039.8771146764</v>
      </c>
      <c r="M148" s="56">
        <f t="shared" si="26"/>
        <v>2612790.7015836616</v>
      </c>
      <c r="N148" s="34">
        <f>'jan-april'!M148</f>
        <v>1349268.4045490851</v>
      </c>
      <c r="O148" s="34">
        <f t="shared" si="27"/>
        <v>1263522.2970345765</v>
      </c>
    </row>
    <row r="149" spans="1:15" x14ac:dyDescent="0.25">
      <c r="A149" s="55">
        <v>3336</v>
      </c>
      <c r="B149" s="55" t="s">
        <v>169</v>
      </c>
      <c r="C149" s="56">
        <v>28772257</v>
      </c>
      <c r="D149" s="56">
        <v>1414</v>
      </c>
      <c r="E149" s="56">
        <f t="shared" si="20"/>
        <v>20348.130834512023</v>
      </c>
      <c r="F149" s="57">
        <f t="shared" si="28"/>
        <v>1.0128220348225341</v>
      </c>
      <c r="G149" s="56">
        <f t="shared" si="29"/>
        <v>-159.71290963389416</v>
      </c>
      <c r="H149" s="60">
        <f t="shared" si="21"/>
        <v>0</v>
      </c>
      <c r="I149" s="63">
        <f t="shared" si="22"/>
        <v>-159.71290963389416</v>
      </c>
      <c r="J149" s="56">
        <f t="shared" si="23"/>
        <v>-209.95680212049157</v>
      </c>
      <c r="K149" s="56">
        <f t="shared" si="24"/>
        <v>-369.66971175438573</v>
      </c>
      <c r="L149" s="56">
        <f t="shared" si="25"/>
        <v>-225834.05422232635</v>
      </c>
      <c r="M149" s="56">
        <f t="shared" si="26"/>
        <v>-522712.97242070141</v>
      </c>
      <c r="N149" s="34">
        <f>'jan-april'!M149</f>
        <v>-988179.9893412916</v>
      </c>
      <c r="O149" s="34">
        <f t="shared" si="27"/>
        <v>465467.01692059019</v>
      </c>
    </row>
    <row r="150" spans="1:15" x14ac:dyDescent="0.25">
      <c r="A150" s="55">
        <v>3338</v>
      </c>
      <c r="B150" s="55" t="s">
        <v>170</v>
      </c>
      <c r="C150" s="56">
        <v>65288591</v>
      </c>
      <c r="D150" s="56">
        <v>2466</v>
      </c>
      <c r="E150" s="56">
        <f t="shared" si="20"/>
        <v>26475.503244120031</v>
      </c>
      <c r="F150" s="57">
        <f t="shared" si="28"/>
        <v>1.3178101363089312</v>
      </c>
      <c r="G150" s="56">
        <f t="shared" si="29"/>
        <v>-3958.683803590859</v>
      </c>
      <c r="H150" s="60">
        <f t="shared" si="21"/>
        <v>0</v>
      </c>
      <c r="I150" s="63">
        <f t="shared" si="22"/>
        <v>-3958.683803590859</v>
      </c>
      <c r="J150" s="56">
        <f t="shared" si="23"/>
        <v>-209.95680212049157</v>
      </c>
      <c r="K150" s="56">
        <f t="shared" si="24"/>
        <v>-4168.6406057113509</v>
      </c>
      <c r="L150" s="56">
        <f t="shared" si="25"/>
        <v>-9762114.2596550584</v>
      </c>
      <c r="M150" s="56">
        <f t="shared" si="26"/>
        <v>-10279867.733684191</v>
      </c>
      <c r="N150" s="34">
        <f>'jan-april'!M150</f>
        <v>-11794070.269332126</v>
      </c>
      <c r="O150" s="34">
        <f t="shared" si="27"/>
        <v>1514202.5356479343</v>
      </c>
    </row>
    <row r="151" spans="1:15" x14ac:dyDescent="0.25">
      <c r="A151" s="55">
        <v>3401</v>
      </c>
      <c r="B151" s="55" t="s">
        <v>171</v>
      </c>
      <c r="C151" s="56">
        <v>292640194</v>
      </c>
      <c r="D151" s="56">
        <v>18109</v>
      </c>
      <c r="E151" s="56">
        <f t="shared" si="20"/>
        <v>16159.931194433708</v>
      </c>
      <c r="F151" s="57">
        <f t="shared" si="28"/>
        <v>0.80435566922827872</v>
      </c>
      <c r="G151" s="56">
        <f t="shared" si="29"/>
        <v>2436.9708672146612</v>
      </c>
      <c r="H151" s="60">
        <f t="shared" si="21"/>
        <v>672.54083266678538</v>
      </c>
      <c r="I151" s="63">
        <f t="shared" si="22"/>
        <v>3109.5116998814465</v>
      </c>
      <c r="J151" s="56">
        <f t="shared" si="23"/>
        <v>-209.95680212049157</v>
      </c>
      <c r="K151" s="56">
        <f t="shared" si="24"/>
        <v>2899.5548977609551</v>
      </c>
      <c r="L151" s="56">
        <f t="shared" si="25"/>
        <v>56310147.373153113</v>
      </c>
      <c r="M151" s="56">
        <f t="shared" si="26"/>
        <v>52508039.643553138</v>
      </c>
      <c r="N151" s="34">
        <f>'jan-april'!M151</f>
        <v>29453000.790396702</v>
      </c>
      <c r="O151" s="34">
        <f t="shared" si="27"/>
        <v>23055038.853156436</v>
      </c>
    </row>
    <row r="152" spans="1:15" x14ac:dyDescent="0.25">
      <c r="A152" s="55">
        <v>3403</v>
      </c>
      <c r="B152" s="55" t="s">
        <v>172</v>
      </c>
      <c r="C152" s="56">
        <v>603116585</v>
      </c>
      <c r="D152" s="56">
        <v>33441</v>
      </c>
      <c r="E152" s="56">
        <f t="shared" si="20"/>
        <v>18035.243712807631</v>
      </c>
      <c r="F152" s="57">
        <f t="shared" si="28"/>
        <v>0.89769878050640106</v>
      </c>
      <c r="G152" s="56">
        <f t="shared" si="29"/>
        <v>1274.2771058228291</v>
      </c>
      <c r="H152" s="60">
        <f t="shared" si="21"/>
        <v>16.181451235912391</v>
      </c>
      <c r="I152" s="63">
        <f t="shared" si="22"/>
        <v>1290.4585570587415</v>
      </c>
      <c r="J152" s="56">
        <f t="shared" si="23"/>
        <v>-209.95680212049157</v>
      </c>
      <c r="K152" s="56">
        <f t="shared" si="24"/>
        <v>1080.5017549382499</v>
      </c>
      <c r="L152" s="56">
        <f t="shared" si="25"/>
        <v>43154224.606601372</v>
      </c>
      <c r="M152" s="56">
        <f t="shared" si="26"/>
        <v>36133059.186890014</v>
      </c>
      <c r="N152" s="34">
        <f>'jan-april'!M152</f>
        <v>18821545.392572746</v>
      </c>
      <c r="O152" s="34">
        <f t="shared" si="27"/>
        <v>17311513.794317268</v>
      </c>
    </row>
    <row r="153" spans="1:15" x14ac:dyDescent="0.25">
      <c r="A153" s="55">
        <v>3405</v>
      </c>
      <c r="B153" s="55" t="s">
        <v>173</v>
      </c>
      <c r="C153" s="56">
        <v>540785638</v>
      </c>
      <c r="D153" s="56">
        <v>29011</v>
      </c>
      <c r="E153" s="56">
        <f t="shared" si="20"/>
        <v>18640.710006549241</v>
      </c>
      <c r="F153" s="57">
        <f t="shared" si="28"/>
        <v>0.92783568146458395</v>
      </c>
      <c r="G153" s="56">
        <f t="shared" si="29"/>
        <v>898.88800370303068</v>
      </c>
      <c r="H153" s="60">
        <f t="shared" si="21"/>
        <v>0</v>
      </c>
      <c r="I153" s="63">
        <f t="shared" si="22"/>
        <v>898.88800370303068</v>
      </c>
      <c r="J153" s="56">
        <f t="shared" si="23"/>
        <v>-209.95680212049157</v>
      </c>
      <c r="K153" s="56">
        <f t="shared" si="24"/>
        <v>688.93120158253907</v>
      </c>
      <c r="L153" s="56">
        <f t="shared" si="25"/>
        <v>26077639.875428624</v>
      </c>
      <c r="M153" s="56">
        <f t="shared" si="26"/>
        <v>19986583.089111041</v>
      </c>
      <c r="N153" s="34">
        <f>'jan-april'!M153</f>
        <v>10839045.809872551</v>
      </c>
      <c r="O153" s="34">
        <f t="shared" si="27"/>
        <v>9147537.2792384904</v>
      </c>
    </row>
    <row r="154" spans="1:15" x14ac:dyDescent="0.25">
      <c r="A154" s="55">
        <v>3407</v>
      </c>
      <c r="B154" s="55" t="s">
        <v>174</v>
      </c>
      <c r="C154" s="56">
        <v>517939124</v>
      </c>
      <c r="D154" s="56">
        <v>31175</v>
      </c>
      <c r="E154" s="56">
        <f t="shared" si="20"/>
        <v>16613.92538893344</v>
      </c>
      <c r="F154" s="57">
        <f t="shared" si="28"/>
        <v>0.82695309243193504</v>
      </c>
      <c r="G154" s="56">
        <f t="shared" si="29"/>
        <v>2155.494466624828</v>
      </c>
      <c r="H154" s="60">
        <f t="shared" si="21"/>
        <v>513.64286459187929</v>
      </c>
      <c r="I154" s="63">
        <f t="shared" si="22"/>
        <v>2669.137331216707</v>
      </c>
      <c r="J154" s="56">
        <f t="shared" si="23"/>
        <v>-209.95680212049157</v>
      </c>
      <c r="K154" s="56">
        <f t="shared" si="24"/>
        <v>2459.1805290962157</v>
      </c>
      <c r="L154" s="56">
        <f t="shared" si="25"/>
        <v>83210356.300680846</v>
      </c>
      <c r="M154" s="56">
        <f t="shared" si="26"/>
        <v>76664952.994574517</v>
      </c>
      <c r="N154" s="34">
        <f>'jan-april'!M154</f>
        <v>45059953.152524553</v>
      </c>
      <c r="O154" s="34">
        <f t="shared" si="27"/>
        <v>31604999.842049964</v>
      </c>
    </row>
    <row r="155" spans="1:15" x14ac:dyDescent="0.25">
      <c r="A155" s="55">
        <v>3411</v>
      </c>
      <c r="B155" s="55" t="s">
        <v>175</v>
      </c>
      <c r="C155" s="56">
        <v>580382115</v>
      </c>
      <c r="D155" s="56">
        <v>35911</v>
      </c>
      <c r="E155" s="56">
        <f t="shared" si="20"/>
        <v>16161.680682799142</v>
      </c>
      <c r="F155" s="57">
        <f t="shared" si="28"/>
        <v>0.80444274948054306</v>
      </c>
      <c r="G155" s="56">
        <f t="shared" si="29"/>
        <v>2435.8861844280923</v>
      </c>
      <c r="H155" s="60">
        <f t="shared" si="21"/>
        <v>671.92851173888334</v>
      </c>
      <c r="I155" s="63">
        <f t="shared" si="22"/>
        <v>3107.8146961669754</v>
      </c>
      <c r="J155" s="56">
        <f t="shared" si="23"/>
        <v>-209.95680212049157</v>
      </c>
      <c r="K155" s="56">
        <f t="shared" si="24"/>
        <v>2897.857894046484</v>
      </c>
      <c r="L155" s="56">
        <f t="shared" si="25"/>
        <v>111604733.55405225</v>
      </c>
      <c r="M155" s="56">
        <f t="shared" si="26"/>
        <v>104064974.83310328</v>
      </c>
      <c r="N155" s="34">
        <f>'jan-april'!M155</f>
        <v>58593385.515838303</v>
      </c>
      <c r="O155" s="34">
        <f t="shared" si="27"/>
        <v>45471589.317264982</v>
      </c>
    </row>
    <row r="156" spans="1:15" x14ac:dyDescent="0.25">
      <c r="A156" s="55">
        <v>3412</v>
      </c>
      <c r="B156" s="55" t="s">
        <v>176</v>
      </c>
      <c r="C156" s="56">
        <v>115646917</v>
      </c>
      <c r="D156" s="56">
        <v>7931</v>
      </c>
      <c r="E156" s="56">
        <f t="shared" si="20"/>
        <v>14581.63119404867</v>
      </c>
      <c r="F156" s="57">
        <f t="shared" si="28"/>
        <v>0.72579626586336932</v>
      </c>
      <c r="G156" s="56">
        <f t="shared" si="29"/>
        <v>3415.5168674533847</v>
      </c>
      <c r="H156" s="60">
        <f t="shared" si="21"/>
        <v>1224.9458328015485</v>
      </c>
      <c r="I156" s="63">
        <f t="shared" si="22"/>
        <v>4640.4627002549332</v>
      </c>
      <c r="J156" s="56">
        <f t="shared" si="23"/>
        <v>-209.95680212049157</v>
      </c>
      <c r="K156" s="56">
        <f t="shared" si="24"/>
        <v>4430.5058981344418</v>
      </c>
      <c r="L156" s="56">
        <f t="shared" si="25"/>
        <v>36803509.675721876</v>
      </c>
      <c r="M156" s="56">
        <f t="shared" si="26"/>
        <v>35138342.278104261</v>
      </c>
      <c r="N156" s="34">
        <f>'jan-april'!M156</f>
        <v>20541514.798921328</v>
      </c>
      <c r="O156" s="34">
        <f t="shared" si="27"/>
        <v>14596827.479182933</v>
      </c>
    </row>
    <row r="157" spans="1:15" x14ac:dyDescent="0.25">
      <c r="A157" s="55">
        <v>3413</v>
      </c>
      <c r="B157" s="55" t="s">
        <v>177</v>
      </c>
      <c r="C157" s="56">
        <v>344924066</v>
      </c>
      <c r="D157" s="56">
        <v>21691</v>
      </c>
      <c r="E157" s="56">
        <f t="shared" si="20"/>
        <v>15901.713429532985</v>
      </c>
      <c r="F157" s="57">
        <f t="shared" si="28"/>
        <v>0.79150295837237528</v>
      </c>
      <c r="G157" s="56">
        <f t="shared" si="29"/>
        <v>2597.0658814531093</v>
      </c>
      <c r="H157" s="60">
        <f t="shared" si="21"/>
        <v>762.91705038203827</v>
      </c>
      <c r="I157" s="63">
        <f t="shared" si="22"/>
        <v>3359.9829318351476</v>
      </c>
      <c r="J157" s="56">
        <f t="shared" si="23"/>
        <v>-209.95680212049157</v>
      </c>
      <c r="K157" s="56">
        <f t="shared" si="24"/>
        <v>3150.0261297146562</v>
      </c>
      <c r="L157" s="56">
        <f t="shared" si="25"/>
        <v>72881389.774436191</v>
      </c>
      <c r="M157" s="56">
        <f t="shared" si="26"/>
        <v>68327216.779640615</v>
      </c>
      <c r="N157" s="34">
        <f>'jan-april'!M157</f>
        <v>40808902.960035615</v>
      </c>
      <c r="O157" s="34">
        <f t="shared" si="27"/>
        <v>27518313.819605</v>
      </c>
    </row>
    <row r="158" spans="1:15" x14ac:dyDescent="0.25">
      <c r="A158" s="55">
        <v>3414</v>
      </c>
      <c r="B158" s="55" t="s">
        <v>178</v>
      </c>
      <c r="C158" s="56">
        <v>74804075</v>
      </c>
      <c r="D158" s="56">
        <v>5006</v>
      </c>
      <c r="E158" s="56">
        <f t="shared" si="20"/>
        <v>14942.883539752298</v>
      </c>
      <c r="F158" s="57">
        <f t="shared" si="28"/>
        <v>0.7437774916985892</v>
      </c>
      <c r="G158" s="56">
        <f t="shared" si="29"/>
        <v>3191.5404131171354</v>
      </c>
      <c r="H158" s="60">
        <f t="shared" si="21"/>
        <v>1098.5075118052787</v>
      </c>
      <c r="I158" s="63">
        <f t="shared" si="22"/>
        <v>4290.0479249224136</v>
      </c>
      <c r="J158" s="56">
        <f t="shared" si="23"/>
        <v>-209.95680212049157</v>
      </c>
      <c r="K158" s="56">
        <f t="shared" si="24"/>
        <v>4080.0911228019222</v>
      </c>
      <c r="L158" s="56">
        <f t="shared" si="25"/>
        <v>21475979.912161604</v>
      </c>
      <c r="M158" s="56">
        <f t="shared" si="26"/>
        <v>20424936.160746422</v>
      </c>
      <c r="N158" s="34">
        <f>'jan-april'!M158</f>
        <v>11452685.985196082</v>
      </c>
      <c r="O158" s="34">
        <f t="shared" si="27"/>
        <v>8972250.1755503397</v>
      </c>
    </row>
    <row r="159" spans="1:15" x14ac:dyDescent="0.25">
      <c r="A159" s="55">
        <v>3415</v>
      </c>
      <c r="B159" s="55" t="s">
        <v>179</v>
      </c>
      <c r="C159" s="56">
        <v>130510055</v>
      </c>
      <c r="D159" s="56">
        <v>8150</v>
      </c>
      <c r="E159" s="56">
        <f t="shared" si="20"/>
        <v>16013.503680981596</v>
      </c>
      <c r="F159" s="57">
        <f t="shared" si="28"/>
        <v>0.79706728419995787</v>
      </c>
      <c r="G159" s="56">
        <f t="shared" si="29"/>
        <v>2527.7559255549709</v>
      </c>
      <c r="H159" s="60">
        <f t="shared" si="21"/>
        <v>723.79046237502462</v>
      </c>
      <c r="I159" s="63">
        <f t="shared" si="22"/>
        <v>3251.5463879299955</v>
      </c>
      <c r="J159" s="56">
        <f t="shared" si="23"/>
        <v>-209.95680212049157</v>
      </c>
      <c r="K159" s="56">
        <f t="shared" si="24"/>
        <v>3041.5895858095041</v>
      </c>
      <c r="L159" s="56">
        <f t="shared" si="25"/>
        <v>26500103.061629463</v>
      </c>
      <c r="M159" s="56">
        <f t="shared" si="26"/>
        <v>24788955.12434746</v>
      </c>
      <c r="N159" s="34">
        <f>'jan-april'!M159</f>
        <v>13548262.300892554</v>
      </c>
      <c r="O159" s="34">
        <f t="shared" si="27"/>
        <v>11240692.823454905</v>
      </c>
    </row>
    <row r="160" spans="1:15" x14ac:dyDescent="0.25">
      <c r="A160" s="55">
        <v>3416</v>
      </c>
      <c r="B160" s="55" t="s">
        <v>180</v>
      </c>
      <c r="C160" s="56">
        <v>84096004</v>
      </c>
      <c r="D160" s="56">
        <v>6059</v>
      </c>
      <c r="E160" s="56">
        <f t="shared" si="20"/>
        <v>13879.518732464103</v>
      </c>
      <c r="F160" s="57">
        <f t="shared" si="28"/>
        <v>0.69084883124150065</v>
      </c>
      <c r="G160" s="56">
        <f t="shared" si="29"/>
        <v>3850.8265936358166</v>
      </c>
      <c r="H160" s="60">
        <f t="shared" si="21"/>
        <v>1470.6851943561471</v>
      </c>
      <c r="I160" s="63">
        <f t="shared" si="22"/>
        <v>5321.5117879919635</v>
      </c>
      <c r="J160" s="56">
        <f t="shared" si="23"/>
        <v>-209.95680212049157</v>
      </c>
      <c r="K160" s="56">
        <f t="shared" si="24"/>
        <v>5111.5549858714721</v>
      </c>
      <c r="L160" s="56">
        <f t="shared" si="25"/>
        <v>32243039.923443306</v>
      </c>
      <c r="M160" s="56">
        <f t="shared" si="26"/>
        <v>30970911.659395251</v>
      </c>
      <c r="N160" s="34">
        <f>'jan-april'!M160</f>
        <v>17638792.794537175</v>
      </c>
      <c r="O160" s="34">
        <f t="shared" si="27"/>
        <v>13332118.864858076</v>
      </c>
    </row>
    <row r="161" spans="1:15" x14ac:dyDescent="0.25">
      <c r="A161" s="55">
        <v>3417</v>
      </c>
      <c r="B161" s="55" t="s">
        <v>181</v>
      </c>
      <c r="C161" s="56">
        <v>68481248</v>
      </c>
      <c r="D161" s="56">
        <v>4513</v>
      </c>
      <c r="E161" s="56">
        <f t="shared" si="20"/>
        <v>15174.21847994682</v>
      </c>
      <c r="F161" s="57">
        <f t="shared" si="28"/>
        <v>0.75529211811606689</v>
      </c>
      <c r="G161" s="56">
        <f t="shared" si="29"/>
        <v>3048.112750196532</v>
      </c>
      <c r="H161" s="60">
        <f t="shared" si="21"/>
        <v>1017.5402827371962</v>
      </c>
      <c r="I161" s="63">
        <f t="shared" si="22"/>
        <v>4065.6530329337284</v>
      </c>
      <c r="J161" s="56">
        <f t="shared" si="23"/>
        <v>-209.95680212049157</v>
      </c>
      <c r="K161" s="56">
        <f t="shared" si="24"/>
        <v>3855.696230813237</v>
      </c>
      <c r="L161" s="56">
        <f t="shared" si="25"/>
        <v>18348292.137629915</v>
      </c>
      <c r="M161" s="56">
        <f t="shared" si="26"/>
        <v>17400757.089660138</v>
      </c>
      <c r="N161" s="34">
        <f>'jan-april'!M161</f>
        <v>10929827.639388725</v>
      </c>
      <c r="O161" s="34">
        <f t="shared" si="27"/>
        <v>6470929.4502714127</v>
      </c>
    </row>
    <row r="162" spans="1:15" x14ac:dyDescent="0.25">
      <c r="A162" s="55">
        <v>3418</v>
      </c>
      <c r="B162" s="55" t="s">
        <v>182</v>
      </c>
      <c r="C162" s="56">
        <v>103693177</v>
      </c>
      <c r="D162" s="56">
        <v>7247</v>
      </c>
      <c r="E162" s="56">
        <f t="shared" si="20"/>
        <v>14308.427901200497</v>
      </c>
      <c r="F162" s="57">
        <f t="shared" si="28"/>
        <v>0.71219765490332054</v>
      </c>
      <c r="G162" s="56">
        <f t="shared" si="29"/>
        <v>3584.9029090192521</v>
      </c>
      <c r="H162" s="60">
        <f t="shared" si="21"/>
        <v>1320.566985298409</v>
      </c>
      <c r="I162" s="63">
        <f t="shared" si="22"/>
        <v>4905.4698943176609</v>
      </c>
      <c r="J162" s="56">
        <f t="shared" si="23"/>
        <v>-209.95680212049157</v>
      </c>
      <c r="K162" s="56">
        <f t="shared" si="24"/>
        <v>4695.5130921971695</v>
      </c>
      <c r="L162" s="56">
        <f t="shared" si="25"/>
        <v>35549940.324120089</v>
      </c>
      <c r="M162" s="56">
        <f t="shared" si="26"/>
        <v>34028383.379152887</v>
      </c>
      <c r="N162" s="34">
        <f>'jan-april'!M162</f>
        <v>19258417.334819421</v>
      </c>
      <c r="O162" s="34">
        <f t="shared" si="27"/>
        <v>14769966.044333465</v>
      </c>
    </row>
    <row r="163" spans="1:15" x14ac:dyDescent="0.25">
      <c r="A163" s="55">
        <v>3419</v>
      </c>
      <c r="B163" s="55" t="s">
        <v>183</v>
      </c>
      <c r="C163" s="56">
        <v>50347086</v>
      </c>
      <c r="D163" s="56">
        <v>3559</v>
      </c>
      <c r="E163" s="56">
        <f t="shared" si="20"/>
        <v>14146.413599325653</v>
      </c>
      <c r="F163" s="57">
        <f t="shared" si="28"/>
        <v>0.70413344221323304</v>
      </c>
      <c r="G163" s="56">
        <f t="shared" si="29"/>
        <v>3685.3517761816552</v>
      </c>
      <c r="H163" s="60">
        <f t="shared" si="21"/>
        <v>1377.2719909546045</v>
      </c>
      <c r="I163" s="63">
        <f t="shared" si="22"/>
        <v>5062.6237671362596</v>
      </c>
      <c r="J163" s="56">
        <f t="shared" si="23"/>
        <v>-209.95680212049157</v>
      </c>
      <c r="K163" s="56">
        <f t="shared" si="24"/>
        <v>4852.6669650157683</v>
      </c>
      <c r="L163" s="56">
        <f t="shared" si="25"/>
        <v>18017877.987237949</v>
      </c>
      <c r="M163" s="56">
        <f t="shared" si="26"/>
        <v>17270641.72849112</v>
      </c>
      <c r="N163" s="34">
        <f>'jan-april'!M163</f>
        <v>9570618.5034044906</v>
      </c>
      <c r="O163" s="34">
        <f t="shared" si="27"/>
        <v>7700023.2250866294</v>
      </c>
    </row>
    <row r="164" spans="1:15" x14ac:dyDescent="0.25">
      <c r="A164" s="55">
        <v>3420</v>
      </c>
      <c r="B164" s="55" t="s">
        <v>184</v>
      </c>
      <c r="C164" s="56">
        <v>348953575</v>
      </c>
      <c r="D164" s="56">
        <v>21899</v>
      </c>
      <c r="E164" s="56">
        <f t="shared" si="20"/>
        <v>15934.680807342802</v>
      </c>
      <c r="F164" s="57">
        <f t="shared" si="28"/>
        <v>0.79314389959433118</v>
      </c>
      <c r="G164" s="56">
        <f t="shared" si="29"/>
        <v>2576.6261072110233</v>
      </c>
      <c r="H164" s="60">
        <f t="shared" si="21"/>
        <v>751.37846814860245</v>
      </c>
      <c r="I164" s="63">
        <f t="shared" si="22"/>
        <v>3328.004575359626</v>
      </c>
      <c r="J164" s="56">
        <f t="shared" si="23"/>
        <v>-209.95680212049157</v>
      </c>
      <c r="K164" s="56">
        <f t="shared" si="24"/>
        <v>3118.0477732391346</v>
      </c>
      <c r="L164" s="56">
        <f t="shared" si="25"/>
        <v>72879972.195800453</v>
      </c>
      <c r="M164" s="56">
        <f t="shared" si="26"/>
        <v>68282128.186163813</v>
      </c>
      <c r="N164" s="34">
        <f>'jan-april'!M164</f>
        <v>37629611.981633879</v>
      </c>
      <c r="O164" s="34">
        <f t="shared" si="27"/>
        <v>30652516.204529934</v>
      </c>
    </row>
    <row r="165" spans="1:15" x14ac:dyDescent="0.25">
      <c r="A165" s="55">
        <v>3421</v>
      </c>
      <c r="B165" s="55" t="s">
        <v>185</v>
      </c>
      <c r="C165" s="56">
        <v>109035823</v>
      </c>
      <c r="D165" s="56">
        <v>6542</v>
      </c>
      <c r="E165" s="56">
        <f t="shared" si="20"/>
        <v>16667.047233262001</v>
      </c>
      <c r="F165" s="57">
        <f t="shared" si="28"/>
        <v>0.82959721610619042</v>
      </c>
      <c r="G165" s="56">
        <f t="shared" si="29"/>
        <v>2122.5589231411195</v>
      </c>
      <c r="H165" s="60">
        <f t="shared" si="21"/>
        <v>495.05021907688274</v>
      </c>
      <c r="I165" s="63">
        <f t="shared" si="22"/>
        <v>2617.6091422180025</v>
      </c>
      <c r="J165" s="56">
        <f t="shared" si="23"/>
        <v>-209.95680212049157</v>
      </c>
      <c r="K165" s="56">
        <f t="shared" si="24"/>
        <v>2407.6523400975111</v>
      </c>
      <c r="L165" s="56">
        <f t="shared" si="25"/>
        <v>17124399.008390173</v>
      </c>
      <c r="M165" s="56">
        <f t="shared" si="26"/>
        <v>15750861.608917918</v>
      </c>
      <c r="N165" s="34">
        <f>'jan-april'!M165</f>
        <v>8406001.1754600015</v>
      </c>
      <c r="O165" s="34">
        <f t="shared" si="27"/>
        <v>7344860.4334579166</v>
      </c>
    </row>
    <row r="166" spans="1:15" x14ac:dyDescent="0.25">
      <c r="A166" s="55">
        <v>3422</v>
      </c>
      <c r="B166" s="55" t="s">
        <v>186</v>
      </c>
      <c r="C166" s="56">
        <v>70997596</v>
      </c>
      <c r="D166" s="56">
        <v>4205</v>
      </c>
      <c r="E166" s="56">
        <f t="shared" si="20"/>
        <v>16884.089417360286</v>
      </c>
      <c r="F166" s="57">
        <f t="shared" si="28"/>
        <v>0.84040042492809908</v>
      </c>
      <c r="G166" s="56">
        <f t="shared" si="29"/>
        <v>1987.9927690001828</v>
      </c>
      <c r="H166" s="60">
        <f t="shared" si="21"/>
        <v>419.08545464248289</v>
      </c>
      <c r="I166" s="63">
        <f t="shared" si="22"/>
        <v>2407.0782236426658</v>
      </c>
      <c r="J166" s="56">
        <f t="shared" si="23"/>
        <v>-209.95680212049157</v>
      </c>
      <c r="K166" s="56">
        <f t="shared" si="24"/>
        <v>2197.1214215221744</v>
      </c>
      <c r="L166" s="56">
        <f t="shared" si="25"/>
        <v>10121763.930417409</v>
      </c>
      <c r="M166" s="56">
        <f t="shared" si="26"/>
        <v>9238895.5775007438</v>
      </c>
      <c r="N166" s="34">
        <f>'jan-april'!M166</f>
        <v>2166782.2048655371</v>
      </c>
      <c r="O166" s="34">
        <f t="shared" si="27"/>
        <v>7072113.3726352062</v>
      </c>
    </row>
    <row r="167" spans="1:15" x14ac:dyDescent="0.25">
      <c r="A167" s="55">
        <v>3423</v>
      </c>
      <c r="B167" s="55" t="s">
        <v>187</v>
      </c>
      <c r="C167" s="56">
        <v>33942377</v>
      </c>
      <c r="D167" s="56">
        <v>2250</v>
      </c>
      <c r="E167" s="56">
        <f t="shared" si="20"/>
        <v>15085.50088888889</v>
      </c>
      <c r="F167" s="57">
        <f t="shared" si="28"/>
        <v>0.75087622695482847</v>
      </c>
      <c r="G167" s="56">
        <f t="shared" si="29"/>
        <v>3103.1176566524487</v>
      </c>
      <c r="H167" s="60">
        <f t="shared" si="21"/>
        <v>1048.5914396074718</v>
      </c>
      <c r="I167" s="63">
        <f t="shared" si="22"/>
        <v>4151.7090962599204</v>
      </c>
      <c r="J167" s="56">
        <f t="shared" si="23"/>
        <v>-209.95680212049157</v>
      </c>
      <c r="K167" s="56">
        <f t="shared" si="24"/>
        <v>3941.7522941394291</v>
      </c>
      <c r="L167" s="56">
        <f t="shared" si="25"/>
        <v>9341345.4665848203</v>
      </c>
      <c r="M167" s="56">
        <f t="shared" si="26"/>
        <v>8868942.6618137155</v>
      </c>
      <c r="N167" s="34">
        <f>'jan-april'!M167</f>
        <v>4759276.8790194131</v>
      </c>
      <c r="O167" s="34">
        <f t="shared" si="27"/>
        <v>4109665.7827943023</v>
      </c>
    </row>
    <row r="168" spans="1:15" x14ac:dyDescent="0.25">
      <c r="A168" s="55">
        <v>3424</v>
      </c>
      <c r="B168" s="55" t="s">
        <v>188</v>
      </c>
      <c r="C168" s="56">
        <v>30526454</v>
      </c>
      <c r="D168" s="56">
        <v>1846</v>
      </c>
      <c r="E168" s="56">
        <f t="shared" si="20"/>
        <v>16536.540628385697</v>
      </c>
      <c r="F168" s="57">
        <f t="shared" si="28"/>
        <v>0.82310128946882033</v>
      </c>
      <c r="G168" s="56">
        <f t="shared" si="29"/>
        <v>2203.4730181644277</v>
      </c>
      <c r="H168" s="60">
        <f t="shared" si="21"/>
        <v>540.72753078358903</v>
      </c>
      <c r="I168" s="63">
        <f t="shared" si="22"/>
        <v>2744.2005489480166</v>
      </c>
      <c r="J168" s="56">
        <f t="shared" si="23"/>
        <v>-209.95680212049157</v>
      </c>
      <c r="K168" s="56">
        <f t="shared" si="24"/>
        <v>2534.2437468275252</v>
      </c>
      <c r="L168" s="56">
        <f t="shared" si="25"/>
        <v>5065794.213358039</v>
      </c>
      <c r="M168" s="56">
        <f t="shared" si="26"/>
        <v>4678213.9566436112</v>
      </c>
      <c r="N168" s="34">
        <f>'jan-april'!M168</f>
        <v>869154.41530125681</v>
      </c>
      <c r="O168" s="34">
        <f t="shared" si="27"/>
        <v>3809059.5413423544</v>
      </c>
    </row>
    <row r="169" spans="1:15" x14ac:dyDescent="0.25">
      <c r="A169" s="55">
        <v>3425</v>
      </c>
      <c r="B169" s="55" t="s">
        <v>189</v>
      </c>
      <c r="C169" s="56">
        <v>19106986</v>
      </c>
      <c r="D169" s="56">
        <v>1326</v>
      </c>
      <c r="E169" s="56">
        <f t="shared" si="20"/>
        <v>14409.491704374057</v>
      </c>
      <c r="F169" s="57">
        <f t="shared" si="28"/>
        <v>0.7172280750244423</v>
      </c>
      <c r="G169" s="56">
        <f t="shared" si="29"/>
        <v>3522.2433510516448</v>
      </c>
      <c r="H169" s="60">
        <f t="shared" si="21"/>
        <v>1285.1946541876632</v>
      </c>
      <c r="I169" s="63">
        <f t="shared" si="22"/>
        <v>4807.438005239308</v>
      </c>
      <c r="J169" s="56">
        <f t="shared" si="23"/>
        <v>-209.95680212049157</v>
      </c>
      <c r="K169" s="56">
        <f t="shared" si="24"/>
        <v>4597.4812031188167</v>
      </c>
      <c r="L169" s="56">
        <f t="shared" si="25"/>
        <v>6374662.7949473225</v>
      </c>
      <c r="M169" s="56">
        <f t="shared" si="26"/>
        <v>6096260.0753355511</v>
      </c>
      <c r="N169" s="34">
        <f>'jan-april'!M169</f>
        <v>3591495.5876887757</v>
      </c>
      <c r="O169" s="34">
        <f t="shared" si="27"/>
        <v>2504764.4876467753</v>
      </c>
    </row>
    <row r="170" spans="1:15" x14ac:dyDescent="0.25">
      <c r="A170" s="55">
        <v>3426</v>
      </c>
      <c r="B170" s="55" t="s">
        <v>190</v>
      </c>
      <c r="C170" s="56">
        <v>23028401</v>
      </c>
      <c r="D170" s="56">
        <v>1606</v>
      </c>
      <c r="E170" s="56">
        <f t="shared" si="20"/>
        <v>14338.979452054795</v>
      </c>
      <c r="F170" s="57">
        <f t="shared" si="28"/>
        <v>0.7137183490719835</v>
      </c>
      <c r="G170" s="56">
        <f t="shared" si="29"/>
        <v>3565.9609474895874</v>
      </c>
      <c r="H170" s="60">
        <f t="shared" si="21"/>
        <v>1309.8739424994048</v>
      </c>
      <c r="I170" s="63">
        <f t="shared" si="22"/>
        <v>4875.8348899889925</v>
      </c>
      <c r="J170" s="56">
        <f t="shared" si="23"/>
        <v>-209.95680212049157</v>
      </c>
      <c r="K170" s="56">
        <f t="shared" si="24"/>
        <v>4665.8780878685011</v>
      </c>
      <c r="L170" s="56">
        <f t="shared" si="25"/>
        <v>7830590.833322322</v>
      </c>
      <c r="M170" s="56">
        <f t="shared" si="26"/>
        <v>7493400.2091168128</v>
      </c>
      <c r="N170" s="34">
        <f>'jan-april'!M170</f>
        <v>3788631.344455637</v>
      </c>
      <c r="O170" s="34">
        <f t="shared" si="27"/>
        <v>3704768.8646611758</v>
      </c>
    </row>
    <row r="171" spans="1:15" x14ac:dyDescent="0.25">
      <c r="A171" s="55">
        <v>3427</v>
      </c>
      <c r="B171" s="55" t="s">
        <v>191</v>
      </c>
      <c r="C171" s="56">
        <v>91799576</v>
      </c>
      <c r="D171" s="56">
        <v>5722</v>
      </c>
      <c r="E171" s="56">
        <f t="shared" si="20"/>
        <v>16043.267389024817</v>
      </c>
      <c r="F171" s="57">
        <f t="shared" si="28"/>
        <v>0.79854876373187977</v>
      </c>
      <c r="G171" s="56">
        <f t="shared" si="29"/>
        <v>2509.3024265681738</v>
      </c>
      <c r="H171" s="60">
        <f t="shared" si="21"/>
        <v>713.37316455989719</v>
      </c>
      <c r="I171" s="63">
        <f t="shared" si="22"/>
        <v>3222.6755911280711</v>
      </c>
      <c r="J171" s="56">
        <f t="shared" si="23"/>
        <v>-209.95680212049157</v>
      </c>
      <c r="K171" s="56">
        <f t="shared" si="24"/>
        <v>3012.7187890075797</v>
      </c>
      <c r="L171" s="56">
        <f t="shared" si="25"/>
        <v>18440149.732434824</v>
      </c>
      <c r="M171" s="56">
        <f t="shared" si="26"/>
        <v>17238776.910701372</v>
      </c>
      <c r="N171" s="34">
        <f>'jan-april'!M171</f>
        <v>7584556.6549284849</v>
      </c>
      <c r="O171" s="34">
        <f t="shared" si="27"/>
        <v>9654220.2557728868</v>
      </c>
    </row>
    <row r="172" spans="1:15" x14ac:dyDescent="0.25">
      <c r="A172" s="55">
        <v>3428</v>
      </c>
      <c r="B172" s="55" t="s">
        <v>192</v>
      </c>
      <c r="C172" s="56">
        <v>44602443</v>
      </c>
      <c r="D172" s="56">
        <v>2509</v>
      </c>
      <c r="E172" s="56">
        <f t="shared" si="20"/>
        <v>17776.980071741731</v>
      </c>
      <c r="F172" s="57">
        <f t="shared" si="28"/>
        <v>0.88484378617830339</v>
      </c>
      <c r="G172" s="56">
        <f t="shared" si="29"/>
        <v>1434.400563283687</v>
      </c>
      <c r="H172" s="60">
        <f t="shared" si="21"/>
        <v>106.57372560897728</v>
      </c>
      <c r="I172" s="63">
        <f t="shared" si="22"/>
        <v>1540.9742888926644</v>
      </c>
      <c r="J172" s="56">
        <f t="shared" si="23"/>
        <v>-209.95680212049157</v>
      </c>
      <c r="K172" s="56">
        <f t="shared" si="24"/>
        <v>1331.0174867721728</v>
      </c>
      <c r="L172" s="56">
        <f t="shared" si="25"/>
        <v>3866304.490831695</v>
      </c>
      <c r="M172" s="56">
        <f t="shared" si="26"/>
        <v>3339522.8743113815</v>
      </c>
      <c r="N172" s="34">
        <f>'jan-april'!M172</f>
        <v>1071703.8481207229</v>
      </c>
      <c r="O172" s="34">
        <f t="shared" si="27"/>
        <v>2267819.0261906586</v>
      </c>
    </row>
    <row r="173" spans="1:15" x14ac:dyDescent="0.25">
      <c r="A173" s="55">
        <v>3429</v>
      </c>
      <c r="B173" s="55" t="s">
        <v>193</v>
      </c>
      <c r="C173" s="56">
        <v>22903581</v>
      </c>
      <c r="D173" s="56">
        <v>1540</v>
      </c>
      <c r="E173" s="56">
        <f t="shared" si="20"/>
        <v>14872.455194805194</v>
      </c>
      <c r="F173" s="57">
        <f t="shared" si="28"/>
        <v>0.74027194221010617</v>
      </c>
      <c r="G173" s="56">
        <f t="shared" si="29"/>
        <v>3235.2059869843401</v>
      </c>
      <c r="H173" s="60">
        <f t="shared" si="21"/>
        <v>1123.1574325367651</v>
      </c>
      <c r="I173" s="63">
        <f t="shared" si="22"/>
        <v>4358.3634195211052</v>
      </c>
      <c r="J173" s="56">
        <f t="shared" si="23"/>
        <v>-209.95680212049157</v>
      </c>
      <c r="K173" s="56">
        <f t="shared" si="24"/>
        <v>4148.4066174006139</v>
      </c>
      <c r="L173" s="56">
        <f t="shared" si="25"/>
        <v>6711879.6660625022</v>
      </c>
      <c r="M173" s="56">
        <f t="shared" si="26"/>
        <v>6388546.1907969452</v>
      </c>
      <c r="N173" s="34">
        <f>'jan-april'!M173</f>
        <v>3034985.5322177322</v>
      </c>
      <c r="O173" s="34">
        <f t="shared" si="27"/>
        <v>3353560.6585792131</v>
      </c>
    </row>
    <row r="174" spans="1:15" x14ac:dyDescent="0.25">
      <c r="A174" s="55">
        <v>3430</v>
      </c>
      <c r="B174" s="55" t="s">
        <v>194</v>
      </c>
      <c r="C174" s="56">
        <v>29680433</v>
      </c>
      <c r="D174" s="56">
        <v>1895</v>
      </c>
      <c r="E174" s="56">
        <f t="shared" si="20"/>
        <v>15662.497625329815</v>
      </c>
      <c r="F174" s="57">
        <f t="shared" si="28"/>
        <v>0.77959606434140949</v>
      </c>
      <c r="G174" s="56">
        <f t="shared" si="29"/>
        <v>2745.3796800590749</v>
      </c>
      <c r="H174" s="60">
        <f t="shared" si="21"/>
        <v>846.6425818531477</v>
      </c>
      <c r="I174" s="63">
        <f t="shared" si="22"/>
        <v>3592.0222619122223</v>
      </c>
      <c r="J174" s="56">
        <f t="shared" si="23"/>
        <v>-209.95680212049157</v>
      </c>
      <c r="K174" s="56">
        <f t="shared" si="24"/>
        <v>3382.065459791731</v>
      </c>
      <c r="L174" s="56">
        <f t="shared" si="25"/>
        <v>6806882.1863236614</v>
      </c>
      <c r="M174" s="56">
        <f t="shared" si="26"/>
        <v>6409014.0463053305</v>
      </c>
      <c r="N174" s="34">
        <f>'jan-april'!M174</f>
        <v>3225902.3606185741</v>
      </c>
      <c r="O174" s="34">
        <f t="shared" si="27"/>
        <v>3183111.6856867564</v>
      </c>
    </row>
    <row r="175" spans="1:15" x14ac:dyDescent="0.25">
      <c r="A175" s="55">
        <v>3431</v>
      </c>
      <c r="B175" s="55" t="s">
        <v>195</v>
      </c>
      <c r="C175" s="56">
        <v>39241834</v>
      </c>
      <c r="D175" s="56">
        <v>2516</v>
      </c>
      <c r="E175" s="56">
        <f t="shared" si="20"/>
        <v>15596.913354531001</v>
      </c>
      <c r="F175" s="57">
        <f t="shared" si="28"/>
        <v>0.77633162717305071</v>
      </c>
      <c r="G175" s="56">
        <f t="shared" si="29"/>
        <v>2786.0419279543394</v>
      </c>
      <c r="H175" s="60">
        <f t="shared" si="21"/>
        <v>869.59707663273264</v>
      </c>
      <c r="I175" s="63">
        <f t="shared" si="22"/>
        <v>3655.6390045870721</v>
      </c>
      <c r="J175" s="56">
        <f t="shared" si="23"/>
        <v>-209.95680212049157</v>
      </c>
      <c r="K175" s="56">
        <f t="shared" si="24"/>
        <v>3445.6822024665807</v>
      </c>
      <c r="L175" s="56">
        <f t="shared" si="25"/>
        <v>9197587.7355410736</v>
      </c>
      <c r="M175" s="56">
        <f t="shared" si="26"/>
        <v>8669336.421405917</v>
      </c>
      <c r="N175" s="34">
        <f>'jan-april'!M175</f>
        <v>5203684.7089479361</v>
      </c>
      <c r="O175" s="34">
        <f t="shared" si="27"/>
        <v>3465651.712457981</v>
      </c>
    </row>
    <row r="176" spans="1:15" x14ac:dyDescent="0.25">
      <c r="A176" s="55">
        <v>3432</v>
      </c>
      <c r="B176" s="55" t="s">
        <v>196</v>
      </c>
      <c r="C176" s="56">
        <v>33033737</v>
      </c>
      <c r="D176" s="56">
        <v>2006</v>
      </c>
      <c r="E176" s="56">
        <f t="shared" si="20"/>
        <v>16467.466101694914</v>
      </c>
      <c r="F176" s="57">
        <f t="shared" si="28"/>
        <v>0.81966312587304158</v>
      </c>
      <c r="G176" s="56">
        <f t="shared" si="29"/>
        <v>2246.2992247127136</v>
      </c>
      <c r="H176" s="60">
        <f t="shared" si="21"/>
        <v>564.90361512536322</v>
      </c>
      <c r="I176" s="63">
        <f t="shared" si="22"/>
        <v>2811.2028398380767</v>
      </c>
      <c r="J176" s="56">
        <f t="shared" si="23"/>
        <v>-209.95680212049157</v>
      </c>
      <c r="K176" s="56">
        <f t="shared" si="24"/>
        <v>2601.2460377175853</v>
      </c>
      <c r="L176" s="56">
        <f t="shared" si="25"/>
        <v>5639272.8967151819</v>
      </c>
      <c r="M176" s="56">
        <f t="shared" si="26"/>
        <v>5218099.5516614765</v>
      </c>
      <c r="N176" s="34">
        <f>'jan-april'!M176</f>
        <v>2261387.5998368645</v>
      </c>
      <c r="O176" s="34">
        <f t="shared" si="27"/>
        <v>2956711.951824612</v>
      </c>
    </row>
    <row r="177" spans="1:15" x14ac:dyDescent="0.25">
      <c r="A177" s="55">
        <v>3433</v>
      </c>
      <c r="B177" s="55" t="s">
        <v>197</v>
      </c>
      <c r="C177" s="56">
        <v>45548654</v>
      </c>
      <c r="D177" s="56">
        <v>2179</v>
      </c>
      <c r="E177" s="56">
        <f t="shared" si="20"/>
        <v>20903.466727856816</v>
      </c>
      <c r="F177" s="57">
        <f t="shared" si="28"/>
        <v>1.0404637103199952</v>
      </c>
      <c r="G177" s="56">
        <f t="shared" si="29"/>
        <v>-504.02116350766556</v>
      </c>
      <c r="H177" s="60">
        <f t="shared" si="21"/>
        <v>0</v>
      </c>
      <c r="I177" s="63">
        <f t="shared" si="22"/>
        <v>-504.02116350766556</v>
      </c>
      <c r="J177" s="56">
        <f t="shared" si="23"/>
        <v>-209.95680212049157</v>
      </c>
      <c r="K177" s="56">
        <f t="shared" si="24"/>
        <v>-713.97796562815711</v>
      </c>
      <c r="L177" s="56">
        <f t="shared" si="25"/>
        <v>-1098262.1152832033</v>
      </c>
      <c r="M177" s="56">
        <f t="shared" si="26"/>
        <v>-1555757.9871037544</v>
      </c>
      <c r="N177" s="34">
        <f>'jan-april'!M177</f>
        <v>-3796856.3207034459</v>
      </c>
      <c r="O177" s="34">
        <f t="shared" si="27"/>
        <v>2241098.3335996913</v>
      </c>
    </row>
    <row r="178" spans="1:15" x14ac:dyDescent="0.25">
      <c r="A178" s="55">
        <v>3434</v>
      </c>
      <c r="B178" s="55" t="s">
        <v>198</v>
      </c>
      <c r="C178" s="56">
        <v>37062532</v>
      </c>
      <c r="D178" s="56">
        <v>2215</v>
      </c>
      <c r="E178" s="56">
        <f t="shared" si="20"/>
        <v>16732.520090293452</v>
      </c>
      <c r="F178" s="57">
        <f t="shared" si="28"/>
        <v>0.83285610768810259</v>
      </c>
      <c r="G178" s="56">
        <f t="shared" si="29"/>
        <v>2081.9657517816199</v>
      </c>
      <c r="H178" s="60">
        <f t="shared" si="21"/>
        <v>472.13471911587493</v>
      </c>
      <c r="I178" s="63">
        <f t="shared" si="22"/>
        <v>2554.1004708974947</v>
      </c>
      <c r="J178" s="56">
        <f t="shared" si="23"/>
        <v>-209.95680212049157</v>
      </c>
      <c r="K178" s="56">
        <f t="shared" si="24"/>
        <v>2344.1436687770033</v>
      </c>
      <c r="L178" s="56">
        <f t="shared" si="25"/>
        <v>5657332.543037951</v>
      </c>
      <c r="M178" s="56">
        <f t="shared" si="26"/>
        <v>5192278.2263410622</v>
      </c>
      <c r="N178" s="34">
        <f>'jan-april'!M178</f>
        <v>1590157.5369235575</v>
      </c>
      <c r="O178" s="34">
        <f t="shared" si="27"/>
        <v>3602120.6894175047</v>
      </c>
    </row>
    <row r="179" spans="1:15" x14ac:dyDescent="0.25">
      <c r="A179" s="55">
        <v>3435</v>
      </c>
      <c r="B179" s="55" t="s">
        <v>199</v>
      </c>
      <c r="C179" s="56">
        <v>55759343</v>
      </c>
      <c r="D179" s="56">
        <v>3529</v>
      </c>
      <c r="E179" s="56">
        <f t="shared" si="20"/>
        <v>15800.323887786908</v>
      </c>
      <c r="F179" s="57">
        <f t="shared" si="28"/>
        <v>0.786456324712697</v>
      </c>
      <c r="G179" s="56">
        <f t="shared" si="29"/>
        <v>2659.9273973356771</v>
      </c>
      <c r="H179" s="60">
        <f t="shared" si="21"/>
        <v>798.40338999316532</v>
      </c>
      <c r="I179" s="63">
        <f t="shared" si="22"/>
        <v>3458.3307873288422</v>
      </c>
      <c r="J179" s="56">
        <f t="shared" si="23"/>
        <v>-209.95680212049157</v>
      </c>
      <c r="K179" s="56">
        <f t="shared" si="24"/>
        <v>3248.3739852083509</v>
      </c>
      <c r="L179" s="56">
        <f t="shared" si="25"/>
        <v>12204449.348483484</v>
      </c>
      <c r="M179" s="56">
        <f t="shared" si="26"/>
        <v>11463511.79380027</v>
      </c>
      <c r="N179" s="34">
        <f>'jan-april'!M179</f>
        <v>4974340.1487508938</v>
      </c>
      <c r="O179" s="34">
        <f t="shared" si="27"/>
        <v>6489171.6450493764</v>
      </c>
    </row>
    <row r="180" spans="1:15" x14ac:dyDescent="0.25">
      <c r="A180" s="55">
        <v>3436</v>
      </c>
      <c r="B180" s="55" t="s">
        <v>200</v>
      </c>
      <c r="C180" s="56">
        <v>107598526</v>
      </c>
      <c r="D180" s="56">
        <v>5553</v>
      </c>
      <c r="E180" s="56">
        <f t="shared" si="20"/>
        <v>19376.647938051505</v>
      </c>
      <c r="F180" s="57">
        <f t="shared" si="28"/>
        <v>0.96446676858257108</v>
      </c>
      <c r="G180" s="56">
        <f t="shared" si="29"/>
        <v>442.60648617162735</v>
      </c>
      <c r="H180" s="60">
        <f t="shared" si="21"/>
        <v>0</v>
      </c>
      <c r="I180" s="63">
        <f t="shared" si="22"/>
        <v>442.60648617162735</v>
      </c>
      <c r="J180" s="56">
        <f t="shared" si="23"/>
        <v>-209.95680212049157</v>
      </c>
      <c r="K180" s="56">
        <f t="shared" si="24"/>
        <v>232.64968405113578</v>
      </c>
      <c r="L180" s="56">
        <f t="shared" si="25"/>
        <v>2457793.8177110469</v>
      </c>
      <c r="M180" s="56">
        <f t="shared" si="26"/>
        <v>1291903.6955359569</v>
      </c>
      <c r="N180" s="34">
        <f>'jan-april'!M180</f>
        <v>-3950710.0382405878</v>
      </c>
      <c r="O180" s="34">
        <f t="shared" si="27"/>
        <v>5242613.7337765452</v>
      </c>
    </row>
    <row r="181" spans="1:15" x14ac:dyDescent="0.25">
      <c r="A181" s="55">
        <v>3437</v>
      </c>
      <c r="B181" s="55" t="s">
        <v>201</v>
      </c>
      <c r="C181" s="56">
        <v>82274341</v>
      </c>
      <c r="D181" s="56">
        <v>5623</v>
      </c>
      <c r="E181" s="56">
        <f t="shared" si="20"/>
        <v>14631.75191179086</v>
      </c>
      <c r="F181" s="57">
        <f t="shared" si="28"/>
        <v>0.72829100937289659</v>
      </c>
      <c r="G181" s="56">
        <f t="shared" si="29"/>
        <v>3384.4420224532273</v>
      </c>
      <c r="H181" s="60">
        <f t="shared" si="21"/>
        <v>1207.4035815917823</v>
      </c>
      <c r="I181" s="63">
        <f t="shared" si="22"/>
        <v>4591.8456040450092</v>
      </c>
      <c r="J181" s="56">
        <f t="shared" si="23"/>
        <v>-209.95680212049157</v>
      </c>
      <c r="K181" s="56">
        <f t="shared" si="24"/>
        <v>4381.8888019245178</v>
      </c>
      <c r="L181" s="56">
        <f t="shared" si="25"/>
        <v>25819947.831545085</v>
      </c>
      <c r="M181" s="56">
        <f t="shared" si="26"/>
        <v>24639360.733221564</v>
      </c>
      <c r="N181" s="34">
        <f>'jan-april'!M181</f>
        <v>11757958.211571636</v>
      </c>
      <c r="O181" s="34">
        <f t="shared" si="27"/>
        <v>12881402.521649929</v>
      </c>
    </row>
    <row r="182" spans="1:15" x14ac:dyDescent="0.25">
      <c r="A182" s="55">
        <v>3438</v>
      </c>
      <c r="B182" s="55" t="s">
        <v>202</v>
      </c>
      <c r="C182" s="56">
        <v>54926872</v>
      </c>
      <c r="D182" s="56">
        <v>3128</v>
      </c>
      <c r="E182" s="56">
        <f t="shared" si="20"/>
        <v>17559.741687979538</v>
      </c>
      <c r="F182" s="57">
        <f t="shared" si="28"/>
        <v>0.87403081157768769</v>
      </c>
      <c r="G182" s="56">
        <f t="shared" si="29"/>
        <v>1569.0883612162465</v>
      </c>
      <c r="H182" s="60">
        <f t="shared" si="21"/>
        <v>182.60715992574478</v>
      </c>
      <c r="I182" s="63">
        <f t="shared" si="22"/>
        <v>1751.6955211419913</v>
      </c>
      <c r="J182" s="56">
        <f t="shared" si="23"/>
        <v>-209.95680212049157</v>
      </c>
      <c r="K182" s="56">
        <f t="shared" si="24"/>
        <v>1541.7387190214997</v>
      </c>
      <c r="L182" s="56">
        <f t="shared" si="25"/>
        <v>5479303.5901321489</v>
      </c>
      <c r="M182" s="56">
        <f t="shared" si="26"/>
        <v>4822558.7130992515</v>
      </c>
      <c r="N182" s="34">
        <f>'jan-april'!M182</f>
        <v>363458.69843029836</v>
      </c>
      <c r="O182" s="34">
        <f t="shared" si="27"/>
        <v>4459100.0146689527</v>
      </c>
    </row>
    <row r="183" spans="1:15" x14ac:dyDescent="0.25">
      <c r="A183" s="55">
        <v>3439</v>
      </c>
      <c r="B183" s="55" t="s">
        <v>203</v>
      </c>
      <c r="C183" s="56">
        <v>70752152</v>
      </c>
      <c r="D183" s="56">
        <v>4447</v>
      </c>
      <c r="E183" s="56">
        <f t="shared" si="20"/>
        <v>15910.085900607151</v>
      </c>
      <c r="F183" s="57">
        <f t="shared" si="28"/>
        <v>0.79191969557830322</v>
      </c>
      <c r="G183" s="56">
        <f t="shared" si="29"/>
        <v>2591.8749493871264</v>
      </c>
      <c r="H183" s="60">
        <f t="shared" si="21"/>
        <v>759.98668550608011</v>
      </c>
      <c r="I183" s="63">
        <f t="shared" si="22"/>
        <v>3351.8616348932064</v>
      </c>
      <c r="J183" s="56">
        <f t="shared" si="23"/>
        <v>-209.95680212049157</v>
      </c>
      <c r="K183" s="56">
        <f t="shared" si="24"/>
        <v>3141.9048327727151</v>
      </c>
      <c r="L183" s="56">
        <f t="shared" si="25"/>
        <v>14905728.690370088</v>
      </c>
      <c r="M183" s="56">
        <f t="shared" si="26"/>
        <v>13972050.791340264</v>
      </c>
      <c r="N183" s="34">
        <f>'jan-april'!M183</f>
        <v>6474376.647150822</v>
      </c>
      <c r="O183" s="34">
        <f t="shared" si="27"/>
        <v>7497674.1441894416</v>
      </c>
    </row>
    <row r="184" spans="1:15" x14ac:dyDescent="0.25">
      <c r="A184" s="55">
        <v>3440</v>
      </c>
      <c r="B184" s="55" t="s">
        <v>204</v>
      </c>
      <c r="C184" s="56">
        <v>91788172</v>
      </c>
      <c r="D184" s="56">
        <v>5134</v>
      </c>
      <c r="E184" s="56">
        <f t="shared" si="20"/>
        <v>17878.490845344761</v>
      </c>
      <c r="F184" s="57">
        <f t="shared" si="28"/>
        <v>0.88989645411685681</v>
      </c>
      <c r="G184" s="56">
        <f t="shared" si="29"/>
        <v>1371.4638836498086</v>
      </c>
      <c r="H184" s="60">
        <f t="shared" si="21"/>
        <v>71.044954847916955</v>
      </c>
      <c r="I184" s="63">
        <f t="shared" si="22"/>
        <v>1442.5088384977255</v>
      </c>
      <c r="J184" s="56">
        <f t="shared" si="23"/>
        <v>-209.95680212049157</v>
      </c>
      <c r="K184" s="56">
        <f t="shared" si="24"/>
        <v>1232.5520363772339</v>
      </c>
      <c r="L184" s="56">
        <f t="shared" si="25"/>
        <v>7405840.376847323</v>
      </c>
      <c r="M184" s="56">
        <f t="shared" si="26"/>
        <v>6327922.1547607183</v>
      </c>
      <c r="N184" s="34">
        <f>'jan-april'!M184</f>
        <v>1635618.0628584241</v>
      </c>
      <c r="O184" s="34">
        <f t="shared" si="27"/>
        <v>4692304.0919022942</v>
      </c>
    </row>
    <row r="185" spans="1:15" x14ac:dyDescent="0.25">
      <c r="A185" s="55">
        <v>3441</v>
      </c>
      <c r="B185" s="55" t="s">
        <v>205</v>
      </c>
      <c r="C185" s="56">
        <v>103599059</v>
      </c>
      <c r="D185" s="56">
        <v>6174</v>
      </c>
      <c r="E185" s="56">
        <f t="shared" si="20"/>
        <v>16779.892938127632</v>
      </c>
      <c r="F185" s="57">
        <f t="shared" si="28"/>
        <v>0.83521407680718129</v>
      </c>
      <c r="G185" s="56">
        <f t="shared" si="29"/>
        <v>2052.5945861244286</v>
      </c>
      <c r="H185" s="60">
        <f t="shared" si="21"/>
        <v>455.5542223739119</v>
      </c>
      <c r="I185" s="63">
        <f t="shared" si="22"/>
        <v>2508.1488084983403</v>
      </c>
      <c r="J185" s="56">
        <f t="shared" si="23"/>
        <v>-209.95680212049157</v>
      </c>
      <c r="K185" s="56">
        <f t="shared" si="24"/>
        <v>2298.1920063778489</v>
      </c>
      <c r="L185" s="56">
        <f t="shared" si="25"/>
        <v>15485310.743668754</v>
      </c>
      <c r="M185" s="56">
        <f t="shared" si="26"/>
        <v>14189037.44737684</v>
      </c>
      <c r="N185" s="34">
        <f>'jan-april'!M185</f>
        <v>6509823.8357092803</v>
      </c>
      <c r="O185" s="34">
        <f t="shared" si="27"/>
        <v>7679213.6116675595</v>
      </c>
    </row>
    <row r="186" spans="1:15" x14ac:dyDescent="0.25">
      <c r="A186" s="55">
        <v>3442</v>
      </c>
      <c r="B186" s="55" t="s">
        <v>206</v>
      </c>
      <c r="C186" s="56">
        <v>238394706</v>
      </c>
      <c r="D186" s="56">
        <v>14827</v>
      </c>
      <c r="E186" s="56">
        <f t="shared" si="20"/>
        <v>16078.418156066635</v>
      </c>
      <c r="F186" s="57">
        <f t="shared" si="28"/>
        <v>0.80029838249000596</v>
      </c>
      <c r="G186" s="56">
        <f t="shared" si="29"/>
        <v>2487.5089510022467</v>
      </c>
      <c r="H186" s="60">
        <f t="shared" si="21"/>
        <v>701.070396095261</v>
      </c>
      <c r="I186" s="63">
        <f t="shared" si="22"/>
        <v>3188.5793470975077</v>
      </c>
      <c r="J186" s="56">
        <f t="shared" si="23"/>
        <v>-209.95680212049157</v>
      </c>
      <c r="K186" s="56">
        <f t="shared" si="24"/>
        <v>2978.6225449770163</v>
      </c>
      <c r="L186" s="56">
        <f t="shared" si="25"/>
        <v>47277065.979414746</v>
      </c>
      <c r="M186" s="56">
        <f t="shared" si="26"/>
        <v>44164036.47437422</v>
      </c>
      <c r="N186" s="34">
        <f>'jan-april'!M186</f>
        <v>25924491.247293718</v>
      </c>
      <c r="O186" s="34">
        <f t="shared" si="27"/>
        <v>18239545.227080502</v>
      </c>
    </row>
    <row r="187" spans="1:15" x14ac:dyDescent="0.25">
      <c r="A187" s="55">
        <v>3443</v>
      </c>
      <c r="B187" s="55" t="s">
        <v>207</v>
      </c>
      <c r="C187" s="56">
        <v>217690550</v>
      </c>
      <c r="D187" s="56">
        <v>13649</v>
      </c>
      <c r="E187" s="56">
        <f t="shared" si="20"/>
        <v>15949.194080152392</v>
      </c>
      <c r="F187" s="57">
        <f t="shared" si="28"/>
        <v>0.79386629334236092</v>
      </c>
      <c r="G187" s="56">
        <f t="shared" si="29"/>
        <v>2567.6278780690768</v>
      </c>
      <c r="H187" s="60">
        <f t="shared" si="21"/>
        <v>746.29882266524578</v>
      </c>
      <c r="I187" s="63">
        <f t="shared" si="22"/>
        <v>3313.9267007343224</v>
      </c>
      <c r="J187" s="56">
        <f t="shared" si="23"/>
        <v>-209.95680212049157</v>
      </c>
      <c r="K187" s="56">
        <f t="shared" si="24"/>
        <v>3103.969898613831</v>
      </c>
      <c r="L187" s="56">
        <f t="shared" si="25"/>
        <v>45231785.538322769</v>
      </c>
      <c r="M187" s="56">
        <f t="shared" si="26"/>
        <v>42366085.146180183</v>
      </c>
      <c r="N187" s="34">
        <f>'jan-april'!M187</f>
        <v>23823056.161896009</v>
      </c>
      <c r="O187" s="34">
        <f t="shared" si="27"/>
        <v>18543028.984284174</v>
      </c>
    </row>
    <row r="188" spans="1:15" x14ac:dyDescent="0.25">
      <c r="A188" s="55">
        <v>3446</v>
      </c>
      <c r="B188" s="55" t="s">
        <v>208</v>
      </c>
      <c r="C188" s="56">
        <v>232848063</v>
      </c>
      <c r="D188" s="56">
        <v>13660</v>
      </c>
      <c r="E188" s="56">
        <f t="shared" si="20"/>
        <v>17045.978257686675</v>
      </c>
      <c r="F188" s="57">
        <f t="shared" si="28"/>
        <v>0.84845839280770086</v>
      </c>
      <c r="G188" s="56">
        <f t="shared" si="29"/>
        <v>1887.6216879978219</v>
      </c>
      <c r="H188" s="60">
        <f t="shared" si="21"/>
        <v>362.42436052824701</v>
      </c>
      <c r="I188" s="63">
        <f t="shared" si="22"/>
        <v>2250.0460485260692</v>
      </c>
      <c r="J188" s="56">
        <f t="shared" si="23"/>
        <v>-209.95680212049157</v>
      </c>
      <c r="K188" s="56">
        <f t="shared" si="24"/>
        <v>2040.0892464055776</v>
      </c>
      <c r="L188" s="56">
        <f t="shared" si="25"/>
        <v>30735629.022866104</v>
      </c>
      <c r="M188" s="56">
        <f t="shared" si="26"/>
        <v>27867619.105900191</v>
      </c>
      <c r="N188" s="34">
        <f>'jan-april'!M188</f>
        <v>15636775.022268975</v>
      </c>
      <c r="O188" s="34">
        <f t="shared" si="27"/>
        <v>12230844.083631216</v>
      </c>
    </row>
    <row r="189" spans="1:15" x14ac:dyDescent="0.25">
      <c r="A189" s="55">
        <v>3447</v>
      </c>
      <c r="B189" s="55" t="s">
        <v>209</v>
      </c>
      <c r="C189" s="56">
        <v>79076275</v>
      </c>
      <c r="D189" s="56">
        <v>5597</v>
      </c>
      <c r="E189" s="56">
        <f t="shared" si="20"/>
        <v>14128.332142219046</v>
      </c>
      <c r="F189" s="57">
        <f t="shared" si="28"/>
        <v>0.70323344317508008</v>
      </c>
      <c r="G189" s="56">
        <f t="shared" si="29"/>
        <v>3696.5622795877521</v>
      </c>
      <c r="H189" s="60">
        <f t="shared" si="21"/>
        <v>1383.6005009419171</v>
      </c>
      <c r="I189" s="63">
        <f t="shared" si="22"/>
        <v>5080.1627805296694</v>
      </c>
      <c r="J189" s="56">
        <f t="shared" si="23"/>
        <v>-209.95680212049157</v>
      </c>
      <c r="K189" s="56">
        <f t="shared" si="24"/>
        <v>4870.205978409178</v>
      </c>
      <c r="L189" s="56">
        <f t="shared" si="25"/>
        <v>28433671.082624558</v>
      </c>
      <c r="M189" s="56">
        <f t="shared" si="26"/>
        <v>27258542.861156169</v>
      </c>
      <c r="N189" s="34">
        <f>'jan-april'!M189</f>
        <v>15184572.398871848</v>
      </c>
      <c r="O189" s="34">
        <f t="shared" si="27"/>
        <v>12073970.462284321</v>
      </c>
    </row>
    <row r="190" spans="1:15" x14ac:dyDescent="0.25">
      <c r="A190" s="55">
        <v>3448</v>
      </c>
      <c r="B190" s="55" t="s">
        <v>210</v>
      </c>
      <c r="C190" s="56">
        <v>99396319</v>
      </c>
      <c r="D190" s="56">
        <v>6544</v>
      </c>
      <c r="E190" s="56">
        <f t="shared" si="20"/>
        <v>15188.924052567238</v>
      </c>
      <c r="F190" s="57">
        <f t="shared" si="28"/>
        <v>0.75602408352880057</v>
      </c>
      <c r="G190" s="56">
        <f t="shared" si="29"/>
        <v>3038.9952951718728</v>
      </c>
      <c r="H190" s="60">
        <f t="shared" si="21"/>
        <v>1012.3933323200499</v>
      </c>
      <c r="I190" s="63">
        <f t="shared" si="22"/>
        <v>4051.3886274919228</v>
      </c>
      <c r="J190" s="56">
        <f t="shared" si="23"/>
        <v>-209.95680212049157</v>
      </c>
      <c r="K190" s="56">
        <f t="shared" si="24"/>
        <v>3841.4318253714314</v>
      </c>
      <c r="L190" s="56">
        <f t="shared" si="25"/>
        <v>26512287.178307142</v>
      </c>
      <c r="M190" s="56">
        <f t="shared" si="26"/>
        <v>25138329.865230646</v>
      </c>
      <c r="N190" s="34">
        <f>'jan-april'!M190</f>
        <v>11256928.77643691</v>
      </c>
      <c r="O190" s="34">
        <f t="shared" si="27"/>
        <v>13881401.088793736</v>
      </c>
    </row>
    <row r="191" spans="1:15" x14ac:dyDescent="0.25">
      <c r="A191" s="55">
        <v>3449</v>
      </c>
      <c r="B191" s="55" t="s">
        <v>211</v>
      </c>
      <c r="C191" s="56">
        <v>48182900</v>
      </c>
      <c r="D191" s="56">
        <v>2822</v>
      </c>
      <c r="E191" s="56">
        <f t="shared" si="20"/>
        <v>17074.025513819986</v>
      </c>
      <c r="F191" s="57">
        <f t="shared" si="28"/>
        <v>0.84985443646690273</v>
      </c>
      <c r="G191" s="56">
        <f t="shared" si="29"/>
        <v>1870.2323891951687</v>
      </c>
      <c r="H191" s="60">
        <f t="shared" si="21"/>
        <v>352.60782088158794</v>
      </c>
      <c r="I191" s="63">
        <f t="shared" si="22"/>
        <v>2222.8402100767566</v>
      </c>
      <c r="J191" s="56">
        <f t="shared" si="23"/>
        <v>-209.95680212049157</v>
      </c>
      <c r="K191" s="56">
        <f t="shared" si="24"/>
        <v>2012.883407956265</v>
      </c>
      <c r="L191" s="56">
        <f t="shared" si="25"/>
        <v>6272855.0728366077</v>
      </c>
      <c r="M191" s="56">
        <f t="shared" si="26"/>
        <v>5680356.9772525802</v>
      </c>
      <c r="N191" s="34">
        <f>'jan-april'!M191</f>
        <v>1441660.5509751609</v>
      </c>
      <c r="O191" s="34">
        <f t="shared" si="27"/>
        <v>4238696.4262774196</v>
      </c>
    </row>
    <row r="192" spans="1:15" x14ac:dyDescent="0.25">
      <c r="A192" s="55">
        <v>3450</v>
      </c>
      <c r="B192" s="55" t="s">
        <v>212</v>
      </c>
      <c r="C192" s="56">
        <v>18552151</v>
      </c>
      <c r="D192" s="56">
        <v>1254</v>
      </c>
      <c r="E192" s="56">
        <f t="shared" si="20"/>
        <v>14794.378787878788</v>
      </c>
      <c r="F192" s="57">
        <f t="shared" si="28"/>
        <v>0.73638571275846965</v>
      </c>
      <c r="G192" s="56">
        <f t="shared" si="29"/>
        <v>3283.6133592787119</v>
      </c>
      <c r="H192" s="60">
        <f t="shared" si="21"/>
        <v>1150.4841749610073</v>
      </c>
      <c r="I192" s="63">
        <f t="shared" si="22"/>
        <v>4434.0975342397196</v>
      </c>
      <c r="J192" s="56">
        <f t="shared" si="23"/>
        <v>-209.95680212049157</v>
      </c>
      <c r="K192" s="56">
        <f t="shared" si="24"/>
        <v>4224.1407321192282</v>
      </c>
      <c r="L192" s="56">
        <f t="shared" si="25"/>
        <v>5560358.3079366088</v>
      </c>
      <c r="M192" s="56">
        <f t="shared" si="26"/>
        <v>5297072.4780775122</v>
      </c>
      <c r="N192" s="34">
        <f>'jan-april'!M192</f>
        <v>2790420.7925201533</v>
      </c>
      <c r="O192" s="34">
        <f t="shared" si="27"/>
        <v>2506651.6855573589</v>
      </c>
    </row>
    <row r="193" spans="1:15" x14ac:dyDescent="0.25">
      <c r="A193" s="55">
        <v>3451</v>
      </c>
      <c r="B193" s="55" t="s">
        <v>213</v>
      </c>
      <c r="C193" s="56">
        <v>111368979</v>
      </c>
      <c r="D193" s="56">
        <v>6455</v>
      </c>
      <c r="E193" s="56">
        <f t="shared" si="20"/>
        <v>17253.133849728893</v>
      </c>
      <c r="F193" s="57">
        <f t="shared" si="28"/>
        <v>0.85876949951147774</v>
      </c>
      <c r="G193" s="56">
        <f t="shared" si="29"/>
        <v>1759.1852209316469</v>
      </c>
      <c r="H193" s="60">
        <f t="shared" si="21"/>
        <v>289.91990331347074</v>
      </c>
      <c r="I193" s="63">
        <f t="shared" si="22"/>
        <v>2049.1051242451176</v>
      </c>
      <c r="J193" s="56">
        <f t="shared" si="23"/>
        <v>-209.95680212049157</v>
      </c>
      <c r="K193" s="56">
        <f t="shared" si="24"/>
        <v>1839.148322124626</v>
      </c>
      <c r="L193" s="56">
        <f t="shared" si="25"/>
        <v>13226973.577002235</v>
      </c>
      <c r="M193" s="56">
        <f t="shared" si="26"/>
        <v>11871702.419314461</v>
      </c>
      <c r="N193" s="34">
        <f>'jan-april'!M193</f>
        <v>2963280.8232121416</v>
      </c>
      <c r="O193" s="34">
        <f t="shared" si="27"/>
        <v>8908421.5961023197</v>
      </c>
    </row>
    <row r="194" spans="1:15" x14ac:dyDescent="0.25">
      <c r="A194" s="55">
        <v>3452</v>
      </c>
      <c r="B194" s="55" t="s">
        <v>214</v>
      </c>
      <c r="C194" s="56">
        <v>38109002</v>
      </c>
      <c r="D194" s="56">
        <v>2142</v>
      </c>
      <c r="E194" s="56">
        <f t="shared" si="20"/>
        <v>17791.317460317459</v>
      </c>
      <c r="F194" s="57">
        <f t="shared" si="28"/>
        <v>0.88555742534198922</v>
      </c>
      <c r="G194" s="56">
        <f t="shared" si="29"/>
        <v>1425.5113823667355</v>
      </c>
      <c r="H194" s="60">
        <f t="shared" si="21"/>
        <v>101.5556396074724</v>
      </c>
      <c r="I194" s="63">
        <f t="shared" si="22"/>
        <v>1527.0670219742078</v>
      </c>
      <c r="J194" s="56">
        <f t="shared" si="23"/>
        <v>-209.95680212049157</v>
      </c>
      <c r="K194" s="56">
        <f t="shared" si="24"/>
        <v>1317.1102198537162</v>
      </c>
      <c r="L194" s="56">
        <f t="shared" si="25"/>
        <v>3270977.5610687532</v>
      </c>
      <c r="M194" s="56">
        <f t="shared" si="26"/>
        <v>2821250.0909266602</v>
      </c>
      <c r="N194" s="34">
        <f>'jan-april'!M194</f>
        <v>889853.93218596408</v>
      </c>
      <c r="O194" s="34">
        <f t="shared" si="27"/>
        <v>1931396.158740696</v>
      </c>
    </row>
    <row r="195" spans="1:15" x14ac:dyDescent="0.25">
      <c r="A195" s="55">
        <v>3453</v>
      </c>
      <c r="B195" s="55" t="s">
        <v>215</v>
      </c>
      <c r="C195" s="56">
        <v>60895351</v>
      </c>
      <c r="D195" s="56">
        <v>3311</v>
      </c>
      <c r="E195" s="56">
        <f t="shared" si="20"/>
        <v>18391.830564784053</v>
      </c>
      <c r="F195" s="57">
        <f t="shared" si="28"/>
        <v>0.91544778280774108</v>
      </c>
      <c r="G195" s="56">
        <f t="shared" si="29"/>
        <v>1053.1932575974472</v>
      </c>
      <c r="H195" s="60">
        <f t="shared" si="21"/>
        <v>0</v>
      </c>
      <c r="I195" s="63">
        <f t="shared" si="22"/>
        <v>1053.1932575974472</v>
      </c>
      <c r="J195" s="56">
        <f t="shared" si="23"/>
        <v>-209.95680212049157</v>
      </c>
      <c r="K195" s="56">
        <f t="shared" si="24"/>
        <v>843.2364554769556</v>
      </c>
      <c r="L195" s="56">
        <f t="shared" si="25"/>
        <v>3487122.8759051478</v>
      </c>
      <c r="M195" s="56">
        <f t="shared" si="26"/>
        <v>2791955.9040842</v>
      </c>
      <c r="N195" s="34">
        <f>'jan-april'!M195</f>
        <v>323683.02386915352</v>
      </c>
      <c r="O195" s="34">
        <f t="shared" si="27"/>
        <v>2468272.8802150465</v>
      </c>
    </row>
    <row r="196" spans="1:15" x14ac:dyDescent="0.25">
      <c r="A196" s="55">
        <v>3454</v>
      </c>
      <c r="B196" s="55" t="s">
        <v>216</v>
      </c>
      <c r="C196" s="56">
        <v>32740435</v>
      </c>
      <c r="D196" s="56">
        <v>1648</v>
      </c>
      <c r="E196" s="56">
        <f t="shared" si="20"/>
        <v>19866.768810679612</v>
      </c>
      <c r="F196" s="57">
        <f t="shared" si="28"/>
        <v>0.98886238622241118</v>
      </c>
      <c r="G196" s="56">
        <f t="shared" si="29"/>
        <v>138.7315451422007</v>
      </c>
      <c r="H196" s="60">
        <f t="shared" si="21"/>
        <v>0</v>
      </c>
      <c r="I196" s="63">
        <f t="shared" si="22"/>
        <v>138.7315451422007</v>
      </c>
      <c r="J196" s="56">
        <f t="shared" si="23"/>
        <v>-209.95680212049157</v>
      </c>
      <c r="K196" s="56">
        <f t="shared" si="24"/>
        <v>-71.225256978290872</v>
      </c>
      <c r="L196" s="56">
        <f t="shared" si="25"/>
        <v>228629.58639434676</v>
      </c>
      <c r="M196" s="56">
        <f t="shared" si="26"/>
        <v>-117379.22350022336</v>
      </c>
      <c r="N196" s="34">
        <f>'jan-april'!M196</f>
        <v>-1978098.1459932448</v>
      </c>
      <c r="O196" s="34">
        <f t="shared" si="27"/>
        <v>1860718.9224930215</v>
      </c>
    </row>
    <row r="197" spans="1:15" x14ac:dyDescent="0.25">
      <c r="A197" s="55">
        <v>3901</v>
      </c>
      <c r="B197" s="55" t="s">
        <v>217</v>
      </c>
      <c r="C197" s="56">
        <v>476738727</v>
      </c>
      <c r="D197" s="56">
        <v>28039</v>
      </c>
      <c r="E197" s="56">
        <f t="shared" si="20"/>
        <v>17002.700773922039</v>
      </c>
      <c r="F197" s="57">
        <f t="shared" si="28"/>
        <v>0.84630426919187696</v>
      </c>
      <c r="G197" s="56">
        <f t="shared" si="29"/>
        <v>1914.4537279318961</v>
      </c>
      <c r="H197" s="60">
        <f t="shared" si="21"/>
        <v>377.57147984586953</v>
      </c>
      <c r="I197" s="63">
        <f t="shared" si="22"/>
        <v>2292.0252077777654</v>
      </c>
      <c r="J197" s="56">
        <f t="shared" si="23"/>
        <v>-209.95680212049157</v>
      </c>
      <c r="K197" s="56">
        <f t="shared" si="24"/>
        <v>2082.0684056572741</v>
      </c>
      <c r="L197" s="56">
        <f t="shared" si="25"/>
        <v>64266094.800880767</v>
      </c>
      <c r="M197" s="56">
        <f t="shared" si="26"/>
        <v>58379116.026224308</v>
      </c>
      <c r="N197" s="34">
        <f>'jan-april'!M197</f>
        <v>42015714.390735723</v>
      </c>
      <c r="O197" s="34">
        <f t="shared" si="27"/>
        <v>16363401.635488585</v>
      </c>
    </row>
    <row r="198" spans="1:15" x14ac:dyDescent="0.25">
      <c r="A198" s="55">
        <v>3903</v>
      </c>
      <c r="B198" s="55" t="s">
        <v>218</v>
      </c>
      <c r="C198" s="56">
        <v>474395818</v>
      </c>
      <c r="D198" s="56">
        <v>27005</v>
      </c>
      <c r="E198" s="56">
        <f t="shared" si="20"/>
        <v>17566.962340307349</v>
      </c>
      <c r="F198" s="57">
        <f t="shared" si="28"/>
        <v>0.87439021735519518</v>
      </c>
      <c r="G198" s="56">
        <f t="shared" si="29"/>
        <v>1564.6115567730037</v>
      </c>
      <c r="H198" s="60">
        <f t="shared" si="21"/>
        <v>180.07993161101092</v>
      </c>
      <c r="I198" s="63">
        <f t="shared" si="22"/>
        <v>1744.6914883840145</v>
      </c>
      <c r="J198" s="56">
        <f t="shared" si="23"/>
        <v>-209.95680212049157</v>
      </c>
      <c r="K198" s="56">
        <f t="shared" si="24"/>
        <v>1534.7346862635229</v>
      </c>
      <c r="L198" s="56">
        <f t="shared" si="25"/>
        <v>47115393.643810309</v>
      </c>
      <c r="M198" s="56">
        <f t="shared" si="26"/>
        <v>41445510.20254644</v>
      </c>
      <c r="N198" s="34">
        <f>'jan-april'!M198</f>
        <v>20114698.095675267</v>
      </c>
      <c r="O198" s="34">
        <f t="shared" si="27"/>
        <v>21330812.106871173</v>
      </c>
    </row>
    <row r="199" spans="1:15" x14ac:dyDescent="0.25">
      <c r="A199" s="55">
        <v>3905</v>
      </c>
      <c r="B199" s="55" t="s">
        <v>219</v>
      </c>
      <c r="C199" s="56">
        <v>1111906265</v>
      </c>
      <c r="D199" s="56">
        <v>59830</v>
      </c>
      <c r="E199" s="56">
        <f t="shared" si="20"/>
        <v>18584.426959719203</v>
      </c>
      <c r="F199" s="57">
        <f t="shared" si="28"/>
        <v>0.92503420989552332</v>
      </c>
      <c r="G199" s="56">
        <f t="shared" si="29"/>
        <v>933.78349273765423</v>
      </c>
      <c r="H199" s="60">
        <f t="shared" si="21"/>
        <v>0</v>
      </c>
      <c r="I199" s="63">
        <f t="shared" si="22"/>
        <v>933.78349273765423</v>
      </c>
      <c r="J199" s="56">
        <f t="shared" si="23"/>
        <v>-209.95680212049157</v>
      </c>
      <c r="K199" s="56">
        <f t="shared" si="24"/>
        <v>723.82669061716263</v>
      </c>
      <c r="L199" s="56">
        <f t="shared" si="25"/>
        <v>55868266.370493852</v>
      </c>
      <c r="M199" s="56">
        <f t="shared" si="26"/>
        <v>43306550.899624839</v>
      </c>
      <c r="N199" s="34">
        <f>'jan-april'!M199</f>
        <v>29613417.122878741</v>
      </c>
      <c r="O199" s="34">
        <f t="shared" si="27"/>
        <v>13693133.776746098</v>
      </c>
    </row>
    <row r="200" spans="1:15" x14ac:dyDescent="0.25">
      <c r="A200" s="55">
        <v>3907</v>
      </c>
      <c r="B200" s="55" t="s">
        <v>220</v>
      </c>
      <c r="C200" s="56">
        <v>1162594679</v>
      </c>
      <c r="D200" s="56">
        <v>66758</v>
      </c>
      <c r="E200" s="56">
        <f t="shared" si="20"/>
        <v>17415.061550675575</v>
      </c>
      <c r="F200" s="57">
        <f t="shared" si="28"/>
        <v>0.86682940166665712</v>
      </c>
      <c r="G200" s="56">
        <f t="shared" si="29"/>
        <v>1658.7900463447038</v>
      </c>
      <c r="H200" s="60">
        <f t="shared" si="21"/>
        <v>233.24520798213197</v>
      </c>
      <c r="I200" s="63">
        <f t="shared" si="22"/>
        <v>1892.0352543268357</v>
      </c>
      <c r="J200" s="56">
        <f t="shared" si="23"/>
        <v>-209.95680212049157</v>
      </c>
      <c r="K200" s="56">
        <f t="shared" si="24"/>
        <v>1682.0784522063441</v>
      </c>
      <c r="L200" s="56">
        <f t="shared" si="25"/>
        <v>126308489.50835089</v>
      </c>
      <c r="M200" s="56">
        <f t="shared" si="26"/>
        <v>112292193.31239112</v>
      </c>
      <c r="N200" s="34">
        <f>'jan-april'!M200</f>
        <v>70653727.588150233</v>
      </c>
      <c r="O200" s="34">
        <f t="shared" si="27"/>
        <v>41638465.724240884</v>
      </c>
    </row>
    <row r="201" spans="1:15" x14ac:dyDescent="0.25">
      <c r="A201" s="55">
        <v>3909</v>
      </c>
      <c r="B201" s="55" t="s">
        <v>221</v>
      </c>
      <c r="C201" s="56">
        <v>831811099</v>
      </c>
      <c r="D201" s="56">
        <v>48870</v>
      </c>
      <c r="E201" s="56">
        <f t="shared" ref="E201:E264" si="30">C201/D201</f>
        <v>17020.894188663802</v>
      </c>
      <c r="F201" s="57">
        <f t="shared" si="28"/>
        <v>0.84720984088733065</v>
      </c>
      <c r="G201" s="56">
        <f t="shared" si="29"/>
        <v>1903.173810792003</v>
      </c>
      <c r="H201" s="60">
        <f t="shared" ref="H201:H264" si="31">(IF(E201&gt;=E$366*0.9,0,IF(E201&lt;0.9*E$366,(E$366*0.9-E201)*0.35)))</f>
        <v>371.20378468625239</v>
      </c>
      <c r="I201" s="63">
        <f t="shared" ref="I201:I264" si="32">G201+H201</f>
        <v>2274.3775954782554</v>
      </c>
      <c r="J201" s="56">
        <f t="shared" ref="J201:J264" si="33">I$368</f>
        <v>-209.95680212049157</v>
      </c>
      <c r="K201" s="56">
        <f t="shared" ref="K201:K264" si="34">I201+J201</f>
        <v>2064.4207933577641</v>
      </c>
      <c r="L201" s="56">
        <f t="shared" ref="L201:L264" si="35">I201*D201</f>
        <v>111148833.09102234</v>
      </c>
      <c r="M201" s="56">
        <f t="shared" ref="M201:M264" si="36">D201*K201</f>
        <v>100888244.17139393</v>
      </c>
      <c r="N201" s="34">
        <f>'jan-april'!M201</f>
        <v>56653172.080701664</v>
      </c>
      <c r="O201" s="34">
        <f t="shared" ref="O201:O264" si="37">M201-N201</f>
        <v>44235072.090692267</v>
      </c>
    </row>
    <row r="202" spans="1:15" x14ac:dyDescent="0.25">
      <c r="A202" s="55">
        <v>3911</v>
      </c>
      <c r="B202" s="55" t="s">
        <v>222</v>
      </c>
      <c r="C202" s="56">
        <v>524909034</v>
      </c>
      <c r="D202" s="56">
        <v>27569</v>
      </c>
      <c r="E202" s="56">
        <f t="shared" si="30"/>
        <v>19039.828575574014</v>
      </c>
      <c r="F202" s="57">
        <f t="shared" ref="F202:F265" si="38">E202/$E$366</f>
        <v>0.94770168706985125</v>
      </c>
      <c r="G202" s="56">
        <f t="shared" si="29"/>
        <v>651.43449090767137</v>
      </c>
      <c r="H202" s="60">
        <f t="shared" si="31"/>
        <v>0</v>
      </c>
      <c r="I202" s="63">
        <f t="shared" si="32"/>
        <v>651.43449090767137</v>
      </c>
      <c r="J202" s="56">
        <f t="shared" si="33"/>
        <v>-209.95680212049157</v>
      </c>
      <c r="K202" s="56">
        <f t="shared" si="34"/>
        <v>441.47768878717977</v>
      </c>
      <c r="L202" s="56">
        <f t="shared" si="35"/>
        <v>17959397.479833592</v>
      </c>
      <c r="M202" s="56">
        <f t="shared" si="36"/>
        <v>12171098.402173759</v>
      </c>
      <c r="N202" s="34">
        <f>'jan-april'!M202</f>
        <v>8220558.4376166482</v>
      </c>
      <c r="O202" s="34">
        <f t="shared" si="37"/>
        <v>3950539.9645571113</v>
      </c>
    </row>
    <row r="203" spans="1:15" x14ac:dyDescent="0.25">
      <c r="A203" s="55">
        <v>4001</v>
      </c>
      <c r="B203" s="55" t="s">
        <v>223</v>
      </c>
      <c r="C203" s="56">
        <v>677209440</v>
      </c>
      <c r="D203" s="56">
        <v>37289</v>
      </c>
      <c r="E203" s="56">
        <f t="shared" si="30"/>
        <v>18161.104883477703</v>
      </c>
      <c r="F203" s="57">
        <f t="shared" si="38"/>
        <v>0.90396348206645794</v>
      </c>
      <c r="G203" s="56">
        <f t="shared" ref="G203:G266" si="39">(E$366-E203)*0.62</f>
        <v>1196.2431800073844</v>
      </c>
      <c r="H203" s="60">
        <f t="shared" si="31"/>
        <v>0</v>
      </c>
      <c r="I203" s="63">
        <f t="shared" si="32"/>
        <v>1196.2431800073844</v>
      </c>
      <c r="J203" s="56">
        <f t="shared" si="33"/>
        <v>-209.95680212049157</v>
      </c>
      <c r="K203" s="56">
        <f t="shared" si="34"/>
        <v>986.28637788689275</v>
      </c>
      <c r="L203" s="56">
        <f t="shared" si="35"/>
        <v>44606711.939295352</v>
      </c>
      <c r="M203" s="56">
        <f t="shared" si="36"/>
        <v>36777632.745024346</v>
      </c>
      <c r="N203" s="34">
        <f>'jan-april'!M203</f>
        <v>20968136.752073985</v>
      </c>
      <c r="O203" s="34">
        <f t="shared" si="37"/>
        <v>15809495.992950361</v>
      </c>
    </row>
    <row r="204" spans="1:15" x14ac:dyDescent="0.25">
      <c r="A204" s="55">
        <v>4003</v>
      </c>
      <c r="B204" s="55" t="s">
        <v>224</v>
      </c>
      <c r="C204" s="56">
        <v>947595129</v>
      </c>
      <c r="D204" s="56">
        <v>56866</v>
      </c>
      <c r="E204" s="56">
        <f t="shared" si="30"/>
        <v>16663.650142440121</v>
      </c>
      <c r="F204" s="57">
        <f t="shared" si="38"/>
        <v>0.8294281269418502</v>
      </c>
      <c r="G204" s="56">
        <f t="shared" si="39"/>
        <v>2124.6651194506849</v>
      </c>
      <c r="H204" s="60">
        <f t="shared" si="31"/>
        <v>496.23920086454069</v>
      </c>
      <c r="I204" s="63">
        <f t="shared" si="32"/>
        <v>2620.9043203152255</v>
      </c>
      <c r="J204" s="56">
        <f t="shared" si="33"/>
        <v>-209.95680212049157</v>
      </c>
      <c r="K204" s="56">
        <f t="shared" si="34"/>
        <v>2410.9475181947341</v>
      </c>
      <c r="L204" s="56">
        <f t="shared" si="35"/>
        <v>149040345.07904562</v>
      </c>
      <c r="M204" s="56">
        <f t="shared" si="36"/>
        <v>137100941.56966174</v>
      </c>
      <c r="N204" s="34">
        <f>'jan-april'!M204</f>
        <v>79881241.206372485</v>
      </c>
      <c r="O204" s="34">
        <f t="shared" si="37"/>
        <v>57219700.363289252</v>
      </c>
    </row>
    <row r="205" spans="1:15" x14ac:dyDescent="0.25">
      <c r="A205" s="55">
        <v>4005</v>
      </c>
      <c r="B205" s="55" t="s">
        <v>225</v>
      </c>
      <c r="C205" s="56">
        <v>228284026</v>
      </c>
      <c r="D205" s="56">
        <v>13333</v>
      </c>
      <c r="E205" s="56">
        <f t="shared" si="30"/>
        <v>17121.729993249832</v>
      </c>
      <c r="F205" s="57">
        <f t="shared" si="38"/>
        <v>0.85222891244797605</v>
      </c>
      <c r="G205" s="56">
        <f t="shared" si="39"/>
        <v>1840.6556119486645</v>
      </c>
      <c r="H205" s="60">
        <f t="shared" si="31"/>
        <v>335.91125308114204</v>
      </c>
      <c r="I205" s="63">
        <f t="shared" si="32"/>
        <v>2176.5668650298066</v>
      </c>
      <c r="J205" s="56">
        <f t="shared" si="33"/>
        <v>-209.95680212049157</v>
      </c>
      <c r="K205" s="56">
        <f t="shared" si="34"/>
        <v>1966.610062909315</v>
      </c>
      <c r="L205" s="56">
        <f t="shared" si="35"/>
        <v>29020166.011442412</v>
      </c>
      <c r="M205" s="56">
        <f t="shared" si="36"/>
        <v>26220811.968769897</v>
      </c>
      <c r="N205" s="34">
        <f>'jan-april'!M205</f>
        <v>11775140.227544826</v>
      </c>
      <c r="O205" s="34">
        <f t="shared" si="37"/>
        <v>14445671.741225071</v>
      </c>
    </row>
    <row r="206" spans="1:15" x14ac:dyDescent="0.25">
      <c r="A206" s="55">
        <v>4010</v>
      </c>
      <c r="B206" s="55" t="s">
        <v>226</v>
      </c>
      <c r="C206" s="56">
        <v>40062582</v>
      </c>
      <c r="D206" s="56">
        <v>2389</v>
      </c>
      <c r="E206" s="56">
        <f t="shared" si="30"/>
        <v>16769.603181247385</v>
      </c>
      <c r="F206" s="57">
        <f t="shared" si="38"/>
        <v>0.8347019072823223</v>
      </c>
      <c r="G206" s="56">
        <f t="shared" si="39"/>
        <v>2058.9742353901815</v>
      </c>
      <c r="H206" s="60">
        <f t="shared" si="31"/>
        <v>459.15563728199845</v>
      </c>
      <c r="I206" s="63">
        <f t="shared" si="32"/>
        <v>2518.1298726721798</v>
      </c>
      <c r="J206" s="56">
        <f t="shared" si="33"/>
        <v>-209.95680212049157</v>
      </c>
      <c r="K206" s="56">
        <f t="shared" si="34"/>
        <v>2308.1730705516884</v>
      </c>
      <c r="L206" s="56">
        <f t="shared" si="35"/>
        <v>6015812.2658138378</v>
      </c>
      <c r="M206" s="56">
        <f t="shared" si="36"/>
        <v>5514225.4655479835</v>
      </c>
      <c r="N206" s="34">
        <f>'jan-april'!M206</f>
        <v>3657483.5219143904</v>
      </c>
      <c r="O206" s="34">
        <f t="shared" si="37"/>
        <v>1856741.9436335932</v>
      </c>
    </row>
    <row r="207" spans="1:15" x14ac:dyDescent="0.25">
      <c r="A207" s="55">
        <v>4012</v>
      </c>
      <c r="B207" s="55" t="s">
        <v>227</v>
      </c>
      <c r="C207" s="56">
        <v>256432825</v>
      </c>
      <c r="D207" s="56">
        <v>14310</v>
      </c>
      <c r="E207" s="56">
        <f t="shared" si="30"/>
        <v>17919.834032145354</v>
      </c>
      <c r="F207" s="57">
        <f t="shared" si="38"/>
        <v>0.8919542986885266</v>
      </c>
      <c r="G207" s="56">
        <f t="shared" si="39"/>
        <v>1345.8311078334407</v>
      </c>
      <c r="H207" s="60">
        <f t="shared" si="31"/>
        <v>56.574839467709168</v>
      </c>
      <c r="I207" s="63">
        <f t="shared" si="32"/>
        <v>1402.4059473011498</v>
      </c>
      <c r="J207" s="56">
        <f t="shared" si="33"/>
        <v>-209.95680212049157</v>
      </c>
      <c r="K207" s="56">
        <f t="shared" si="34"/>
        <v>1192.4491451806582</v>
      </c>
      <c r="L207" s="56">
        <f t="shared" si="35"/>
        <v>20068429.105879452</v>
      </c>
      <c r="M207" s="56">
        <f t="shared" si="36"/>
        <v>17063947.267535217</v>
      </c>
      <c r="N207" s="34">
        <f>'jan-april'!M207</f>
        <v>10526094.659763476</v>
      </c>
      <c r="O207" s="34">
        <f t="shared" si="37"/>
        <v>6537852.6077717412</v>
      </c>
    </row>
    <row r="208" spans="1:15" x14ac:dyDescent="0.25">
      <c r="A208" s="55">
        <v>4014</v>
      </c>
      <c r="B208" s="55" t="s">
        <v>228</v>
      </c>
      <c r="C208" s="56">
        <v>168818733</v>
      </c>
      <c r="D208" s="56">
        <v>10446</v>
      </c>
      <c r="E208" s="56">
        <f t="shared" si="30"/>
        <v>16161.08874210224</v>
      </c>
      <c r="F208" s="57">
        <f t="shared" si="38"/>
        <v>0.8044132858120614</v>
      </c>
      <c r="G208" s="56">
        <f t="shared" si="39"/>
        <v>2436.2531876601715</v>
      </c>
      <c r="H208" s="60">
        <f t="shared" si="31"/>
        <v>672.13569098279913</v>
      </c>
      <c r="I208" s="63">
        <f t="shared" si="32"/>
        <v>3108.3888786429707</v>
      </c>
      <c r="J208" s="56">
        <f t="shared" si="33"/>
        <v>-209.95680212049157</v>
      </c>
      <c r="K208" s="56">
        <f t="shared" si="34"/>
        <v>2898.4320765224793</v>
      </c>
      <c r="L208" s="56">
        <f t="shared" si="35"/>
        <v>32470230.226304471</v>
      </c>
      <c r="M208" s="56">
        <f t="shared" si="36"/>
        <v>30277021.471353818</v>
      </c>
      <c r="N208" s="34">
        <f>'jan-april'!M208</f>
        <v>16024420.352380812</v>
      </c>
      <c r="O208" s="34">
        <f t="shared" si="37"/>
        <v>14252601.118973006</v>
      </c>
    </row>
    <row r="209" spans="1:15" x14ac:dyDescent="0.25">
      <c r="A209" s="55">
        <v>4016</v>
      </c>
      <c r="B209" s="55" t="s">
        <v>229</v>
      </c>
      <c r="C209" s="56">
        <v>61248990</v>
      </c>
      <c r="D209" s="56">
        <v>4067</v>
      </c>
      <c r="E209" s="56">
        <f t="shared" si="30"/>
        <v>15059.992623555447</v>
      </c>
      <c r="F209" s="57">
        <f t="shared" si="38"/>
        <v>0.74960656079188082</v>
      </c>
      <c r="G209" s="56">
        <f t="shared" si="39"/>
        <v>3118.9327811591834</v>
      </c>
      <c r="H209" s="60">
        <f t="shared" si="31"/>
        <v>1057.5193324741767</v>
      </c>
      <c r="I209" s="63">
        <f t="shared" si="32"/>
        <v>4176.4521136333606</v>
      </c>
      <c r="J209" s="56">
        <f t="shared" si="33"/>
        <v>-209.95680212049157</v>
      </c>
      <c r="K209" s="56">
        <f t="shared" si="34"/>
        <v>3966.4953115128692</v>
      </c>
      <c r="L209" s="56">
        <f t="shared" si="35"/>
        <v>16985630.746146876</v>
      </c>
      <c r="M209" s="56">
        <f t="shared" si="36"/>
        <v>16131736.431922838</v>
      </c>
      <c r="N209" s="34">
        <f>'jan-april'!M209</f>
        <v>9070177.4315386489</v>
      </c>
      <c r="O209" s="34">
        <f t="shared" si="37"/>
        <v>7061559.0003841892</v>
      </c>
    </row>
    <row r="210" spans="1:15" x14ac:dyDescent="0.25">
      <c r="A210" s="55">
        <v>4018</v>
      </c>
      <c r="B210" s="55" t="s">
        <v>230</v>
      </c>
      <c r="C210" s="56">
        <v>106876825</v>
      </c>
      <c r="D210" s="56">
        <v>6558</v>
      </c>
      <c r="E210" s="56">
        <f t="shared" si="30"/>
        <v>16297.16758157975</v>
      </c>
      <c r="F210" s="57">
        <f t="shared" si="38"/>
        <v>0.81118656873503836</v>
      </c>
      <c r="G210" s="56">
        <f t="shared" si="39"/>
        <v>2351.8843071841152</v>
      </c>
      <c r="H210" s="60">
        <f t="shared" si="31"/>
        <v>624.50809716567073</v>
      </c>
      <c r="I210" s="63">
        <f t="shared" si="32"/>
        <v>2976.3924043497859</v>
      </c>
      <c r="J210" s="56">
        <f t="shared" si="33"/>
        <v>-209.95680212049157</v>
      </c>
      <c r="K210" s="56">
        <f t="shared" si="34"/>
        <v>2766.4356022292945</v>
      </c>
      <c r="L210" s="56">
        <f t="shared" si="35"/>
        <v>19519181.387725897</v>
      </c>
      <c r="M210" s="56">
        <f t="shared" si="36"/>
        <v>18142284.679419715</v>
      </c>
      <c r="N210" s="34">
        <f>'jan-april'!M210</f>
        <v>8186935.363275256</v>
      </c>
      <c r="O210" s="34">
        <f t="shared" si="37"/>
        <v>9955349.3161444589</v>
      </c>
    </row>
    <row r="211" spans="1:15" x14ac:dyDescent="0.25">
      <c r="A211" s="55">
        <v>4020</v>
      </c>
      <c r="B211" s="55" t="s">
        <v>231</v>
      </c>
      <c r="C211" s="56">
        <v>166200558</v>
      </c>
      <c r="D211" s="56">
        <v>11135</v>
      </c>
      <c r="E211" s="56">
        <f t="shared" si="30"/>
        <v>14925.95940727436</v>
      </c>
      <c r="F211" s="57">
        <f t="shared" si="38"/>
        <v>0.74293509814247749</v>
      </c>
      <c r="G211" s="56">
        <f t="shared" si="39"/>
        <v>3202.0333752534571</v>
      </c>
      <c r="H211" s="60">
        <f t="shared" si="31"/>
        <v>1104.430958172557</v>
      </c>
      <c r="I211" s="63">
        <f t="shared" si="32"/>
        <v>4306.4643334260145</v>
      </c>
      <c r="J211" s="56">
        <f t="shared" si="33"/>
        <v>-209.95680212049157</v>
      </c>
      <c r="K211" s="56">
        <f t="shared" si="34"/>
        <v>4096.5075313055231</v>
      </c>
      <c r="L211" s="56">
        <f t="shared" si="35"/>
        <v>47952480.352698669</v>
      </c>
      <c r="M211" s="56">
        <f t="shared" si="36"/>
        <v>45614611.361087002</v>
      </c>
      <c r="N211" s="34">
        <f>'jan-april'!M211</f>
        <v>27166855.88392498</v>
      </c>
      <c r="O211" s="34">
        <f t="shared" si="37"/>
        <v>18447755.477162022</v>
      </c>
    </row>
    <row r="212" spans="1:15" x14ac:dyDescent="0.25">
      <c r="A212" s="55">
        <v>4022</v>
      </c>
      <c r="B212" s="55" t="s">
        <v>232</v>
      </c>
      <c r="C212" s="56">
        <v>51525674</v>
      </c>
      <c r="D212" s="56">
        <v>2981</v>
      </c>
      <c r="E212" s="56">
        <f t="shared" si="30"/>
        <v>17284.694397853069</v>
      </c>
      <c r="F212" s="57">
        <f t="shared" si="38"/>
        <v>0.86034041621292867</v>
      </c>
      <c r="G212" s="56">
        <f t="shared" si="39"/>
        <v>1739.6176810946574</v>
      </c>
      <c r="H212" s="60">
        <f t="shared" si="31"/>
        <v>278.87371147000903</v>
      </c>
      <c r="I212" s="63">
        <f t="shared" si="32"/>
        <v>2018.4913925646665</v>
      </c>
      <c r="J212" s="56">
        <f t="shared" si="33"/>
        <v>-209.95680212049157</v>
      </c>
      <c r="K212" s="56">
        <f t="shared" si="34"/>
        <v>1808.5345904441749</v>
      </c>
      <c r="L212" s="56">
        <f t="shared" si="35"/>
        <v>6017122.8412352707</v>
      </c>
      <c r="M212" s="56">
        <f t="shared" si="36"/>
        <v>5391241.6141140852</v>
      </c>
      <c r="N212" s="34">
        <f>'jan-april'!M212</f>
        <v>932852.61504498543</v>
      </c>
      <c r="O212" s="34">
        <f t="shared" si="37"/>
        <v>4458388.9990691002</v>
      </c>
    </row>
    <row r="213" spans="1:15" x14ac:dyDescent="0.25">
      <c r="A213" s="55">
        <v>4024</v>
      </c>
      <c r="B213" s="55" t="s">
        <v>233</v>
      </c>
      <c r="C213" s="56">
        <v>32841124</v>
      </c>
      <c r="D213" s="56">
        <v>1646</v>
      </c>
      <c r="E213" s="56">
        <f t="shared" si="30"/>
        <v>19952.080194410693</v>
      </c>
      <c r="F213" s="57">
        <f t="shared" si="38"/>
        <v>0.99310873444804226</v>
      </c>
      <c r="G213" s="56">
        <f t="shared" si="39"/>
        <v>85.83848722893039</v>
      </c>
      <c r="H213" s="60">
        <f t="shared" si="31"/>
        <v>0</v>
      </c>
      <c r="I213" s="63">
        <f t="shared" si="32"/>
        <v>85.83848722893039</v>
      </c>
      <c r="J213" s="56">
        <f t="shared" si="33"/>
        <v>-209.95680212049157</v>
      </c>
      <c r="K213" s="56">
        <f t="shared" si="34"/>
        <v>-124.11831489156118</v>
      </c>
      <c r="L213" s="56">
        <f t="shared" si="35"/>
        <v>141290.14997881942</v>
      </c>
      <c r="M213" s="56">
        <f t="shared" si="36"/>
        <v>-204298.74631150972</v>
      </c>
      <c r="N213" s="34">
        <f>'jan-april'!M213</f>
        <v>-1701046.11610733</v>
      </c>
      <c r="O213" s="34">
        <f t="shared" si="37"/>
        <v>1496747.3697958202</v>
      </c>
    </row>
    <row r="214" spans="1:15" x14ac:dyDescent="0.25">
      <c r="A214" s="55">
        <v>4026</v>
      </c>
      <c r="B214" s="55" t="s">
        <v>234</v>
      </c>
      <c r="C214" s="56">
        <v>145624871</v>
      </c>
      <c r="D214" s="56">
        <v>5529</v>
      </c>
      <c r="E214" s="56">
        <f t="shared" si="30"/>
        <v>26338.374208717669</v>
      </c>
      <c r="F214" s="57">
        <f t="shared" si="38"/>
        <v>1.3109845802026223</v>
      </c>
      <c r="G214" s="56">
        <f t="shared" si="39"/>
        <v>-3873.6638016413945</v>
      </c>
      <c r="H214" s="60">
        <f t="shared" si="31"/>
        <v>0</v>
      </c>
      <c r="I214" s="63">
        <f t="shared" si="32"/>
        <v>-3873.6638016413945</v>
      </c>
      <c r="J214" s="56">
        <f t="shared" si="33"/>
        <v>-209.95680212049157</v>
      </c>
      <c r="K214" s="56">
        <f t="shared" si="34"/>
        <v>-4083.6206037618858</v>
      </c>
      <c r="L214" s="56">
        <f t="shared" si="35"/>
        <v>-21417487.159275271</v>
      </c>
      <c r="M214" s="56">
        <f t="shared" si="36"/>
        <v>-22578338.318199467</v>
      </c>
      <c r="N214" s="34">
        <f>'jan-april'!M214</f>
        <v>-25427032.41960961</v>
      </c>
      <c r="O214" s="34">
        <f t="shared" si="37"/>
        <v>2848694.1014101431</v>
      </c>
    </row>
    <row r="215" spans="1:15" x14ac:dyDescent="0.25">
      <c r="A215" s="55">
        <v>4028</v>
      </c>
      <c r="B215" s="55" t="s">
        <v>235</v>
      </c>
      <c r="C215" s="56">
        <v>45887528</v>
      </c>
      <c r="D215" s="56">
        <v>2473</v>
      </c>
      <c r="E215" s="56">
        <f t="shared" si="30"/>
        <v>18555.409623938536</v>
      </c>
      <c r="F215" s="57">
        <f t="shared" si="38"/>
        <v>0.92358988081637972</v>
      </c>
      <c r="G215" s="56">
        <f t="shared" si="39"/>
        <v>951.7742409216678</v>
      </c>
      <c r="H215" s="60">
        <f t="shared" si="31"/>
        <v>0</v>
      </c>
      <c r="I215" s="63">
        <f t="shared" si="32"/>
        <v>951.7742409216678</v>
      </c>
      <c r="J215" s="56">
        <f t="shared" si="33"/>
        <v>-209.95680212049157</v>
      </c>
      <c r="K215" s="56">
        <f t="shared" si="34"/>
        <v>741.81743880117619</v>
      </c>
      <c r="L215" s="56">
        <f t="shared" si="35"/>
        <v>2353737.6977992845</v>
      </c>
      <c r="M215" s="56">
        <f t="shared" si="36"/>
        <v>1834514.5261553088</v>
      </c>
      <c r="N215" s="34">
        <f>'jan-april'!M215</f>
        <v>1044133.0860671756</v>
      </c>
      <c r="O215" s="34">
        <f t="shared" si="37"/>
        <v>790381.44008813321</v>
      </c>
    </row>
    <row r="216" spans="1:15" x14ac:dyDescent="0.25">
      <c r="A216" s="55">
        <v>4030</v>
      </c>
      <c r="B216" s="55" t="s">
        <v>236</v>
      </c>
      <c r="C216" s="56">
        <v>29752373</v>
      </c>
      <c r="D216" s="56">
        <v>1486</v>
      </c>
      <c r="E216" s="56">
        <f t="shared" si="30"/>
        <v>20021.785329744282</v>
      </c>
      <c r="F216" s="57">
        <f t="shared" si="38"/>
        <v>0.99657828639757084</v>
      </c>
      <c r="G216" s="56">
        <f t="shared" si="39"/>
        <v>42.621303322105668</v>
      </c>
      <c r="H216" s="60">
        <f t="shared" si="31"/>
        <v>0</v>
      </c>
      <c r="I216" s="63">
        <f t="shared" si="32"/>
        <v>42.621303322105668</v>
      </c>
      <c r="J216" s="56">
        <f t="shared" si="33"/>
        <v>-209.95680212049157</v>
      </c>
      <c r="K216" s="56">
        <f t="shared" si="34"/>
        <v>-167.33549879838591</v>
      </c>
      <c r="L216" s="56">
        <f t="shared" si="35"/>
        <v>63335.256736649026</v>
      </c>
      <c r="M216" s="56">
        <f t="shared" si="36"/>
        <v>-248660.55121440146</v>
      </c>
      <c r="N216" s="34">
        <f>'jan-april'!M216</f>
        <v>-1690864.4652342007</v>
      </c>
      <c r="O216" s="34">
        <f t="shared" si="37"/>
        <v>1442203.9140197993</v>
      </c>
    </row>
    <row r="217" spans="1:15" x14ac:dyDescent="0.25">
      <c r="A217" s="55">
        <v>4032</v>
      </c>
      <c r="B217" s="55" t="s">
        <v>237</v>
      </c>
      <c r="C217" s="56">
        <v>24727349</v>
      </c>
      <c r="D217" s="56">
        <v>1256</v>
      </c>
      <c r="E217" s="56">
        <f t="shared" si="30"/>
        <v>19687.379777070062</v>
      </c>
      <c r="F217" s="57">
        <f t="shared" si="38"/>
        <v>0.97993335153500327</v>
      </c>
      <c r="G217" s="56">
        <f t="shared" si="39"/>
        <v>249.95274598012176</v>
      </c>
      <c r="H217" s="60">
        <f t="shared" si="31"/>
        <v>0</v>
      </c>
      <c r="I217" s="63">
        <f t="shared" si="32"/>
        <v>249.95274598012176</v>
      </c>
      <c r="J217" s="56">
        <f t="shared" si="33"/>
        <v>-209.95680212049157</v>
      </c>
      <c r="K217" s="56">
        <f t="shared" si="34"/>
        <v>39.995943859630188</v>
      </c>
      <c r="L217" s="56">
        <f t="shared" si="35"/>
        <v>313940.64895103296</v>
      </c>
      <c r="M217" s="56">
        <f t="shared" si="36"/>
        <v>50234.90548769552</v>
      </c>
      <c r="N217" s="34">
        <f>'jan-april'!M217</f>
        <v>-1428072.5283540746</v>
      </c>
      <c r="O217" s="34">
        <f t="shared" si="37"/>
        <v>1478307.43384177</v>
      </c>
    </row>
    <row r="218" spans="1:15" x14ac:dyDescent="0.25">
      <c r="A218" s="55">
        <v>4034</v>
      </c>
      <c r="B218" s="55" t="s">
        <v>238</v>
      </c>
      <c r="C218" s="56">
        <v>62023321</v>
      </c>
      <c r="D218" s="56">
        <v>2238</v>
      </c>
      <c r="E218" s="56">
        <f t="shared" si="30"/>
        <v>27713.726988382485</v>
      </c>
      <c r="F218" s="57">
        <f t="shared" si="38"/>
        <v>1.3794423472686927</v>
      </c>
      <c r="G218" s="56">
        <f t="shared" si="39"/>
        <v>-4726.3825250335804</v>
      </c>
      <c r="H218" s="60">
        <f t="shared" si="31"/>
        <v>0</v>
      </c>
      <c r="I218" s="63">
        <f t="shared" si="32"/>
        <v>-4726.3825250335804</v>
      </c>
      <c r="J218" s="56">
        <f t="shared" si="33"/>
        <v>-209.95680212049157</v>
      </c>
      <c r="K218" s="56">
        <f t="shared" si="34"/>
        <v>-4936.3393271540717</v>
      </c>
      <c r="L218" s="56">
        <f t="shared" si="35"/>
        <v>-10577644.091025153</v>
      </c>
      <c r="M218" s="56">
        <f t="shared" si="36"/>
        <v>-11047527.414170813</v>
      </c>
      <c r="N218" s="34">
        <f>'jan-april'!M218</f>
        <v>-12231529.34233791</v>
      </c>
      <c r="O218" s="34">
        <f t="shared" si="37"/>
        <v>1184001.9281670973</v>
      </c>
    </row>
    <row r="219" spans="1:15" x14ac:dyDescent="0.25">
      <c r="A219" s="55">
        <v>4036</v>
      </c>
      <c r="B219" s="55" t="s">
        <v>239</v>
      </c>
      <c r="C219" s="56">
        <v>106600639</v>
      </c>
      <c r="D219" s="56">
        <v>3861</v>
      </c>
      <c r="E219" s="56">
        <f t="shared" si="30"/>
        <v>27609.593110593112</v>
      </c>
      <c r="F219" s="57">
        <f t="shared" si="38"/>
        <v>1.3742591151156092</v>
      </c>
      <c r="G219" s="56">
        <f t="shared" si="39"/>
        <v>-4661.8195208041689</v>
      </c>
      <c r="H219" s="60">
        <f t="shared" si="31"/>
        <v>0</v>
      </c>
      <c r="I219" s="63">
        <f t="shared" si="32"/>
        <v>-4661.8195208041689</v>
      </c>
      <c r="J219" s="56">
        <f t="shared" si="33"/>
        <v>-209.95680212049157</v>
      </c>
      <c r="K219" s="56">
        <f t="shared" si="34"/>
        <v>-4871.7763229246602</v>
      </c>
      <c r="L219" s="56">
        <f t="shared" si="35"/>
        <v>-17999285.169824895</v>
      </c>
      <c r="M219" s="56">
        <f t="shared" si="36"/>
        <v>-18809928.382812113</v>
      </c>
      <c r="N219" s="34">
        <f>'jan-april'!M219</f>
        <v>-20868951.134757236</v>
      </c>
      <c r="O219" s="34">
        <f t="shared" si="37"/>
        <v>2059022.7519451231</v>
      </c>
    </row>
    <row r="220" spans="1:15" x14ac:dyDescent="0.25">
      <c r="A220" s="55">
        <v>4201</v>
      </c>
      <c r="B220" s="55" t="s">
        <v>240</v>
      </c>
      <c r="C220" s="56">
        <v>107680903</v>
      </c>
      <c r="D220" s="56">
        <v>6687</v>
      </c>
      <c r="E220" s="56">
        <f t="shared" si="30"/>
        <v>16103.021235232542</v>
      </c>
      <c r="F220" s="57">
        <f t="shared" si="38"/>
        <v>0.80152299328626886</v>
      </c>
      <c r="G220" s="56">
        <f t="shared" si="39"/>
        <v>2472.2550419193844</v>
      </c>
      <c r="H220" s="60">
        <f t="shared" si="31"/>
        <v>692.45931838719355</v>
      </c>
      <c r="I220" s="63">
        <f t="shared" si="32"/>
        <v>3164.7143603065779</v>
      </c>
      <c r="J220" s="56">
        <f t="shared" si="33"/>
        <v>-209.95680212049157</v>
      </c>
      <c r="K220" s="56">
        <f t="shared" si="34"/>
        <v>2954.7575581860865</v>
      </c>
      <c r="L220" s="56">
        <f t="shared" si="35"/>
        <v>21162444.927370086</v>
      </c>
      <c r="M220" s="56">
        <f t="shared" si="36"/>
        <v>19758463.791590359</v>
      </c>
      <c r="N220" s="34">
        <f>'jan-april'!M220</f>
        <v>12306102.891285703</v>
      </c>
      <c r="O220" s="34">
        <f t="shared" si="37"/>
        <v>7452360.9003046565</v>
      </c>
    </row>
    <row r="221" spans="1:15" x14ac:dyDescent="0.25">
      <c r="A221" s="55">
        <v>4202</v>
      </c>
      <c r="B221" s="55" t="s">
        <v>241</v>
      </c>
      <c r="C221" s="56">
        <v>418517536</v>
      </c>
      <c r="D221" s="56">
        <v>25419</v>
      </c>
      <c r="E221" s="56">
        <f t="shared" si="30"/>
        <v>16464.752193241275</v>
      </c>
      <c r="F221" s="57">
        <f t="shared" si="38"/>
        <v>0.81952804190367401</v>
      </c>
      <c r="G221" s="56">
        <f t="shared" si="39"/>
        <v>2247.9818479539699</v>
      </c>
      <c r="H221" s="60">
        <f t="shared" si="31"/>
        <v>565.853483084137</v>
      </c>
      <c r="I221" s="63">
        <f t="shared" si="32"/>
        <v>2813.8353310381071</v>
      </c>
      <c r="J221" s="56">
        <f t="shared" si="33"/>
        <v>-209.95680212049157</v>
      </c>
      <c r="K221" s="56">
        <f t="shared" si="34"/>
        <v>2603.8785289176158</v>
      </c>
      <c r="L221" s="56">
        <f t="shared" si="35"/>
        <v>71524880.279657647</v>
      </c>
      <c r="M221" s="56">
        <f t="shared" si="36"/>
        <v>66187988.326556876</v>
      </c>
      <c r="N221" s="34">
        <f>'jan-april'!M221</f>
        <v>34210304.20098865</v>
      </c>
      <c r="O221" s="34">
        <f t="shared" si="37"/>
        <v>31977684.125568226</v>
      </c>
    </row>
    <row r="222" spans="1:15" x14ac:dyDescent="0.25">
      <c r="A222" s="55">
        <v>4203</v>
      </c>
      <c r="B222" s="55" t="s">
        <v>242</v>
      </c>
      <c r="C222" s="56">
        <v>792245792</v>
      </c>
      <c r="D222" s="56">
        <v>46568</v>
      </c>
      <c r="E222" s="56">
        <f t="shared" si="30"/>
        <v>17012.665177804502</v>
      </c>
      <c r="F222" s="57">
        <f t="shared" si="38"/>
        <v>0.84680024437004475</v>
      </c>
      <c r="G222" s="56">
        <f t="shared" si="39"/>
        <v>1908.2757975247694</v>
      </c>
      <c r="H222" s="60">
        <f t="shared" si="31"/>
        <v>374.08393848700757</v>
      </c>
      <c r="I222" s="63">
        <f t="shared" si="32"/>
        <v>2282.3597360117769</v>
      </c>
      <c r="J222" s="56">
        <f t="shared" si="33"/>
        <v>-209.95680212049157</v>
      </c>
      <c r="K222" s="56">
        <f t="shared" si="34"/>
        <v>2072.4029338912856</v>
      </c>
      <c r="L222" s="56">
        <f t="shared" si="35"/>
        <v>106284928.18659642</v>
      </c>
      <c r="M222" s="56">
        <f t="shared" si="36"/>
        <v>96507659.825449392</v>
      </c>
      <c r="N222" s="34">
        <f>'jan-april'!M222</f>
        <v>55132645.556282736</v>
      </c>
      <c r="O222" s="34">
        <f t="shared" si="37"/>
        <v>41375014.269166656</v>
      </c>
    </row>
    <row r="223" spans="1:15" x14ac:dyDescent="0.25">
      <c r="A223" s="55">
        <v>4204</v>
      </c>
      <c r="B223" s="55" t="s">
        <v>243</v>
      </c>
      <c r="C223" s="56">
        <v>1955715917</v>
      </c>
      <c r="D223" s="56">
        <v>118221</v>
      </c>
      <c r="E223" s="56">
        <f t="shared" si="30"/>
        <v>16542.880850271948</v>
      </c>
      <c r="F223" s="57">
        <f t="shared" si="38"/>
        <v>0.82341687208838787</v>
      </c>
      <c r="G223" s="56">
        <f t="shared" si="39"/>
        <v>2199.5420805949529</v>
      </c>
      <c r="H223" s="60">
        <f t="shared" si="31"/>
        <v>538.50845312340152</v>
      </c>
      <c r="I223" s="63">
        <f t="shared" si="32"/>
        <v>2738.0505337183545</v>
      </c>
      <c r="J223" s="56">
        <f t="shared" si="33"/>
        <v>-209.95680212049157</v>
      </c>
      <c r="K223" s="56">
        <f t="shared" si="34"/>
        <v>2528.0937315978631</v>
      </c>
      <c r="L223" s="56">
        <f t="shared" si="35"/>
        <v>323695072.14671761</v>
      </c>
      <c r="M223" s="56">
        <f t="shared" si="36"/>
        <v>298873769.04323095</v>
      </c>
      <c r="N223" s="34">
        <f>'jan-april'!M223</f>
        <v>174785848.34041071</v>
      </c>
      <c r="O223" s="34">
        <f t="shared" si="37"/>
        <v>124087920.70282024</v>
      </c>
    </row>
    <row r="224" spans="1:15" x14ac:dyDescent="0.25">
      <c r="A224" s="55">
        <v>4205</v>
      </c>
      <c r="B224" s="55" t="s">
        <v>244</v>
      </c>
      <c r="C224" s="56">
        <v>385865869</v>
      </c>
      <c r="D224" s="56">
        <v>23768</v>
      </c>
      <c r="E224" s="56">
        <f t="shared" si="30"/>
        <v>16234.679779535511</v>
      </c>
      <c r="F224" s="57">
        <f t="shared" si="38"/>
        <v>0.80807625735888522</v>
      </c>
      <c r="G224" s="56">
        <f t="shared" si="39"/>
        <v>2390.6267444515438</v>
      </c>
      <c r="H224" s="60">
        <f t="shared" si="31"/>
        <v>646.37882788115439</v>
      </c>
      <c r="I224" s="63">
        <f t="shared" si="32"/>
        <v>3037.0055723326982</v>
      </c>
      <c r="J224" s="56">
        <f t="shared" si="33"/>
        <v>-209.95680212049157</v>
      </c>
      <c r="K224" s="56">
        <f t="shared" si="34"/>
        <v>2827.0487702122068</v>
      </c>
      <c r="L224" s="56">
        <f t="shared" si="35"/>
        <v>72183548.443203568</v>
      </c>
      <c r="M224" s="56">
        <f t="shared" si="36"/>
        <v>67193295.170403734</v>
      </c>
      <c r="N224" s="34">
        <f>'jan-april'!M224</f>
        <v>36320703.179552637</v>
      </c>
      <c r="O224" s="34">
        <f t="shared" si="37"/>
        <v>30872591.990851097</v>
      </c>
    </row>
    <row r="225" spans="1:15" x14ac:dyDescent="0.25">
      <c r="A225" s="55">
        <v>4206</v>
      </c>
      <c r="B225" s="55" t="s">
        <v>245</v>
      </c>
      <c r="C225" s="56">
        <v>164434820</v>
      </c>
      <c r="D225" s="56">
        <v>9880</v>
      </c>
      <c r="E225" s="56">
        <f t="shared" si="30"/>
        <v>16643.2004048583</v>
      </c>
      <c r="F225" s="57">
        <f t="shared" si="38"/>
        <v>0.82841024746202707</v>
      </c>
      <c r="G225" s="56">
        <f t="shared" si="39"/>
        <v>2137.3439567514142</v>
      </c>
      <c r="H225" s="60">
        <f t="shared" si="31"/>
        <v>503.39660901817803</v>
      </c>
      <c r="I225" s="63">
        <f t="shared" si="32"/>
        <v>2640.7405657695922</v>
      </c>
      <c r="J225" s="56">
        <f t="shared" si="33"/>
        <v>-209.95680212049157</v>
      </c>
      <c r="K225" s="56">
        <f t="shared" si="34"/>
        <v>2430.7837636491008</v>
      </c>
      <c r="L225" s="56">
        <f t="shared" si="35"/>
        <v>26090516.789803572</v>
      </c>
      <c r="M225" s="56">
        <f t="shared" si="36"/>
        <v>24016143.584853116</v>
      </c>
      <c r="N225" s="34">
        <f>'jan-april'!M225</f>
        <v>11324770.025916366</v>
      </c>
      <c r="O225" s="34">
        <f t="shared" si="37"/>
        <v>12691373.558936751</v>
      </c>
    </row>
    <row r="226" spans="1:15" x14ac:dyDescent="0.25">
      <c r="A226" s="55">
        <v>4207</v>
      </c>
      <c r="B226" s="55" t="s">
        <v>246</v>
      </c>
      <c r="C226" s="56">
        <v>164360937</v>
      </c>
      <c r="D226" s="56">
        <v>9329</v>
      </c>
      <c r="E226" s="56">
        <f t="shared" si="30"/>
        <v>17618.280308714762</v>
      </c>
      <c r="F226" s="57">
        <f t="shared" si="38"/>
        <v>0.87694455365311197</v>
      </c>
      <c r="G226" s="56">
        <f t="shared" si="39"/>
        <v>1532.7944163604077</v>
      </c>
      <c r="H226" s="60">
        <f t="shared" si="31"/>
        <v>162.11864266841638</v>
      </c>
      <c r="I226" s="63">
        <f t="shared" si="32"/>
        <v>1694.9130590288241</v>
      </c>
      <c r="J226" s="56">
        <f t="shared" si="33"/>
        <v>-209.95680212049157</v>
      </c>
      <c r="K226" s="56">
        <f t="shared" si="34"/>
        <v>1484.9562569083325</v>
      </c>
      <c r="L226" s="56">
        <f t="shared" si="35"/>
        <v>15811843.9276799</v>
      </c>
      <c r="M226" s="56">
        <f t="shared" si="36"/>
        <v>13853156.920697834</v>
      </c>
      <c r="N226" s="34">
        <f>'jan-april'!M226</f>
        <v>8436676.3217787202</v>
      </c>
      <c r="O226" s="34">
        <f t="shared" si="37"/>
        <v>5416480.5989191141</v>
      </c>
    </row>
    <row r="227" spans="1:15" x14ac:dyDescent="0.25">
      <c r="A227" s="55">
        <v>4211</v>
      </c>
      <c r="B227" s="55" t="s">
        <v>247</v>
      </c>
      <c r="C227" s="56">
        <v>35248114</v>
      </c>
      <c r="D227" s="56">
        <v>2492</v>
      </c>
      <c r="E227" s="56">
        <f t="shared" si="30"/>
        <v>14144.508025682184</v>
      </c>
      <c r="F227" s="57">
        <f t="shared" si="38"/>
        <v>0.70403859286364023</v>
      </c>
      <c r="G227" s="56">
        <f t="shared" si="39"/>
        <v>3686.5332318406063</v>
      </c>
      <c r="H227" s="60">
        <f t="shared" si="31"/>
        <v>1377.9389417298187</v>
      </c>
      <c r="I227" s="63">
        <f t="shared" si="32"/>
        <v>5064.4721735704252</v>
      </c>
      <c r="J227" s="56">
        <f t="shared" si="33"/>
        <v>-209.95680212049157</v>
      </c>
      <c r="K227" s="56">
        <f t="shared" si="34"/>
        <v>4854.5153714499338</v>
      </c>
      <c r="L227" s="56">
        <f t="shared" si="35"/>
        <v>12620664.656537499</v>
      </c>
      <c r="M227" s="56">
        <f t="shared" si="36"/>
        <v>12097452.305653235</v>
      </c>
      <c r="N227" s="34">
        <f>'jan-april'!M227</f>
        <v>7054738.1972250603</v>
      </c>
      <c r="O227" s="34">
        <f t="shared" si="37"/>
        <v>5042714.1084281746</v>
      </c>
    </row>
    <row r="228" spans="1:15" x14ac:dyDescent="0.25">
      <c r="A228" s="55">
        <v>4212</v>
      </c>
      <c r="B228" s="55" t="s">
        <v>248</v>
      </c>
      <c r="C228" s="56">
        <v>33025562</v>
      </c>
      <c r="D228" s="56">
        <v>2285</v>
      </c>
      <c r="E228" s="56">
        <f t="shared" si="30"/>
        <v>14453.2</v>
      </c>
      <c r="F228" s="57">
        <f t="shared" si="38"/>
        <v>0.71940364216987318</v>
      </c>
      <c r="G228" s="56">
        <f t="shared" si="39"/>
        <v>3495.1442077635597</v>
      </c>
      <c r="H228" s="60">
        <f t="shared" si="31"/>
        <v>1269.8967507185828</v>
      </c>
      <c r="I228" s="63">
        <f t="shared" si="32"/>
        <v>4765.0409584821427</v>
      </c>
      <c r="J228" s="56">
        <f t="shared" si="33"/>
        <v>-209.95680212049157</v>
      </c>
      <c r="K228" s="56">
        <f t="shared" si="34"/>
        <v>4555.0841563616514</v>
      </c>
      <c r="L228" s="56">
        <f t="shared" si="35"/>
        <v>10888118.590131696</v>
      </c>
      <c r="M228" s="56">
        <f t="shared" si="36"/>
        <v>10408367.297286373</v>
      </c>
      <c r="N228" s="34">
        <f>'jan-april'!M228</f>
        <v>6026329.0411152728</v>
      </c>
      <c r="O228" s="34">
        <f t="shared" si="37"/>
        <v>4382038.2561710998</v>
      </c>
    </row>
    <row r="229" spans="1:15" x14ac:dyDescent="0.25">
      <c r="A229" s="55">
        <v>4213</v>
      </c>
      <c r="B229" s="55" t="s">
        <v>249</v>
      </c>
      <c r="C229" s="56">
        <v>100527402</v>
      </c>
      <c r="D229" s="56">
        <v>6464</v>
      </c>
      <c r="E229" s="56">
        <f t="shared" si="30"/>
        <v>15551.887685643564</v>
      </c>
      <c r="F229" s="57">
        <f t="shared" si="38"/>
        <v>0.77409048817346882</v>
      </c>
      <c r="G229" s="56">
        <f t="shared" si="39"/>
        <v>2813.9578426645508</v>
      </c>
      <c r="H229" s="60">
        <f t="shared" si="31"/>
        <v>885.35606074333589</v>
      </c>
      <c r="I229" s="63">
        <f t="shared" si="32"/>
        <v>3699.3139034078868</v>
      </c>
      <c r="J229" s="56">
        <f t="shared" si="33"/>
        <v>-209.95680212049157</v>
      </c>
      <c r="K229" s="56">
        <f t="shared" si="34"/>
        <v>3489.3571012873954</v>
      </c>
      <c r="L229" s="56">
        <f t="shared" si="35"/>
        <v>23912365.071628582</v>
      </c>
      <c r="M229" s="56">
        <f t="shared" si="36"/>
        <v>22555204.302721724</v>
      </c>
      <c r="N229" s="34">
        <f>'jan-april'!M229</f>
        <v>13460744.737360666</v>
      </c>
      <c r="O229" s="34">
        <f t="shared" si="37"/>
        <v>9094459.5653610583</v>
      </c>
    </row>
    <row r="230" spans="1:15" x14ac:dyDescent="0.25">
      <c r="A230" s="55">
        <v>4214</v>
      </c>
      <c r="B230" s="55" t="s">
        <v>250</v>
      </c>
      <c r="C230" s="56">
        <v>101980933</v>
      </c>
      <c r="D230" s="56">
        <v>6260</v>
      </c>
      <c r="E230" s="56">
        <f t="shared" si="30"/>
        <v>16290.883865814696</v>
      </c>
      <c r="F230" s="57">
        <f t="shared" si="38"/>
        <v>0.81087379869049869</v>
      </c>
      <c r="G230" s="56">
        <f t="shared" si="39"/>
        <v>2355.7802109584486</v>
      </c>
      <c r="H230" s="60">
        <f t="shared" si="31"/>
        <v>626.70739768343947</v>
      </c>
      <c r="I230" s="63">
        <f t="shared" si="32"/>
        <v>2982.4876086418881</v>
      </c>
      <c r="J230" s="56">
        <f t="shared" si="33"/>
        <v>-209.95680212049157</v>
      </c>
      <c r="K230" s="56">
        <f t="shared" si="34"/>
        <v>2772.5308065213967</v>
      </c>
      <c r="L230" s="56">
        <f t="shared" si="35"/>
        <v>18670372.430098221</v>
      </c>
      <c r="M230" s="56">
        <f t="shared" si="36"/>
        <v>17356042.848823942</v>
      </c>
      <c r="N230" s="34">
        <f>'jan-april'!M230</f>
        <v>7115539.0177162373</v>
      </c>
      <c r="O230" s="34">
        <f t="shared" si="37"/>
        <v>10240503.831107706</v>
      </c>
    </row>
    <row r="231" spans="1:15" x14ac:dyDescent="0.25">
      <c r="A231" s="55">
        <v>4215</v>
      </c>
      <c r="B231" s="55" t="s">
        <v>251</v>
      </c>
      <c r="C231" s="56">
        <v>206530789</v>
      </c>
      <c r="D231" s="56">
        <v>11734</v>
      </c>
      <c r="E231" s="56">
        <f t="shared" si="30"/>
        <v>17601.055820692007</v>
      </c>
      <c r="F231" s="57">
        <f t="shared" si="38"/>
        <v>0.87608720999094147</v>
      </c>
      <c r="G231" s="56">
        <f t="shared" si="39"/>
        <v>1543.4735989345161</v>
      </c>
      <c r="H231" s="60">
        <f t="shared" si="31"/>
        <v>168.14721347638078</v>
      </c>
      <c r="I231" s="63">
        <f t="shared" si="32"/>
        <v>1711.6208124108969</v>
      </c>
      <c r="J231" s="56">
        <f t="shared" si="33"/>
        <v>-209.95680212049157</v>
      </c>
      <c r="K231" s="56">
        <f t="shared" si="34"/>
        <v>1501.6640102904053</v>
      </c>
      <c r="L231" s="56">
        <f t="shared" si="35"/>
        <v>20084158.612829465</v>
      </c>
      <c r="M231" s="56">
        <f t="shared" si="36"/>
        <v>17620525.496747617</v>
      </c>
      <c r="N231" s="34">
        <f>'jan-april'!M231</f>
        <v>8294486.4715083577</v>
      </c>
      <c r="O231" s="34">
        <f t="shared" si="37"/>
        <v>9326039.025239259</v>
      </c>
    </row>
    <row r="232" spans="1:15" x14ac:dyDescent="0.25">
      <c r="A232" s="55">
        <v>4216</v>
      </c>
      <c r="B232" s="55" t="s">
        <v>252</v>
      </c>
      <c r="C232" s="56">
        <v>78290892</v>
      </c>
      <c r="D232" s="56">
        <v>5413</v>
      </c>
      <c r="E232" s="56">
        <f t="shared" si="30"/>
        <v>14463.493811195271</v>
      </c>
      <c r="F232" s="57">
        <f t="shared" si="38"/>
        <v>0.7199160134970316</v>
      </c>
      <c r="G232" s="56">
        <f t="shared" si="39"/>
        <v>3488.7620448224925</v>
      </c>
      <c r="H232" s="60">
        <f t="shared" si="31"/>
        <v>1266.2939168002383</v>
      </c>
      <c r="I232" s="63">
        <f t="shared" si="32"/>
        <v>4755.055961622731</v>
      </c>
      <c r="J232" s="56">
        <f t="shared" si="33"/>
        <v>-209.95680212049157</v>
      </c>
      <c r="K232" s="56">
        <f t="shared" si="34"/>
        <v>4545.0991595022397</v>
      </c>
      <c r="L232" s="56">
        <f t="shared" si="35"/>
        <v>25739117.920263842</v>
      </c>
      <c r="M232" s="56">
        <f t="shared" si="36"/>
        <v>24602621.750385623</v>
      </c>
      <c r="N232" s="34">
        <f>'jan-april'!M232</f>
        <v>13036374.508996489</v>
      </c>
      <c r="O232" s="34">
        <f t="shared" si="37"/>
        <v>11566247.241389135</v>
      </c>
    </row>
    <row r="233" spans="1:15" x14ac:dyDescent="0.25">
      <c r="A233" s="55">
        <v>4217</v>
      </c>
      <c r="B233" s="55" t="s">
        <v>253</v>
      </c>
      <c r="C233" s="56">
        <v>29734920</v>
      </c>
      <c r="D233" s="56">
        <v>1778</v>
      </c>
      <c r="E233" s="56">
        <f t="shared" si="30"/>
        <v>16723.802024746907</v>
      </c>
      <c r="F233" s="57">
        <f t="shared" si="38"/>
        <v>0.83242216862223062</v>
      </c>
      <c r="G233" s="56">
        <f t="shared" si="39"/>
        <v>2087.3709524204783</v>
      </c>
      <c r="H233" s="60">
        <f t="shared" si="31"/>
        <v>475.18604205716582</v>
      </c>
      <c r="I233" s="63">
        <f t="shared" si="32"/>
        <v>2562.5569944776439</v>
      </c>
      <c r="J233" s="56">
        <f t="shared" si="33"/>
        <v>-209.95680212049157</v>
      </c>
      <c r="K233" s="56">
        <f t="shared" si="34"/>
        <v>2352.6001923571525</v>
      </c>
      <c r="L233" s="56">
        <f t="shared" si="35"/>
        <v>4556226.3361812513</v>
      </c>
      <c r="M233" s="56">
        <f t="shared" si="36"/>
        <v>4182923.1420110171</v>
      </c>
      <c r="N233" s="34">
        <f>'jan-april'!M233</f>
        <v>1220019.2384695651</v>
      </c>
      <c r="O233" s="34">
        <f t="shared" si="37"/>
        <v>2962903.9035414523</v>
      </c>
    </row>
    <row r="234" spans="1:15" x14ac:dyDescent="0.25">
      <c r="A234" s="55">
        <v>4218</v>
      </c>
      <c r="B234" s="55" t="s">
        <v>254</v>
      </c>
      <c r="C234" s="56">
        <v>23094646</v>
      </c>
      <c r="D234" s="56">
        <v>1399</v>
      </c>
      <c r="E234" s="56">
        <f t="shared" si="30"/>
        <v>16507.96711937098</v>
      </c>
      <c r="F234" s="57">
        <f t="shared" si="38"/>
        <v>0.82167905173221101</v>
      </c>
      <c r="G234" s="56">
        <f t="shared" si="39"/>
        <v>2221.1885937535526</v>
      </c>
      <c r="H234" s="60">
        <f t="shared" si="31"/>
        <v>550.72825893874005</v>
      </c>
      <c r="I234" s="63">
        <f t="shared" si="32"/>
        <v>2771.9168526922927</v>
      </c>
      <c r="J234" s="56">
        <f t="shared" si="33"/>
        <v>-209.95680212049157</v>
      </c>
      <c r="K234" s="56">
        <f t="shared" si="34"/>
        <v>2561.9600505718013</v>
      </c>
      <c r="L234" s="56">
        <f t="shared" si="35"/>
        <v>3877911.6769165173</v>
      </c>
      <c r="M234" s="56">
        <f t="shared" si="36"/>
        <v>3584182.1107499502</v>
      </c>
      <c r="N234" s="34">
        <f>'jan-april'!M234</f>
        <v>202761.17480306534</v>
      </c>
      <c r="O234" s="34">
        <f t="shared" si="37"/>
        <v>3381420.935946885</v>
      </c>
    </row>
    <row r="235" spans="1:15" x14ac:dyDescent="0.25">
      <c r="A235" s="55">
        <v>4219</v>
      </c>
      <c r="B235" s="55" t="s">
        <v>255</v>
      </c>
      <c r="C235" s="56">
        <v>57763624</v>
      </c>
      <c r="D235" s="56">
        <v>3828</v>
      </c>
      <c r="E235" s="56">
        <f t="shared" si="30"/>
        <v>15089.765935214211</v>
      </c>
      <c r="F235" s="57">
        <f t="shared" si="38"/>
        <v>0.75108851834085089</v>
      </c>
      <c r="G235" s="56">
        <f t="shared" si="39"/>
        <v>3100.4733279307493</v>
      </c>
      <c r="H235" s="60">
        <f t="shared" si="31"/>
        <v>1047.0986733936093</v>
      </c>
      <c r="I235" s="63">
        <f t="shared" si="32"/>
        <v>4147.572001324359</v>
      </c>
      <c r="J235" s="56">
        <f t="shared" si="33"/>
        <v>-209.95680212049157</v>
      </c>
      <c r="K235" s="56">
        <f t="shared" si="34"/>
        <v>3937.6151992038676</v>
      </c>
      <c r="L235" s="56">
        <f t="shared" si="35"/>
        <v>15876905.621069646</v>
      </c>
      <c r="M235" s="56">
        <f t="shared" si="36"/>
        <v>15073190.982552405</v>
      </c>
      <c r="N235" s="34">
        <f>'jan-april'!M235</f>
        <v>7868024.8697983688</v>
      </c>
      <c r="O235" s="34">
        <f t="shared" si="37"/>
        <v>7205166.1127540367</v>
      </c>
    </row>
    <row r="236" spans="1:15" x14ac:dyDescent="0.25">
      <c r="A236" s="55">
        <v>4220</v>
      </c>
      <c r="B236" s="55" t="s">
        <v>256</v>
      </c>
      <c r="C236" s="56">
        <v>21910997</v>
      </c>
      <c r="D236" s="56">
        <v>1162</v>
      </c>
      <c r="E236" s="56">
        <f t="shared" si="30"/>
        <v>18856.279690189327</v>
      </c>
      <c r="F236" s="57">
        <f t="shared" si="38"/>
        <v>0.9385655970232204</v>
      </c>
      <c r="G236" s="56">
        <f t="shared" si="39"/>
        <v>765.23479984617745</v>
      </c>
      <c r="H236" s="60">
        <f t="shared" si="31"/>
        <v>0</v>
      </c>
      <c r="I236" s="63">
        <f t="shared" si="32"/>
        <v>765.23479984617745</v>
      </c>
      <c r="J236" s="56">
        <f t="shared" si="33"/>
        <v>-209.95680212049157</v>
      </c>
      <c r="K236" s="56">
        <f t="shared" si="34"/>
        <v>555.27799772568585</v>
      </c>
      <c r="L236" s="56">
        <f t="shared" si="35"/>
        <v>889202.83742125821</v>
      </c>
      <c r="M236" s="56">
        <f t="shared" si="36"/>
        <v>645233.03335724701</v>
      </c>
      <c r="N236" s="34">
        <f>'jan-april'!M236</f>
        <v>-608419.32371611102</v>
      </c>
      <c r="O236" s="34">
        <f t="shared" si="37"/>
        <v>1253652.357073358</v>
      </c>
    </row>
    <row r="237" spans="1:15" x14ac:dyDescent="0.25">
      <c r="A237" s="55">
        <v>4221</v>
      </c>
      <c r="B237" s="55" t="s">
        <v>257</v>
      </c>
      <c r="C237" s="56">
        <v>37359428</v>
      </c>
      <c r="D237" s="56">
        <v>1205</v>
      </c>
      <c r="E237" s="56">
        <f t="shared" si="30"/>
        <v>31003.67468879668</v>
      </c>
      <c r="F237" s="57">
        <f t="shared" si="38"/>
        <v>1.543198495265425</v>
      </c>
      <c r="G237" s="56">
        <f t="shared" si="39"/>
        <v>-6766.1500992903811</v>
      </c>
      <c r="H237" s="60">
        <f t="shared" si="31"/>
        <v>0</v>
      </c>
      <c r="I237" s="63">
        <f t="shared" si="32"/>
        <v>-6766.1500992903811</v>
      </c>
      <c r="J237" s="56">
        <f t="shared" si="33"/>
        <v>-209.95680212049157</v>
      </c>
      <c r="K237" s="56">
        <f t="shared" si="34"/>
        <v>-6976.1069014108725</v>
      </c>
      <c r="L237" s="56">
        <f t="shared" si="35"/>
        <v>-8153210.8696449092</v>
      </c>
      <c r="M237" s="56">
        <f t="shared" si="36"/>
        <v>-8406208.8162001017</v>
      </c>
      <c r="N237" s="34">
        <f>'jan-april'!M237</f>
        <v>-8472576.4662632644</v>
      </c>
      <c r="O237" s="34">
        <f t="shared" si="37"/>
        <v>66367.65006316267</v>
      </c>
    </row>
    <row r="238" spans="1:15" x14ac:dyDescent="0.25">
      <c r="A238" s="55">
        <v>4222</v>
      </c>
      <c r="B238" s="55" t="s">
        <v>258</v>
      </c>
      <c r="C238" s="56">
        <v>61945345</v>
      </c>
      <c r="D238" s="56">
        <v>1039</v>
      </c>
      <c r="E238" s="56">
        <f t="shared" si="30"/>
        <v>59620.158806544758</v>
      </c>
      <c r="F238" s="57">
        <f t="shared" si="38"/>
        <v>2.9675753045813065</v>
      </c>
      <c r="G238" s="56">
        <f t="shared" si="39"/>
        <v>-24508.370252294193</v>
      </c>
      <c r="H238" s="60">
        <f t="shared" si="31"/>
        <v>0</v>
      </c>
      <c r="I238" s="63">
        <f t="shared" si="32"/>
        <v>-24508.370252294193</v>
      </c>
      <c r="J238" s="56">
        <f t="shared" si="33"/>
        <v>-209.95680212049157</v>
      </c>
      <c r="K238" s="56">
        <f t="shared" si="34"/>
        <v>-24718.327054414684</v>
      </c>
      <c r="L238" s="56">
        <f t="shared" si="35"/>
        <v>-25464196.692133665</v>
      </c>
      <c r="M238" s="56">
        <f t="shared" si="36"/>
        <v>-25682341.809536856</v>
      </c>
      <c r="N238" s="34">
        <f>'jan-april'!M238</f>
        <v>-24612994.085732393</v>
      </c>
      <c r="O238" s="34">
        <f t="shared" si="37"/>
        <v>-1069347.7238044627</v>
      </c>
    </row>
    <row r="239" spans="1:15" x14ac:dyDescent="0.25">
      <c r="A239" s="55">
        <v>4223</v>
      </c>
      <c r="B239" s="55" t="s">
        <v>259</v>
      </c>
      <c r="C239" s="56">
        <v>228797479</v>
      </c>
      <c r="D239" s="56">
        <v>15622</v>
      </c>
      <c r="E239" s="56">
        <f t="shared" si="30"/>
        <v>14645.85065932659</v>
      </c>
      <c r="F239" s="57">
        <f t="shared" si="38"/>
        <v>0.7289927702512653</v>
      </c>
      <c r="G239" s="56">
        <f t="shared" si="39"/>
        <v>3375.7007989810745</v>
      </c>
      <c r="H239" s="60">
        <f t="shared" si="31"/>
        <v>1202.4690199542765</v>
      </c>
      <c r="I239" s="63">
        <f t="shared" si="32"/>
        <v>4578.169818935351</v>
      </c>
      <c r="J239" s="56">
        <f t="shared" si="33"/>
        <v>-209.95680212049157</v>
      </c>
      <c r="K239" s="56">
        <f t="shared" si="34"/>
        <v>4368.2130168148597</v>
      </c>
      <c r="L239" s="56">
        <f t="shared" si="35"/>
        <v>71520168.911408052</v>
      </c>
      <c r="M239" s="56">
        <f t="shared" si="36"/>
        <v>68240223.748681739</v>
      </c>
      <c r="N239" s="34">
        <f>'jan-april'!M239</f>
        <v>35316777.930613928</v>
      </c>
      <c r="O239" s="34">
        <f t="shared" si="37"/>
        <v>32923445.818067811</v>
      </c>
    </row>
    <row r="240" spans="1:15" x14ac:dyDescent="0.25">
      <c r="A240" s="55">
        <v>4224</v>
      </c>
      <c r="B240" s="55" t="s">
        <v>260</v>
      </c>
      <c r="C240" s="56">
        <v>31401255</v>
      </c>
      <c r="D240" s="56">
        <v>915</v>
      </c>
      <c r="E240" s="56">
        <f t="shared" si="30"/>
        <v>34318.311475409835</v>
      </c>
      <c r="F240" s="57">
        <f t="shared" si="38"/>
        <v>1.7081835350323797</v>
      </c>
      <c r="G240" s="56">
        <f t="shared" si="39"/>
        <v>-8821.2249069905374</v>
      </c>
      <c r="H240" s="60">
        <f t="shared" si="31"/>
        <v>0</v>
      </c>
      <c r="I240" s="63">
        <f t="shared" si="32"/>
        <v>-8821.2249069905374</v>
      </c>
      <c r="J240" s="56">
        <f t="shared" si="33"/>
        <v>-209.95680212049157</v>
      </c>
      <c r="K240" s="56">
        <f t="shared" si="34"/>
        <v>-9031.1817091110297</v>
      </c>
      <c r="L240" s="56">
        <f t="shared" si="35"/>
        <v>-8071420.789896342</v>
      </c>
      <c r="M240" s="56">
        <f t="shared" si="36"/>
        <v>-8263531.2638365924</v>
      </c>
      <c r="N240" s="34">
        <f>'jan-april'!M240</f>
        <v>-8808144.4328057151</v>
      </c>
      <c r="O240" s="34">
        <f t="shared" si="37"/>
        <v>544613.16896912269</v>
      </c>
    </row>
    <row r="241" spans="1:15" x14ac:dyDescent="0.25">
      <c r="A241" s="55">
        <v>4225</v>
      </c>
      <c r="B241" s="55" t="s">
        <v>261</v>
      </c>
      <c r="C241" s="56">
        <v>160115641</v>
      </c>
      <c r="D241" s="56">
        <v>10869</v>
      </c>
      <c r="E241" s="56">
        <f t="shared" si="30"/>
        <v>14731.405005060264</v>
      </c>
      <c r="F241" s="57">
        <f t="shared" si="38"/>
        <v>0.73325121183681485</v>
      </c>
      <c r="G241" s="56">
        <f t="shared" si="39"/>
        <v>3322.657104626197</v>
      </c>
      <c r="H241" s="60">
        <f t="shared" si="31"/>
        <v>1172.5249989474908</v>
      </c>
      <c r="I241" s="63">
        <f t="shared" si="32"/>
        <v>4495.1821035736875</v>
      </c>
      <c r="J241" s="56">
        <f t="shared" si="33"/>
        <v>-209.95680212049157</v>
      </c>
      <c r="K241" s="56">
        <f t="shared" si="34"/>
        <v>4285.2253014531962</v>
      </c>
      <c r="L241" s="56">
        <f t="shared" si="35"/>
        <v>48858134.283742413</v>
      </c>
      <c r="M241" s="56">
        <f t="shared" si="36"/>
        <v>46576113.801494792</v>
      </c>
      <c r="N241" s="34">
        <f>'jan-april'!M241</f>
        <v>25043237.403996456</v>
      </c>
      <c r="O241" s="34">
        <f t="shared" si="37"/>
        <v>21532876.397498336</v>
      </c>
    </row>
    <row r="242" spans="1:15" x14ac:dyDescent="0.25">
      <c r="A242" s="55">
        <v>4226</v>
      </c>
      <c r="B242" s="55" t="s">
        <v>262</v>
      </c>
      <c r="C242" s="56">
        <v>30002646</v>
      </c>
      <c r="D242" s="56">
        <v>1786</v>
      </c>
      <c r="E242" s="56">
        <f t="shared" si="30"/>
        <v>16798.793952967524</v>
      </c>
      <c r="F242" s="57">
        <f t="shared" si="38"/>
        <v>0.83615486908269987</v>
      </c>
      <c r="G242" s="56">
        <f t="shared" si="39"/>
        <v>2040.8759569236954</v>
      </c>
      <c r="H242" s="60">
        <f t="shared" si="31"/>
        <v>448.93886717994968</v>
      </c>
      <c r="I242" s="63">
        <f t="shared" si="32"/>
        <v>2489.8148241036452</v>
      </c>
      <c r="J242" s="56">
        <f t="shared" si="33"/>
        <v>-209.95680212049157</v>
      </c>
      <c r="K242" s="56">
        <f t="shared" si="34"/>
        <v>2279.8580219831538</v>
      </c>
      <c r="L242" s="56">
        <f t="shared" si="35"/>
        <v>4446809.2758491104</v>
      </c>
      <c r="M242" s="56">
        <f t="shared" si="36"/>
        <v>4071826.4272619127</v>
      </c>
      <c r="N242" s="34">
        <f>'jan-april'!M242</f>
        <v>1998845.3123771886</v>
      </c>
      <c r="O242" s="34">
        <f t="shared" si="37"/>
        <v>2072981.1148847241</v>
      </c>
    </row>
    <row r="243" spans="1:15" x14ac:dyDescent="0.25">
      <c r="A243" s="55">
        <v>4227</v>
      </c>
      <c r="B243" s="55" t="s">
        <v>263</v>
      </c>
      <c r="C243" s="56">
        <v>121155405</v>
      </c>
      <c r="D243" s="56">
        <v>6163</v>
      </c>
      <c r="E243" s="56">
        <f t="shared" si="30"/>
        <v>19658.5112769755</v>
      </c>
      <c r="F243" s="57">
        <f t="shared" si="38"/>
        <v>0.97849643070695058</v>
      </c>
      <c r="G243" s="56">
        <f t="shared" si="39"/>
        <v>267.85121603875052</v>
      </c>
      <c r="H243" s="60">
        <f t="shared" si="31"/>
        <v>0</v>
      </c>
      <c r="I243" s="63">
        <f t="shared" si="32"/>
        <v>267.85121603875052</v>
      </c>
      <c r="J243" s="56">
        <f t="shared" si="33"/>
        <v>-209.95680212049157</v>
      </c>
      <c r="K243" s="56">
        <f t="shared" si="34"/>
        <v>57.894413918258948</v>
      </c>
      <c r="L243" s="56">
        <f t="shared" si="35"/>
        <v>1650767.0444468195</v>
      </c>
      <c r="M243" s="56">
        <f t="shared" si="36"/>
        <v>356803.27297822991</v>
      </c>
      <c r="N243" s="34">
        <f>'jan-april'!M243</f>
        <v>-5843706.6734444005</v>
      </c>
      <c r="O243" s="34">
        <f t="shared" si="37"/>
        <v>6200509.9464226309</v>
      </c>
    </row>
    <row r="244" spans="1:15" x14ac:dyDescent="0.25">
      <c r="A244" s="55">
        <v>4228</v>
      </c>
      <c r="B244" s="55" t="s">
        <v>264</v>
      </c>
      <c r="C244" s="56">
        <v>75311447</v>
      </c>
      <c r="D244" s="56">
        <v>1902</v>
      </c>
      <c r="E244" s="56">
        <f t="shared" si="30"/>
        <v>39595.923764458465</v>
      </c>
      <c r="F244" s="57">
        <f t="shared" si="38"/>
        <v>1.9708750844956173</v>
      </c>
      <c r="G244" s="56">
        <f t="shared" si="39"/>
        <v>-12093.344526200688</v>
      </c>
      <c r="H244" s="60">
        <f t="shared" si="31"/>
        <v>0</v>
      </c>
      <c r="I244" s="63">
        <f t="shared" si="32"/>
        <v>-12093.344526200688</v>
      </c>
      <c r="J244" s="56">
        <f t="shared" si="33"/>
        <v>-209.95680212049157</v>
      </c>
      <c r="K244" s="56">
        <f t="shared" si="34"/>
        <v>-12303.30132832118</v>
      </c>
      <c r="L244" s="56">
        <f t="shared" si="35"/>
        <v>-23001541.288833708</v>
      </c>
      <c r="M244" s="56">
        <f t="shared" si="36"/>
        <v>-23400879.126466885</v>
      </c>
      <c r="N244" s="34">
        <f>'jan-april'!M244</f>
        <v>-23499318.861504339</v>
      </c>
      <c r="O244" s="34">
        <f t="shared" si="37"/>
        <v>98439.735037453473</v>
      </c>
    </row>
    <row r="245" spans="1:15" x14ac:dyDescent="0.25">
      <c r="A245" s="55">
        <v>4601</v>
      </c>
      <c r="B245" s="55" t="s">
        <v>265</v>
      </c>
      <c r="C245" s="56">
        <v>6187106878</v>
      </c>
      <c r="D245" s="56">
        <v>293709</v>
      </c>
      <c r="E245" s="56">
        <f t="shared" si="30"/>
        <v>21065.431695998421</v>
      </c>
      <c r="F245" s="57">
        <f t="shared" si="38"/>
        <v>1.0485254674384878</v>
      </c>
      <c r="G245" s="56">
        <f t="shared" si="39"/>
        <v>-604.43944375546062</v>
      </c>
      <c r="H245" s="60">
        <f t="shared" si="31"/>
        <v>0</v>
      </c>
      <c r="I245" s="63">
        <f t="shared" si="32"/>
        <v>-604.43944375546062</v>
      </c>
      <c r="J245" s="56">
        <f t="shared" si="33"/>
        <v>-209.95680212049157</v>
      </c>
      <c r="K245" s="56">
        <f t="shared" si="34"/>
        <v>-814.39624587595222</v>
      </c>
      <c r="L245" s="56">
        <f t="shared" si="35"/>
        <v>-177529304.58597258</v>
      </c>
      <c r="M245" s="56">
        <f t="shared" si="36"/>
        <v>-239195506.97998005</v>
      </c>
      <c r="N245" s="34">
        <f>'jan-april'!M245</f>
        <v>-123720584.18097691</v>
      </c>
      <c r="O245" s="34">
        <f t="shared" si="37"/>
        <v>-115474922.79900314</v>
      </c>
    </row>
    <row r="246" spans="1:15" x14ac:dyDescent="0.25">
      <c r="A246" s="55">
        <v>4602</v>
      </c>
      <c r="B246" s="55" t="s">
        <v>266</v>
      </c>
      <c r="C246" s="56">
        <v>328049752</v>
      </c>
      <c r="D246" s="56">
        <v>17419</v>
      </c>
      <c r="E246" s="56">
        <f t="shared" si="30"/>
        <v>18832.869395487687</v>
      </c>
      <c r="F246" s="57">
        <f t="shared" si="38"/>
        <v>0.93740035671155042</v>
      </c>
      <c r="G246" s="56">
        <f t="shared" si="39"/>
        <v>779.74918256119429</v>
      </c>
      <c r="H246" s="60">
        <f t="shared" si="31"/>
        <v>0</v>
      </c>
      <c r="I246" s="63">
        <f t="shared" si="32"/>
        <v>779.74918256119429</v>
      </c>
      <c r="J246" s="56">
        <f t="shared" si="33"/>
        <v>-209.95680212049157</v>
      </c>
      <c r="K246" s="56">
        <f t="shared" si="34"/>
        <v>569.79238044070269</v>
      </c>
      <c r="L246" s="56">
        <f t="shared" si="35"/>
        <v>13582451.011033444</v>
      </c>
      <c r="M246" s="56">
        <f t="shared" si="36"/>
        <v>9925213.4748966005</v>
      </c>
      <c r="N246" s="34">
        <f>'jan-april'!M246</f>
        <v>2002536.9286308689</v>
      </c>
      <c r="O246" s="34">
        <f t="shared" si="37"/>
        <v>7922676.5462657316</v>
      </c>
    </row>
    <row r="247" spans="1:15" x14ac:dyDescent="0.25">
      <c r="A247" s="55">
        <v>4611</v>
      </c>
      <c r="B247" s="55" t="s">
        <v>267</v>
      </c>
      <c r="C247" s="56">
        <v>73769640</v>
      </c>
      <c r="D247" s="56">
        <v>4093</v>
      </c>
      <c r="E247" s="56">
        <f t="shared" si="30"/>
        <v>18023.366723674568</v>
      </c>
      <c r="F247" s="57">
        <f t="shared" si="38"/>
        <v>0.89710760697802416</v>
      </c>
      <c r="G247" s="56">
        <f t="shared" si="39"/>
        <v>1281.6408390853283</v>
      </c>
      <c r="H247" s="60">
        <f t="shared" si="31"/>
        <v>20.338397432484452</v>
      </c>
      <c r="I247" s="63">
        <f t="shared" si="32"/>
        <v>1301.9792365178128</v>
      </c>
      <c r="J247" s="56">
        <f t="shared" si="33"/>
        <v>-209.95680212049157</v>
      </c>
      <c r="K247" s="56">
        <f t="shared" si="34"/>
        <v>1092.0224343973211</v>
      </c>
      <c r="L247" s="56">
        <f t="shared" si="35"/>
        <v>5329001.0150674079</v>
      </c>
      <c r="M247" s="56">
        <f t="shared" si="36"/>
        <v>4469647.8239882356</v>
      </c>
      <c r="N247" s="34">
        <f>'jan-april'!M247</f>
        <v>1140921.0984767296</v>
      </c>
      <c r="O247" s="34">
        <f t="shared" si="37"/>
        <v>3328726.7255115062</v>
      </c>
    </row>
    <row r="248" spans="1:15" x14ac:dyDescent="0.25">
      <c r="A248" s="55">
        <v>4612</v>
      </c>
      <c r="B248" s="55" t="s">
        <v>268</v>
      </c>
      <c r="C248" s="56">
        <v>101736089</v>
      </c>
      <c r="D248" s="56">
        <v>5752</v>
      </c>
      <c r="E248" s="56">
        <f t="shared" si="30"/>
        <v>17687.080841446452</v>
      </c>
      <c r="F248" s="57">
        <f t="shared" si="38"/>
        <v>0.88036907928275832</v>
      </c>
      <c r="G248" s="56">
        <f t="shared" si="39"/>
        <v>1490.1380860667603</v>
      </c>
      <c r="H248" s="60">
        <f t="shared" si="31"/>
        <v>138.03845621232503</v>
      </c>
      <c r="I248" s="63">
        <f t="shared" si="32"/>
        <v>1628.1765422790852</v>
      </c>
      <c r="J248" s="56">
        <f t="shared" si="33"/>
        <v>-209.95680212049157</v>
      </c>
      <c r="K248" s="56">
        <f t="shared" si="34"/>
        <v>1418.2197401585936</v>
      </c>
      <c r="L248" s="56">
        <f t="shared" si="35"/>
        <v>9365271.4711892977</v>
      </c>
      <c r="M248" s="56">
        <f t="shared" si="36"/>
        <v>8157599.9453922305</v>
      </c>
      <c r="N248" s="34">
        <f>'jan-april'!M248</f>
        <v>4659643.1895820796</v>
      </c>
      <c r="O248" s="34">
        <f t="shared" si="37"/>
        <v>3497956.7558101509</v>
      </c>
    </row>
    <row r="249" spans="1:15" x14ac:dyDescent="0.25">
      <c r="A249" s="55">
        <v>4613</v>
      </c>
      <c r="B249" s="55" t="s">
        <v>269</v>
      </c>
      <c r="C249" s="56">
        <v>238744357</v>
      </c>
      <c r="D249" s="56">
        <v>12365</v>
      </c>
      <c r="E249" s="56">
        <f t="shared" si="30"/>
        <v>19308.075778406794</v>
      </c>
      <c r="F249" s="57">
        <f t="shared" si="38"/>
        <v>0.96105361015399748</v>
      </c>
      <c r="G249" s="56">
        <f t="shared" si="39"/>
        <v>485.1212251513482</v>
      </c>
      <c r="H249" s="60">
        <f t="shared" si="31"/>
        <v>0</v>
      </c>
      <c r="I249" s="63">
        <f t="shared" si="32"/>
        <v>485.1212251513482</v>
      </c>
      <c r="J249" s="56">
        <f t="shared" si="33"/>
        <v>-209.95680212049157</v>
      </c>
      <c r="K249" s="56">
        <f t="shared" si="34"/>
        <v>275.1644230308566</v>
      </c>
      <c r="L249" s="56">
        <f t="shared" si="35"/>
        <v>5998523.94899642</v>
      </c>
      <c r="M249" s="56">
        <f t="shared" si="36"/>
        <v>3402408.0907765417</v>
      </c>
      <c r="N249" s="34">
        <f>'jan-april'!M249</f>
        <v>-751080.94966412615</v>
      </c>
      <c r="O249" s="34">
        <f t="shared" si="37"/>
        <v>4153489.0404406679</v>
      </c>
    </row>
    <row r="250" spans="1:15" x14ac:dyDescent="0.25">
      <c r="A250" s="55">
        <v>4614</v>
      </c>
      <c r="B250" s="55" t="s">
        <v>270</v>
      </c>
      <c r="C250" s="56">
        <v>416385777</v>
      </c>
      <c r="D250" s="56">
        <v>19350</v>
      </c>
      <c r="E250" s="56">
        <f t="shared" si="30"/>
        <v>21518.644806201552</v>
      </c>
      <c r="F250" s="57">
        <f t="shared" si="38"/>
        <v>1.0710840124084093</v>
      </c>
      <c r="G250" s="56">
        <f t="shared" si="39"/>
        <v>-885.43157208140167</v>
      </c>
      <c r="H250" s="60">
        <f t="shared" si="31"/>
        <v>0</v>
      </c>
      <c r="I250" s="63">
        <f t="shared" si="32"/>
        <v>-885.43157208140167</v>
      </c>
      <c r="J250" s="56">
        <f t="shared" si="33"/>
        <v>-209.95680212049157</v>
      </c>
      <c r="K250" s="56">
        <f t="shared" si="34"/>
        <v>-1095.3883742018932</v>
      </c>
      <c r="L250" s="56">
        <f t="shared" si="35"/>
        <v>-17133100.919775121</v>
      </c>
      <c r="M250" s="56">
        <f t="shared" si="36"/>
        <v>-21195765.040806632</v>
      </c>
      <c r="N250" s="34">
        <f>'jan-april'!M250</f>
        <v>-13659504.926219227</v>
      </c>
      <c r="O250" s="34">
        <f t="shared" si="37"/>
        <v>-7536260.1145874057</v>
      </c>
    </row>
    <row r="251" spans="1:15" x14ac:dyDescent="0.25">
      <c r="A251" s="55">
        <v>4615</v>
      </c>
      <c r="B251" s="55" t="s">
        <v>271</v>
      </c>
      <c r="C251" s="56">
        <v>60966885</v>
      </c>
      <c r="D251" s="56">
        <v>3208</v>
      </c>
      <c r="E251" s="56">
        <f t="shared" si="30"/>
        <v>19004.639962593516</v>
      </c>
      <c r="F251" s="57">
        <f t="shared" si="38"/>
        <v>0.94595018454161695</v>
      </c>
      <c r="G251" s="56">
        <f t="shared" si="39"/>
        <v>673.25143095558064</v>
      </c>
      <c r="H251" s="60">
        <f t="shared" si="31"/>
        <v>0</v>
      </c>
      <c r="I251" s="63">
        <f t="shared" si="32"/>
        <v>673.25143095558064</v>
      </c>
      <c r="J251" s="56">
        <f t="shared" si="33"/>
        <v>-209.95680212049157</v>
      </c>
      <c r="K251" s="56">
        <f t="shared" si="34"/>
        <v>463.29462883508904</v>
      </c>
      <c r="L251" s="56">
        <f t="shared" si="35"/>
        <v>2159790.5905055027</v>
      </c>
      <c r="M251" s="56">
        <f t="shared" si="36"/>
        <v>1486249.1693029657</v>
      </c>
      <c r="N251" s="34">
        <f>'jan-april'!M251</f>
        <v>1547545.5429937304</v>
      </c>
      <c r="O251" s="34">
        <f t="shared" si="37"/>
        <v>-61296.373690764653</v>
      </c>
    </row>
    <row r="252" spans="1:15" x14ac:dyDescent="0.25">
      <c r="A252" s="55">
        <v>4616</v>
      </c>
      <c r="B252" s="55" t="s">
        <v>272</v>
      </c>
      <c r="C252" s="56">
        <v>80753954</v>
      </c>
      <c r="D252" s="56">
        <v>2986</v>
      </c>
      <c r="E252" s="56">
        <f t="shared" si="30"/>
        <v>27044.190890823844</v>
      </c>
      <c r="F252" s="57">
        <f t="shared" si="38"/>
        <v>1.3461163912763943</v>
      </c>
      <c r="G252" s="56">
        <f t="shared" si="39"/>
        <v>-4311.270144547223</v>
      </c>
      <c r="H252" s="60">
        <f t="shared" si="31"/>
        <v>0</v>
      </c>
      <c r="I252" s="63">
        <f t="shared" si="32"/>
        <v>-4311.270144547223</v>
      </c>
      <c r="J252" s="56">
        <f t="shared" si="33"/>
        <v>-209.95680212049157</v>
      </c>
      <c r="K252" s="56">
        <f t="shared" si="34"/>
        <v>-4521.2269466677144</v>
      </c>
      <c r="L252" s="56">
        <f t="shared" si="35"/>
        <v>-12873452.651618008</v>
      </c>
      <c r="M252" s="56">
        <f t="shared" si="36"/>
        <v>-13500383.662749795</v>
      </c>
      <c r="N252" s="34">
        <f>'jan-april'!M252</f>
        <v>-2640162.2996697994</v>
      </c>
      <c r="O252" s="34">
        <f t="shared" si="37"/>
        <v>-10860221.363079995</v>
      </c>
    </row>
    <row r="253" spans="1:15" x14ac:dyDescent="0.25">
      <c r="A253" s="55">
        <v>4617</v>
      </c>
      <c r="B253" s="55" t="s">
        <v>273</v>
      </c>
      <c r="C253" s="56">
        <v>271154425</v>
      </c>
      <c r="D253" s="56">
        <v>13175</v>
      </c>
      <c r="E253" s="56">
        <f t="shared" si="30"/>
        <v>20580.98102466793</v>
      </c>
      <c r="F253" s="57">
        <f t="shared" si="38"/>
        <v>1.0244120823468268</v>
      </c>
      <c r="G253" s="56">
        <f t="shared" si="39"/>
        <v>-304.08002753055626</v>
      </c>
      <c r="H253" s="60">
        <f t="shared" si="31"/>
        <v>0</v>
      </c>
      <c r="I253" s="63">
        <f t="shared" si="32"/>
        <v>-304.08002753055626</v>
      </c>
      <c r="J253" s="56">
        <f t="shared" si="33"/>
        <v>-209.95680212049157</v>
      </c>
      <c r="K253" s="56">
        <f t="shared" si="34"/>
        <v>-514.03682965104781</v>
      </c>
      <c r="L253" s="56">
        <f t="shared" si="35"/>
        <v>-4006254.362715079</v>
      </c>
      <c r="M253" s="56">
        <f t="shared" si="36"/>
        <v>-6772435.2306525549</v>
      </c>
      <c r="N253" s="34">
        <f>'jan-april'!M253</f>
        <v>-11882475.793459348</v>
      </c>
      <c r="O253" s="34">
        <f t="shared" si="37"/>
        <v>5110040.5628067935</v>
      </c>
    </row>
    <row r="254" spans="1:15" x14ac:dyDescent="0.25">
      <c r="A254" s="55">
        <v>4618</v>
      </c>
      <c r="B254" s="55" t="s">
        <v>274</v>
      </c>
      <c r="C254" s="56">
        <v>264866049</v>
      </c>
      <c r="D254" s="56">
        <v>10981</v>
      </c>
      <c r="E254" s="56">
        <f t="shared" si="30"/>
        <v>24120.394226391039</v>
      </c>
      <c r="F254" s="57">
        <f t="shared" si="38"/>
        <v>1.2005852999362698</v>
      </c>
      <c r="G254" s="56">
        <f t="shared" si="39"/>
        <v>-2498.5162125988841</v>
      </c>
      <c r="H254" s="60">
        <f t="shared" si="31"/>
        <v>0</v>
      </c>
      <c r="I254" s="63">
        <f t="shared" si="32"/>
        <v>-2498.5162125988841</v>
      </c>
      <c r="J254" s="56">
        <f t="shared" si="33"/>
        <v>-209.95680212049157</v>
      </c>
      <c r="K254" s="56">
        <f t="shared" si="34"/>
        <v>-2708.4730147193754</v>
      </c>
      <c r="L254" s="56">
        <f t="shared" si="35"/>
        <v>-27436206.530548345</v>
      </c>
      <c r="M254" s="56">
        <f t="shared" si="36"/>
        <v>-29741742.174633462</v>
      </c>
      <c r="N254" s="34">
        <f>'jan-april'!M254</f>
        <v>-31137403.708611544</v>
      </c>
      <c r="O254" s="34">
        <f t="shared" si="37"/>
        <v>1395661.5339780822</v>
      </c>
    </row>
    <row r="255" spans="1:15" x14ac:dyDescent="0.25">
      <c r="A255" s="55">
        <v>4619</v>
      </c>
      <c r="B255" s="55" t="s">
        <v>275</v>
      </c>
      <c r="C255" s="56">
        <v>44304327</v>
      </c>
      <c r="D255" s="56">
        <v>967</v>
      </c>
      <c r="E255" s="56">
        <f t="shared" si="30"/>
        <v>45816.263702171665</v>
      </c>
      <c r="F255" s="57">
        <f t="shared" si="38"/>
        <v>2.2804906164695469</v>
      </c>
      <c r="G255" s="56">
        <f t="shared" si="39"/>
        <v>-15949.955287582872</v>
      </c>
      <c r="H255" s="60">
        <f t="shared" si="31"/>
        <v>0</v>
      </c>
      <c r="I255" s="63">
        <f t="shared" si="32"/>
        <v>-15949.955287582872</v>
      </c>
      <c r="J255" s="56">
        <f t="shared" si="33"/>
        <v>-209.95680212049157</v>
      </c>
      <c r="K255" s="56">
        <f t="shared" si="34"/>
        <v>-16159.912089703364</v>
      </c>
      <c r="L255" s="56">
        <f t="shared" si="35"/>
        <v>-15423606.763092637</v>
      </c>
      <c r="M255" s="56">
        <f t="shared" si="36"/>
        <v>-15626634.990743153</v>
      </c>
      <c r="N255" s="34">
        <f>'jan-april'!M255</f>
        <v>-15583736.889839483</v>
      </c>
      <c r="O255" s="34">
        <f t="shared" si="37"/>
        <v>-42898.100903669372</v>
      </c>
    </row>
    <row r="256" spans="1:15" x14ac:dyDescent="0.25">
      <c r="A256" s="55">
        <v>4620</v>
      </c>
      <c r="B256" s="55" t="s">
        <v>276</v>
      </c>
      <c r="C256" s="56">
        <v>25353147</v>
      </c>
      <c r="D256" s="56">
        <v>1100</v>
      </c>
      <c r="E256" s="56">
        <f t="shared" si="30"/>
        <v>23048.315454545456</v>
      </c>
      <c r="F256" s="57">
        <f t="shared" si="38"/>
        <v>1.1472229045387996</v>
      </c>
      <c r="G256" s="56">
        <f t="shared" si="39"/>
        <v>-1833.8273740546226</v>
      </c>
      <c r="H256" s="60">
        <f t="shared" si="31"/>
        <v>0</v>
      </c>
      <c r="I256" s="63">
        <f t="shared" si="32"/>
        <v>-1833.8273740546226</v>
      </c>
      <c r="J256" s="56">
        <f t="shared" si="33"/>
        <v>-209.95680212049157</v>
      </c>
      <c r="K256" s="56">
        <f t="shared" si="34"/>
        <v>-2043.7841761751142</v>
      </c>
      <c r="L256" s="56">
        <f t="shared" si="35"/>
        <v>-2017210.1114600848</v>
      </c>
      <c r="M256" s="56">
        <f t="shared" si="36"/>
        <v>-2248162.5937926257</v>
      </c>
      <c r="N256" s="34">
        <f>'jan-april'!M256</f>
        <v>-4224826.3172527729</v>
      </c>
      <c r="O256" s="34">
        <f t="shared" si="37"/>
        <v>1976663.7234601472</v>
      </c>
    </row>
    <row r="257" spans="1:15" x14ac:dyDescent="0.25">
      <c r="A257" s="55">
        <v>4621</v>
      </c>
      <c r="B257" s="55" t="s">
        <v>277</v>
      </c>
      <c r="C257" s="56">
        <v>299661123</v>
      </c>
      <c r="D257" s="56">
        <v>16436</v>
      </c>
      <c r="E257" s="56">
        <f t="shared" si="30"/>
        <v>18231.998235580435</v>
      </c>
      <c r="F257" s="57">
        <f t="shared" si="38"/>
        <v>0.90749217714494135</v>
      </c>
      <c r="G257" s="56">
        <f t="shared" si="39"/>
        <v>1152.2893017036906</v>
      </c>
      <c r="H257" s="60">
        <f t="shared" si="31"/>
        <v>0</v>
      </c>
      <c r="I257" s="63">
        <f t="shared" si="32"/>
        <v>1152.2893017036906</v>
      </c>
      <c r="J257" s="56">
        <f t="shared" si="33"/>
        <v>-209.95680212049157</v>
      </c>
      <c r="K257" s="56">
        <f t="shared" si="34"/>
        <v>942.33249958319902</v>
      </c>
      <c r="L257" s="56">
        <f t="shared" si="35"/>
        <v>18939026.962801859</v>
      </c>
      <c r="M257" s="56">
        <f t="shared" si="36"/>
        <v>15488176.96314946</v>
      </c>
      <c r="N257" s="34">
        <f>'jan-april'!M257</f>
        <v>4729924.6175576644</v>
      </c>
      <c r="O257" s="34">
        <f t="shared" si="37"/>
        <v>10758252.345591795</v>
      </c>
    </row>
    <row r="258" spans="1:15" x14ac:dyDescent="0.25">
      <c r="A258" s="55">
        <v>4622</v>
      </c>
      <c r="B258" s="55" t="s">
        <v>278</v>
      </c>
      <c r="C258" s="56">
        <v>158641576</v>
      </c>
      <c r="D258" s="56">
        <v>8517</v>
      </c>
      <c r="E258" s="56">
        <f t="shared" si="30"/>
        <v>18626.461899729951</v>
      </c>
      <c r="F258" s="57">
        <f t="shared" si="38"/>
        <v>0.92712648627321992</v>
      </c>
      <c r="G258" s="56">
        <f t="shared" si="39"/>
        <v>907.72182993099045</v>
      </c>
      <c r="H258" s="60">
        <f t="shared" si="31"/>
        <v>0</v>
      </c>
      <c r="I258" s="63">
        <f t="shared" si="32"/>
        <v>907.72182993099045</v>
      </c>
      <c r="J258" s="56">
        <f t="shared" si="33"/>
        <v>-209.95680212049157</v>
      </c>
      <c r="K258" s="56">
        <f t="shared" si="34"/>
        <v>697.76502781049885</v>
      </c>
      <c r="L258" s="56">
        <f t="shared" si="35"/>
        <v>7731066.8255222458</v>
      </c>
      <c r="M258" s="56">
        <f t="shared" si="36"/>
        <v>5942864.7418620186</v>
      </c>
      <c r="N258" s="34">
        <f>'jan-april'!M258</f>
        <v>-1055427.2491653305</v>
      </c>
      <c r="O258" s="34">
        <f t="shared" si="37"/>
        <v>6998291.9910273496</v>
      </c>
    </row>
    <row r="259" spans="1:15" x14ac:dyDescent="0.25">
      <c r="A259" s="55">
        <v>4623</v>
      </c>
      <c r="B259" s="55" t="s">
        <v>279</v>
      </c>
      <c r="C259" s="56">
        <v>46451371</v>
      </c>
      <c r="D259" s="56">
        <v>2491</v>
      </c>
      <c r="E259" s="56">
        <f t="shared" si="30"/>
        <v>18647.680048173424</v>
      </c>
      <c r="F259" s="57">
        <f t="shared" si="38"/>
        <v>0.92818261317040085</v>
      </c>
      <c r="G259" s="56">
        <f t="shared" si="39"/>
        <v>894.56657789603707</v>
      </c>
      <c r="H259" s="60">
        <f t="shared" si="31"/>
        <v>0</v>
      </c>
      <c r="I259" s="63">
        <f t="shared" si="32"/>
        <v>894.56657789603707</v>
      </c>
      <c r="J259" s="56">
        <f t="shared" si="33"/>
        <v>-209.95680212049157</v>
      </c>
      <c r="K259" s="56">
        <f t="shared" si="34"/>
        <v>684.60977577554547</v>
      </c>
      <c r="L259" s="56">
        <f t="shared" si="35"/>
        <v>2228365.3455390283</v>
      </c>
      <c r="M259" s="56">
        <f t="shared" si="36"/>
        <v>1705362.9514568837</v>
      </c>
      <c r="N259" s="34">
        <f>'jan-april'!M259</f>
        <v>19523.557093948886</v>
      </c>
      <c r="O259" s="34">
        <f t="shared" si="37"/>
        <v>1685839.3943629349</v>
      </c>
    </row>
    <row r="260" spans="1:15" x14ac:dyDescent="0.25">
      <c r="A260" s="55">
        <v>4624</v>
      </c>
      <c r="B260" s="55" t="s">
        <v>280</v>
      </c>
      <c r="C260" s="56">
        <v>490354859</v>
      </c>
      <c r="D260" s="56">
        <v>26342</v>
      </c>
      <c r="E260" s="56">
        <f t="shared" si="30"/>
        <v>18614.944157619011</v>
      </c>
      <c r="F260" s="57">
        <f t="shared" si="38"/>
        <v>0.92655319415630577</v>
      </c>
      <c r="G260" s="56">
        <f t="shared" si="39"/>
        <v>914.86283003977337</v>
      </c>
      <c r="H260" s="60">
        <f t="shared" si="31"/>
        <v>0</v>
      </c>
      <c r="I260" s="63">
        <f t="shared" si="32"/>
        <v>914.86283003977337</v>
      </c>
      <c r="J260" s="56">
        <f t="shared" si="33"/>
        <v>-209.95680212049157</v>
      </c>
      <c r="K260" s="56">
        <f t="shared" si="34"/>
        <v>704.90602791928177</v>
      </c>
      <c r="L260" s="56">
        <f t="shared" si="35"/>
        <v>24099316.668907709</v>
      </c>
      <c r="M260" s="56">
        <f t="shared" si="36"/>
        <v>18568634.587449722</v>
      </c>
      <c r="N260" s="34">
        <f>'jan-april'!M260</f>
        <v>8658540.7926249672</v>
      </c>
      <c r="O260" s="34">
        <f t="shared" si="37"/>
        <v>9910093.7948247548</v>
      </c>
    </row>
    <row r="261" spans="1:15" x14ac:dyDescent="0.25">
      <c r="A261" s="55">
        <v>4625</v>
      </c>
      <c r="B261" s="55" t="s">
        <v>281</v>
      </c>
      <c r="C261" s="56">
        <v>172062452</v>
      </c>
      <c r="D261" s="56">
        <v>5437</v>
      </c>
      <c r="E261" s="56">
        <f t="shared" si="30"/>
        <v>31646.579363619643</v>
      </c>
      <c r="F261" s="57">
        <f t="shared" si="38"/>
        <v>1.5751988802760577</v>
      </c>
      <c r="G261" s="56">
        <f t="shared" si="39"/>
        <v>-7164.7509976806186</v>
      </c>
      <c r="H261" s="60">
        <f t="shared" si="31"/>
        <v>0</v>
      </c>
      <c r="I261" s="63">
        <f t="shared" si="32"/>
        <v>-7164.7509976806186</v>
      </c>
      <c r="J261" s="56">
        <f t="shared" si="33"/>
        <v>-209.95680212049157</v>
      </c>
      <c r="K261" s="56">
        <f t="shared" si="34"/>
        <v>-7374.70779980111</v>
      </c>
      <c r="L261" s="56">
        <f t="shared" si="35"/>
        <v>-38954751.174389526</v>
      </c>
      <c r="M261" s="56">
        <f t="shared" si="36"/>
        <v>-40096286.307518639</v>
      </c>
      <c r="N261" s="34">
        <f>'jan-april'!M261</f>
        <v>-35252933.664857559</v>
      </c>
      <c r="O261" s="34">
        <f t="shared" si="37"/>
        <v>-4843352.6426610798</v>
      </c>
    </row>
    <row r="262" spans="1:15" x14ac:dyDescent="0.25">
      <c r="A262" s="55">
        <v>4626</v>
      </c>
      <c r="B262" s="55" t="s">
        <v>282</v>
      </c>
      <c r="C262" s="56">
        <v>761281347</v>
      </c>
      <c r="D262" s="56">
        <v>40105</v>
      </c>
      <c r="E262" s="56">
        <f t="shared" si="30"/>
        <v>18982.205385862111</v>
      </c>
      <c r="F262" s="57">
        <f t="shared" si="38"/>
        <v>0.94483351029569818</v>
      </c>
      <c r="G262" s="56">
        <f t="shared" si="39"/>
        <v>687.16086852905141</v>
      </c>
      <c r="H262" s="60">
        <f t="shared" si="31"/>
        <v>0</v>
      </c>
      <c r="I262" s="63">
        <f t="shared" si="32"/>
        <v>687.16086852905141</v>
      </c>
      <c r="J262" s="56">
        <f t="shared" si="33"/>
        <v>-209.95680212049157</v>
      </c>
      <c r="K262" s="56">
        <f t="shared" si="34"/>
        <v>477.20406640855981</v>
      </c>
      <c r="L262" s="56">
        <f t="shared" si="35"/>
        <v>27558586.632357609</v>
      </c>
      <c r="M262" s="56">
        <f t="shared" si="36"/>
        <v>19138269.083315291</v>
      </c>
      <c r="N262" s="34">
        <f>'jan-april'!M262</f>
        <v>14198512.552706856</v>
      </c>
      <c r="O262" s="34">
        <f t="shared" si="37"/>
        <v>4939756.5306084342</v>
      </c>
    </row>
    <row r="263" spans="1:15" x14ac:dyDescent="0.25">
      <c r="A263" s="55">
        <v>4627</v>
      </c>
      <c r="B263" s="55" t="s">
        <v>283</v>
      </c>
      <c r="C263" s="56">
        <v>531271942</v>
      </c>
      <c r="D263" s="56">
        <v>30377</v>
      </c>
      <c r="E263" s="56">
        <f t="shared" si="30"/>
        <v>17489.282746815024</v>
      </c>
      <c r="F263" s="57">
        <f t="shared" si="38"/>
        <v>0.87052373917177184</v>
      </c>
      <c r="G263" s="56">
        <f t="shared" si="39"/>
        <v>1612.7729047382452</v>
      </c>
      <c r="H263" s="60">
        <f t="shared" si="31"/>
        <v>207.2677893333246</v>
      </c>
      <c r="I263" s="63">
        <f t="shared" si="32"/>
        <v>1820.0406940715698</v>
      </c>
      <c r="J263" s="56">
        <f t="shared" si="33"/>
        <v>-209.95680212049157</v>
      </c>
      <c r="K263" s="56">
        <f t="shared" si="34"/>
        <v>1610.0838919510782</v>
      </c>
      <c r="L263" s="56">
        <f t="shared" si="35"/>
        <v>55287376.163812071</v>
      </c>
      <c r="M263" s="56">
        <f t="shared" si="36"/>
        <v>48909518.385797903</v>
      </c>
      <c r="N263" s="34">
        <f>'jan-april'!M263</f>
        <v>27183906.372738995</v>
      </c>
      <c r="O263" s="34">
        <f t="shared" si="37"/>
        <v>21725612.013058908</v>
      </c>
    </row>
    <row r="264" spans="1:15" x14ac:dyDescent="0.25">
      <c r="A264" s="55">
        <v>4628</v>
      </c>
      <c r="B264" s="55" t="s">
        <v>284</v>
      </c>
      <c r="C264" s="56">
        <v>75530926</v>
      </c>
      <c r="D264" s="56">
        <v>3875</v>
      </c>
      <c r="E264" s="56">
        <f t="shared" si="30"/>
        <v>19491.851870967741</v>
      </c>
      <c r="F264" s="57">
        <f t="shared" si="38"/>
        <v>0.97020100936884912</v>
      </c>
      <c r="G264" s="56">
        <f t="shared" si="39"/>
        <v>371.18004776356088</v>
      </c>
      <c r="H264" s="60">
        <f t="shared" si="31"/>
        <v>0</v>
      </c>
      <c r="I264" s="63">
        <f t="shared" si="32"/>
        <v>371.18004776356088</v>
      </c>
      <c r="J264" s="56">
        <f t="shared" si="33"/>
        <v>-209.95680212049157</v>
      </c>
      <c r="K264" s="56">
        <f t="shared" si="34"/>
        <v>161.2232456430693</v>
      </c>
      <c r="L264" s="56">
        <f t="shared" si="35"/>
        <v>1438322.6850837984</v>
      </c>
      <c r="M264" s="56">
        <f t="shared" si="36"/>
        <v>624740.07686689356</v>
      </c>
      <c r="N264" s="34">
        <f>'jan-april'!M264</f>
        <v>-3716267.8439586326</v>
      </c>
      <c r="O264" s="34">
        <f t="shared" si="37"/>
        <v>4341007.9208255261</v>
      </c>
    </row>
    <row r="265" spans="1:15" x14ac:dyDescent="0.25">
      <c r="A265" s="55">
        <v>4629</v>
      </c>
      <c r="B265" s="55" t="s">
        <v>285</v>
      </c>
      <c r="C265" s="56">
        <v>21196498</v>
      </c>
      <c r="D265" s="56">
        <v>392</v>
      </c>
      <c r="E265" s="56">
        <f t="shared" ref="E265:E328" si="40">C265/D265</f>
        <v>54072.698979591834</v>
      </c>
      <c r="F265" s="57">
        <f t="shared" si="38"/>
        <v>2.6914521758415817</v>
      </c>
      <c r="G265" s="56">
        <f t="shared" si="39"/>
        <v>-21068.945159583378</v>
      </c>
      <c r="H265" s="60">
        <f t="shared" ref="H265:H328" si="41">(IF(E265&gt;=E$366*0.9,0,IF(E265&lt;0.9*E$366,(E$366*0.9-E265)*0.35)))</f>
        <v>0</v>
      </c>
      <c r="I265" s="63">
        <f t="shared" ref="I265:I328" si="42">G265+H265</f>
        <v>-21068.945159583378</v>
      </c>
      <c r="J265" s="56">
        <f t="shared" ref="J265:J328" si="43">I$368</f>
        <v>-209.95680212049157</v>
      </c>
      <c r="K265" s="56">
        <f t="shared" ref="K265:K328" si="44">I265+J265</f>
        <v>-21278.901961703868</v>
      </c>
      <c r="L265" s="56">
        <f t="shared" ref="L265:L328" si="45">I265*D265</f>
        <v>-8259026.5025566844</v>
      </c>
      <c r="M265" s="56">
        <f t="shared" ref="M265:M328" si="46">D265*K265</f>
        <v>-8341329.5689879162</v>
      </c>
      <c r="N265" s="34">
        <f>'jan-april'!M265</f>
        <v>-8748601.8176391702</v>
      </c>
      <c r="O265" s="34">
        <f t="shared" ref="O265:O328" si="47">M265-N265</f>
        <v>407272.24865125399</v>
      </c>
    </row>
    <row r="266" spans="1:15" x14ac:dyDescent="0.25">
      <c r="A266" s="55">
        <v>4630</v>
      </c>
      <c r="B266" s="55" t="s">
        <v>286</v>
      </c>
      <c r="C266" s="56">
        <v>131291616</v>
      </c>
      <c r="D266" s="56">
        <v>8172</v>
      </c>
      <c r="E266" s="56">
        <f t="shared" si="40"/>
        <v>16066.032305433186</v>
      </c>
      <c r="F266" s="57">
        <f t="shared" ref="F266:F329" si="48">E266/$E$366</f>
        <v>0.79968188053493194</v>
      </c>
      <c r="G266" s="56">
        <f t="shared" si="39"/>
        <v>2495.1881783949852</v>
      </c>
      <c r="H266" s="60">
        <f t="shared" si="41"/>
        <v>705.40544381696816</v>
      </c>
      <c r="I266" s="63">
        <f t="shared" si="42"/>
        <v>3200.5936222119535</v>
      </c>
      <c r="J266" s="56">
        <f t="shared" si="43"/>
        <v>-209.95680212049157</v>
      </c>
      <c r="K266" s="56">
        <f t="shared" si="44"/>
        <v>2990.6368200914621</v>
      </c>
      <c r="L266" s="56">
        <f t="shared" si="45"/>
        <v>26155251.080716085</v>
      </c>
      <c r="M266" s="56">
        <f t="shared" si="46"/>
        <v>24439484.093787428</v>
      </c>
      <c r="N266" s="34">
        <f>'jan-april'!M266</f>
        <v>12396416.221638508</v>
      </c>
      <c r="O266" s="34">
        <f t="shared" si="47"/>
        <v>12043067.87214892</v>
      </c>
    </row>
    <row r="267" spans="1:15" x14ac:dyDescent="0.25">
      <c r="A267" s="55">
        <v>4631</v>
      </c>
      <c r="B267" s="55" t="s">
        <v>287</v>
      </c>
      <c r="C267" s="56">
        <v>534169174</v>
      </c>
      <c r="D267" s="56">
        <v>30169</v>
      </c>
      <c r="E267" s="56">
        <f t="shared" si="40"/>
        <v>17705.895919652623</v>
      </c>
      <c r="F267" s="57">
        <f t="shared" si="48"/>
        <v>0.88130559408842279</v>
      </c>
      <c r="G267" s="56">
        <f t="shared" ref="G267:G330" si="49">(E$366-E267)*0.62</f>
        <v>1478.4727375789341</v>
      </c>
      <c r="H267" s="60">
        <f t="shared" si="41"/>
        <v>131.45317884016512</v>
      </c>
      <c r="I267" s="63">
        <f t="shared" si="42"/>
        <v>1609.9259164190992</v>
      </c>
      <c r="J267" s="56">
        <f t="shared" si="43"/>
        <v>-209.95680212049157</v>
      </c>
      <c r="K267" s="56">
        <f t="shared" si="44"/>
        <v>1399.9691142986076</v>
      </c>
      <c r="L267" s="56">
        <f t="shared" si="45"/>
        <v>48569854.972447805</v>
      </c>
      <c r="M267" s="56">
        <f t="shared" si="46"/>
        <v>42235668.209274694</v>
      </c>
      <c r="N267" s="34">
        <f>'jan-april'!M267</f>
        <v>22524913.501140788</v>
      </c>
      <c r="O267" s="34">
        <f t="shared" si="47"/>
        <v>19710754.708133906</v>
      </c>
    </row>
    <row r="268" spans="1:15" x14ac:dyDescent="0.25">
      <c r="A268" s="55">
        <v>4632</v>
      </c>
      <c r="B268" s="55" t="s">
        <v>288</v>
      </c>
      <c r="C268" s="56">
        <v>67867702</v>
      </c>
      <c r="D268" s="56">
        <v>2915</v>
      </c>
      <c r="E268" s="56">
        <f t="shared" si="40"/>
        <v>23282.230531732417</v>
      </c>
      <c r="F268" s="57">
        <f t="shared" si="48"/>
        <v>1.1588659564917752</v>
      </c>
      <c r="G268" s="56">
        <f t="shared" si="49"/>
        <v>-1978.8547219105383</v>
      </c>
      <c r="H268" s="60">
        <f t="shared" si="41"/>
        <v>0</v>
      </c>
      <c r="I268" s="63">
        <f t="shared" si="42"/>
        <v>-1978.8547219105383</v>
      </c>
      <c r="J268" s="56">
        <f t="shared" si="43"/>
        <v>-209.95680212049157</v>
      </c>
      <c r="K268" s="56">
        <f t="shared" si="44"/>
        <v>-2188.8115240310299</v>
      </c>
      <c r="L268" s="56">
        <f t="shared" si="45"/>
        <v>-5768361.5143692186</v>
      </c>
      <c r="M268" s="56">
        <f t="shared" si="46"/>
        <v>-6380385.5925504519</v>
      </c>
      <c r="N268" s="34">
        <f>'jan-april'!M268</f>
        <v>-4862108.9987198468</v>
      </c>
      <c r="O268" s="34">
        <f t="shared" si="47"/>
        <v>-1518276.593830605</v>
      </c>
    </row>
    <row r="269" spans="1:15" x14ac:dyDescent="0.25">
      <c r="A269" s="55">
        <v>4633</v>
      </c>
      <c r="B269" s="55" t="s">
        <v>289</v>
      </c>
      <c r="C269" s="56">
        <v>9233864</v>
      </c>
      <c r="D269" s="56">
        <v>521</v>
      </c>
      <c r="E269" s="56">
        <f t="shared" si="40"/>
        <v>17723.347408829173</v>
      </c>
      <c r="F269" s="57">
        <f t="shared" si="48"/>
        <v>0.88217423666410844</v>
      </c>
      <c r="G269" s="56">
        <f t="shared" si="49"/>
        <v>1467.6528142894729</v>
      </c>
      <c r="H269" s="60">
        <f t="shared" si="41"/>
        <v>125.34515762837253</v>
      </c>
      <c r="I269" s="63">
        <f t="shared" si="42"/>
        <v>1592.9979719178455</v>
      </c>
      <c r="J269" s="56">
        <f t="shared" si="43"/>
        <v>-209.95680212049157</v>
      </c>
      <c r="K269" s="56">
        <f t="shared" si="44"/>
        <v>1383.0411697973539</v>
      </c>
      <c r="L269" s="56">
        <f t="shared" si="45"/>
        <v>829951.94336919754</v>
      </c>
      <c r="M269" s="56">
        <f t="shared" si="46"/>
        <v>720564.44946442137</v>
      </c>
      <c r="N269" s="34">
        <f>'jan-april'!M269</f>
        <v>285380.81471936865</v>
      </c>
      <c r="O269" s="34">
        <f t="shared" si="47"/>
        <v>435183.63474505272</v>
      </c>
    </row>
    <row r="270" spans="1:15" x14ac:dyDescent="0.25">
      <c r="A270" s="55">
        <v>4634</v>
      </c>
      <c r="B270" s="55" t="s">
        <v>290</v>
      </c>
      <c r="C270" s="56">
        <v>43460097</v>
      </c>
      <c r="D270" s="56">
        <v>1687</v>
      </c>
      <c r="E270" s="56">
        <f t="shared" si="40"/>
        <v>25761.764671013632</v>
      </c>
      <c r="F270" s="57">
        <f t="shared" si="48"/>
        <v>1.282284015515621</v>
      </c>
      <c r="G270" s="56">
        <f t="shared" si="49"/>
        <v>-3516.1658882648917</v>
      </c>
      <c r="H270" s="60">
        <f t="shared" si="41"/>
        <v>0</v>
      </c>
      <c r="I270" s="63">
        <f t="shared" si="42"/>
        <v>-3516.1658882648917</v>
      </c>
      <c r="J270" s="56">
        <f t="shared" si="43"/>
        <v>-209.95680212049157</v>
      </c>
      <c r="K270" s="56">
        <f t="shared" si="44"/>
        <v>-3726.1226903853831</v>
      </c>
      <c r="L270" s="56">
        <f t="shared" si="45"/>
        <v>-5931771.8535028724</v>
      </c>
      <c r="M270" s="56">
        <f t="shared" si="46"/>
        <v>-6285968.9786801413</v>
      </c>
      <c r="N270" s="34">
        <f>'jan-april'!M270</f>
        <v>-6602033.4687685687</v>
      </c>
      <c r="O270" s="34">
        <f t="shared" si="47"/>
        <v>316064.49008842744</v>
      </c>
    </row>
    <row r="271" spans="1:15" x14ac:dyDescent="0.25">
      <c r="A271" s="55">
        <v>4635</v>
      </c>
      <c r="B271" s="55" t="s">
        <v>291</v>
      </c>
      <c r="C271" s="56">
        <v>46934823</v>
      </c>
      <c r="D271" s="56">
        <v>2260</v>
      </c>
      <c r="E271" s="56">
        <f t="shared" si="40"/>
        <v>20767.620796460178</v>
      </c>
      <c r="F271" s="57">
        <f t="shared" si="48"/>
        <v>1.0337020203260354</v>
      </c>
      <c r="G271" s="56">
        <f t="shared" si="49"/>
        <v>-419.79668604175015</v>
      </c>
      <c r="H271" s="60">
        <f t="shared" si="41"/>
        <v>0</v>
      </c>
      <c r="I271" s="63">
        <f t="shared" si="42"/>
        <v>-419.79668604175015</v>
      </c>
      <c r="J271" s="56">
        <f t="shared" si="43"/>
        <v>-209.95680212049157</v>
      </c>
      <c r="K271" s="56">
        <f t="shared" si="44"/>
        <v>-629.75348816224175</v>
      </c>
      <c r="L271" s="56">
        <f t="shared" si="45"/>
        <v>-948740.51045435539</v>
      </c>
      <c r="M271" s="56">
        <f t="shared" si="46"/>
        <v>-1423242.8832466663</v>
      </c>
      <c r="N271" s="34">
        <f>'jan-april'!M271</f>
        <v>-2076392.0110829687</v>
      </c>
      <c r="O271" s="34">
        <f t="shared" si="47"/>
        <v>653149.12783630239</v>
      </c>
    </row>
    <row r="272" spans="1:15" x14ac:dyDescent="0.25">
      <c r="A272" s="55">
        <v>4636</v>
      </c>
      <c r="B272" s="55" t="s">
        <v>292</v>
      </c>
      <c r="C272" s="56">
        <v>16836722</v>
      </c>
      <c r="D272" s="56">
        <v>740</v>
      </c>
      <c r="E272" s="56">
        <f t="shared" si="40"/>
        <v>22752.327027027026</v>
      </c>
      <c r="F272" s="57">
        <f t="shared" si="48"/>
        <v>1.1324901704178512</v>
      </c>
      <c r="G272" s="56">
        <f t="shared" si="49"/>
        <v>-1650.3145489931958</v>
      </c>
      <c r="H272" s="60">
        <f t="shared" si="41"/>
        <v>0</v>
      </c>
      <c r="I272" s="63">
        <f t="shared" si="42"/>
        <v>-1650.3145489931958</v>
      </c>
      <c r="J272" s="56">
        <f t="shared" si="43"/>
        <v>-209.95680212049157</v>
      </c>
      <c r="K272" s="56">
        <f t="shared" si="44"/>
        <v>-1860.2713511136874</v>
      </c>
      <c r="L272" s="56">
        <f t="shared" si="45"/>
        <v>-1221232.766254965</v>
      </c>
      <c r="M272" s="56">
        <f t="shared" si="46"/>
        <v>-1376600.7998241286</v>
      </c>
      <c r="N272" s="34">
        <f>'jan-april'!M272</f>
        <v>-963210.7377882289</v>
      </c>
      <c r="O272" s="34">
        <f t="shared" si="47"/>
        <v>-413390.06203589973</v>
      </c>
    </row>
    <row r="273" spans="1:15" x14ac:dyDescent="0.25">
      <c r="A273" s="55">
        <v>4637</v>
      </c>
      <c r="B273" s="55" t="s">
        <v>293</v>
      </c>
      <c r="C273" s="56">
        <v>24096394</v>
      </c>
      <c r="D273" s="56">
        <v>1281</v>
      </c>
      <c r="E273" s="56">
        <f t="shared" si="40"/>
        <v>18810.612021857924</v>
      </c>
      <c r="F273" s="57">
        <f t="shared" si="48"/>
        <v>0.936292502696219</v>
      </c>
      <c r="G273" s="56">
        <f t="shared" si="49"/>
        <v>793.54875421164763</v>
      </c>
      <c r="H273" s="60">
        <f t="shared" si="41"/>
        <v>0</v>
      </c>
      <c r="I273" s="63">
        <f t="shared" si="42"/>
        <v>793.54875421164763</v>
      </c>
      <c r="J273" s="56">
        <f t="shared" si="43"/>
        <v>-209.95680212049157</v>
      </c>
      <c r="K273" s="56">
        <f t="shared" si="44"/>
        <v>583.59195209115603</v>
      </c>
      <c r="L273" s="56">
        <f t="shared" si="45"/>
        <v>1016535.9541451206</v>
      </c>
      <c r="M273" s="56">
        <f t="shared" si="46"/>
        <v>747581.29062877083</v>
      </c>
      <c r="N273" s="34">
        <f>'jan-april'!M273</f>
        <v>43880.998071998161</v>
      </c>
      <c r="O273" s="34">
        <f t="shared" si="47"/>
        <v>703700.29255677271</v>
      </c>
    </row>
    <row r="274" spans="1:15" x14ac:dyDescent="0.25">
      <c r="A274" s="55">
        <v>4638</v>
      </c>
      <c r="B274" s="55" t="s">
        <v>294</v>
      </c>
      <c r="C274" s="56">
        <v>88699759</v>
      </c>
      <c r="D274" s="56">
        <v>3894</v>
      </c>
      <c r="E274" s="56">
        <f t="shared" si="40"/>
        <v>22778.571905495635</v>
      </c>
      <c r="F274" s="57">
        <f t="shared" si="48"/>
        <v>1.1337965012759741</v>
      </c>
      <c r="G274" s="56">
        <f t="shared" si="49"/>
        <v>-1666.5863736437336</v>
      </c>
      <c r="H274" s="60">
        <f t="shared" si="41"/>
        <v>0</v>
      </c>
      <c r="I274" s="63">
        <f t="shared" si="42"/>
        <v>-1666.5863736437336</v>
      </c>
      <c r="J274" s="56">
        <f t="shared" si="43"/>
        <v>-209.95680212049157</v>
      </c>
      <c r="K274" s="56">
        <f t="shared" si="44"/>
        <v>-1876.5431757642252</v>
      </c>
      <c r="L274" s="56">
        <f t="shared" si="45"/>
        <v>-6489687.3389686989</v>
      </c>
      <c r="M274" s="56">
        <f t="shared" si="46"/>
        <v>-7307259.126425893</v>
      </c>
      <c r="N274" s="34">
        <f>'jan-april'!M274</f>
        <v>-8104479.0878748121</v>
      </c>
      <c r="O274" s="34">
        <f t="shared" si="47"/>
        <v>797219.96144891903</v>
      </c>
    </row>
    <row r="275" spans="1:15" x14ac:dyDescent="0.25">
      <c r="A275" s="55">
        <v>4639</v>
      </c>
      <c r="B275" s="55" t="s">
        <v>295</v>
      </c>
      <c r="C275" s="56">
        <v>55132156</v>
      </c>
      <c r="D275" s="56">
        <v>2550</v>
      </c>
      <c r="E275" s="56">
        <f t="shared" si="40"/>
        <v>21620.453333333335</v>
      </c>
      <c r="F275" s="57">
        <f t="shared" si="48"/>
        <v>1.0761515009384619</v>
      </c>
      <c r="G275" s="56">
        <f t="shared" si="49"/>
        <v>-948.55285890310722</v>
      </c>
      <c r="H275" s="60">
        <f t="shared" si="41"/>
        <v>0</v>
      </c>
      <c r="I275" s="63">
        <f t="shared" si="42"/>
        <v>-948.55285890310722</v>
      </c>
      <c r="J275" s="56">
        <f t="shared" si="43"/>
        <v>-209.95680212049157</v>
      </c>
      <c r="K275" s="56">
        <f t="shared" si="44"/>
        <v>-1158.5096610235987</v>
      </c>
      <c r="L275" s="56">
        <f t="shared" si="45"/>
        <v>-2418809.7902029236</v>
      </c>
      <c r="M275" s="56">
        <f t="shared" si="46"/>
        <v>-2954199.6356101767</v>
      </c>
      <c r="N275" s="34">
        <f>'jan-april'!M275</f>
        <v>-4913103.0245405193</v>
      </c>
      <c r="O275" s="34">
        <f t="shared" si="47"/>
        <v>1958903.3889303426</v>
      </c>
    </row>
    <row r="276" spans="1:15" x14ac:dyDescent="0.25">
      <c r="A276" s="55">
        <v>4640</v>
      </c>
      <c r="B276" s="55" t="s">
        <v>296</v>
      </c>
      <c r="C276" s="56">
        <v>220095719</v>
      </c>
      <c r="D276" s="56">
        <v>12496</v>
      </c>
      <c r="E276" s="56">
        <f t="shared" si="40"/>
        <v>17613.293774007681</v>
      </c>
      <c r="F276" s="57">
        <f t="shared" si="48"/>
        <v>0.87669635040192329</v>
      </c>
      <c r="G276" s="56">
        <f t="shared" si="49"/>
        <v>1535.8860678787978</v>
      </c>
      <c r="H276" s="60">
        <f t="shared" si="41"/>
        <v>163.86392981589469</v>
      </c>
      <c r="I276" s="63">
        <f t="shared" si="42"/>
        <v>1699.7499976946924</v>
      </c>
      <c r="J276" s="56">
        <f t="shared" si="43"/>
        <v>-209.95680212049157</v>
      </c>
      <c r="K276" s="56">
        <f t="shared" si="44"/>
        <v>1489.7931955742008</v>
      </c>
      <c r="L276" s="56">
        <f t="shared" si="45"/>
        <v>21240075.971192878</v>
      </c>
      <c r="M276" s="56">
        <f t="shared" si="46"/>
        <v>18616455.771895215</v>
      </c>
      <c r="N276" s="34">
        <f>'jan-april'!M276</f>
        <v>7295151.0928085065</v>
      </c>
      <c r="O276" s="34">
        <f t="shared" si="47"/>
        <v>11321304.679086708</v>
      </c>
    </row>
    <row r="277" spans="1:15" x14ac:dyDescent="0.25">
      <c r="A277" s="55">
        <v>4641</v>
      </c>
      <c r="B277" s="55" t="s">
        <v>297</v>
      </c>
      <c r="C277" s="56">
        <v>64360367</v>
      </c>
      <c r="D277" s="56">
        <v>1836</v>
      </c>
      <c r="E277" s="56">
        <f t="shared" si="40"/>
        <v>35054.666122004361</v>
      </c>
      <c r="F277" s="57">
        <f t="shared" si="48"/>
        <v>1.744835364017574</v>
      </c>
      <c r="G277" s="56">
        <f t="shared" si="49"/>
        <v>-9277.7647878791431</v>
      </c>
      <c r="H277" s="60">
        <f t="shared" si="41"/>
        <v>0</v>
      </c>
      <c r="I277" s="63">
        <f t="shared" si="42"/>
        <v>-9277.7647878791431</v>
      </c>
      <c r="J277" s="56">
        <f t="shared" si="43"/>
        <v>-209.95680212049157</v>
      </c>
      <c r="K277" s="56">
        <f t="shared" si="44"/>
        <v>-9487.7215899996354</v>
      </c>
      <c r="L277" s="56">
        <f t="shared" si="45"/>
        <v>-17033976.150546107</v>
      </c>
      <c r="M277" s="56">
        <f t="shared" si="46"/>
        <v>-17419456.839239329</v>
      </c>
      <c r="N277" s="34">
        <f>'jan-april'!M277</f>
        <v>-17773202.395269174</v>
      </c>
      <c r="O277" s="34">
        <f t="shared" si="47"/>
        <v>353745.55602984503</v>
      </c>
    </row>
    <row r="278" spans="1:15" x14ac:dyDescent="0.25">
      <c r="A278" s="55">
        <v>4642</v>
      </c>
      <c r="B278" s="55" t="s">
        <v>298</v>
      </c>
      <c r="C278" s="56">
        <v>51634754</v>
      </c>
      <c r="D278" s="56">
        <v>2188</v>
      </c>
      <c r="E278" s="56">
        <f t="shared" si="40"/>
        <v>23599.064899451554</v>
      </c>
      <c r="F278" s="57">
        <f t="shared" si="48"/>
        <v>1.1746362909576191</v>
      </c>
      <c r="G278" s="56">
        <f t="shared" si="49"/>
        <v>-2175.2920298964032</v>
      </c>
      <c r="H278" s="60">
        <f t="shared" si="41"/>
        <v>0</v>
      </c>
      <c r="I278" s="63">
        <f t="shared" si="42"/>
        <v>-2175.2920298964032</v>
      </c>
      <c r="J278" s="56">
        <f t="shared" si="43"/>
        <v>-209.95680212049157</v>
      </c>
      <c r="K278" s="56">
        <f t="shared" si="44"/>
        <v>-2385.2488320168945</v>
      </c>
      <c r="L278" s="56">
        <f t="shared" si="45"/>
        <v>-4759538.9614133304</v>
      </c>
      <c r="M278" s="56">
        <f t="shared" si="46"/>
        <v>-5218924.4444529656</v>
      </c>
      <c r="N278" s="34">
        <f>'jan-april'!M278</f>
        <v>-7107564.2551900623</v>
      </c>
      <c r="O278" s="34">
        <f t="shared" si="47"/>
        <v>1888639.8107370967</v>
      </c>
    </row>
    <row r="279" spans="1:15" x14ac:dyDescent="0.25">
      <c r="A279" s="55">
        <v>4643</v>
      </c>
      <c r="B279" s="55" t="s">
        <v>299</v>
      </c>
      <c r="C279" s="56">
        <v>126667752</v>
      </c>
      <c r="D279" s="56">
        <v>5213</v>
      </c>
      <c r="E279" s="56">
        <f t="shared" si="40"/>
        <v>24298.436984461921</v>
      </c>
      <c r="F279" s="57">
        <f t="shared" si="48"/>
        <v>1.2094473241674546</v>
      </c>
      <c r="G279" s="56">
        <f t="shared" si="49"/>
        <v>-2608.9027226028311</v>
      </c>
      <c r="H279" s="60">
        <f t="shared" si="41"/>
        <v>0</v>
      </c>
      <c r="I279" s="63">
        <f t="shared" si="42"/>
        <v>-2608.9027226028311</v>
      </c>
      <c r="J279" s="56">
        <f t="shared" si="43"/>
        <v>-209.95680212049157</v>
      </c>
      <c r="K279" s="56">
        <f t="shared" si="44"/>
        <v>-2818.8595247233225</v>
      </c>
      <c r="L279" s="56">
        <f t="shared" si="45"/>
        <v>-13600209.892928559</v>
      </c>
      <c r="M279" s="56">
        <f t="shared" si="46"/>
        <v>-14694714.70238268</v>
      </c>
      <c r="N279" s="34">
        <f>'jan-april'!M279</f>
        <v>-13366605.917635184</v>
      </c>
      <c r="O279" s="34">
        <f t="shared" si="47"/>
        <v>-1328108.7847474962</v>
      </c>
    </row>
    <row r="280" spans="1:15" x14ac:dyDescent="0.25">
      <c r="A280" s="55">
        <v>4644</v>
      </c>
      <c r="B280" s="55" t="s">
        <v>300</v>
      </c>
      <c r="C280" s="56">
        <v>122216450</v>
      </c>
      <c r="D280" s="56">
        <v>5432</v>
      </c>
      <c r="E280" s="56">
        <f t="shared" si="40"/>
        <v>22499.346465390281</v>
      </c>
      <c r="F280" s="57">
        <f t="shared" si="48"/>
        <v>1.1198981397644556</v>
      </c>
      <c r="G280" s="56">
        <f t="shared" si="49"/>
        <v>-1493.466600778414</v>
      </c>
      <c r="H280" s="60">
        <f t="shared" si="41"/>
        <v>0</v>
      </c>
      <c r="I280" s="63">
        <f t="shared" si="42"/>
        <v>-1493.466600778414</v>
      </c>
      <c r="J280" s="56">
        <f t="shared" si="43"/>
        <v>-209.95680212049157</v>
      </c>
      <c r="K280" s="56">
        <f t="shared" si="44"/>
        <v>-1703.4234028989056</v>
      </c>
      <c r="L280" s="56">
        <f t="shared" si="45"/>
        <v>-8112510.5754283443</v>
      </c>
      <c r="M280" s="56">
        <f t="shared" si="46"/>
        <v>-9252995.9245468546</v>
      </c>
      <c r="N280" s="34">
        <f>'jan-april'!M280</f>
        <v>-14453422.73014278</v>
      </c>
      <c r="O280" s="34">
        <f t="shared" si="47"/>
        <v>5200426.8055959251</v>
      </c>
    </row>
    <row r="281" spans="1:15" x14ac:dyDescent="0.25">
      <c r="A281" s="55">
        <v>4645</v>
      </c>
      <c r="B281" s="55" t="s">
        <v>301</v>
      </c>
      <c r="C281" s="56">
        <v>56155811</v>
      </c>
      <c r="D281" s="56">
        <v>2930</v>
      </c>
      <c r="E281" s="56">
        <f t="shared" si="40"/>
        <v>19165.80580204778</v>
      </c>
      <c r="F281" s="57">
        <f t="shared" si="48"/>
        <v>0.95397216527230377</v>
      </c>
      <c r="G281" s="56">
        <f t="shared" si="49"/>
        <v>573.32861049393659</v>
      </c>
      <c r="H281" s="60">
        <f t="shared" si="41"/>
        <v>0</v>
      </c>
      <c r="I281" s="63">
        <f t="shared" si="42"/>
        <v>573.32861049393659</v>
      </c>
      <c r="J281" s="56">
        <f t="shared" si="43"/>
        <v>-209.95680212049157</v>
      </c>
      <c r="K281" s="56">
        <f t="shared" si="44"/>
        <v>363.37180837344499</v>
      </c>
      <c r="L281" s="56">
        <f t="shared" si="45"/>
        <v>1679852.8287472343</v>
      </c>
      <c r="M281" s="56">
        <f t="shared" si="46"/>
        <v>1064679.3985341939</v>
      </c>
      <c r="N281" s="34">
        <f>'jan-april'!M281</f>
        <v>1601221.217135797</v>
      </c>
      <c r="O281" s="34">
        <f t="shared" si="47"/>
        <v>-536541.81860160315</v>
      </c>
    </row>
    <row r="282" spans="1:15" x14ac:dyDescent="0.25">
      <c r="A282" s="55">
        <v>4646</v>
      </c>
      <c r="B282" s="55" t="s">
        <v>302</v>
      </c>
      <c r="C282" s="56">
        <v>48671523</v>
      </c>
      <c r="D282" s="56">
        <v>2924</v>
      </c>
      <c r="E282" s="56">
        <f t="shared" si="40"/>
        <v>16645.527701778385</v>
      </c>
      <c r="F282" s="57">
        <f t="shared" si="48"/>
        <v>0.82852608795968286</v>
      </c>
      <c r="G282" s="56">
        <f t="shared" si="49"/>
        <v>2135.9010326609618</v>
      </c>
      <c r="H282" s="60">
        <f t="shared" si="41"/>
        <v>502.58205509614851</v>
      </c>
      <c r="I282" s="63">
        <f t="shared" si="42"/>
        <v>2638.4830877571103</v>
      </c>
      <c r="J282" s="56">
        <f t="shared" si="43"/>
        <v>-209.95680212049157</v>
      </c>
      <c r="K282" s="56">
        <f t="shared" si="44"/>
        <v>2428.5262856366189</v>
      </c>
      <c r="L282" s="56">
        <f t="shared" si="45"/>
        <v>7714924.5486017903</v>
      </c>
      <c r="M282" s="56">
        <f t="shared" si="46"/>
        <v>7101010.8592014741</v>
      </c>
      <c r="N282" s="34">
        <f>'jan-april'!M282</f>
        <v>2015409.5482367873</v>
      </c>
      <c r="O282" s="34">
        <f t="shared" si="47"/>
        <v>5085601.3109646868</v>
      </c>
    </row>
    <row r="283" spans="1:15" x14ac:dyDescent="0.25">
      <c r="A283" s="55">
        <v>4647</v>
      </c>
      <c r="B283" s="55" t="s">
        <v>303</v>
      </c>
      <c r="C283" s="56">
        <v>420503668</v>
      </c>
      <c r="D283" s="56">
        <v>22662</v>
      </c>
      <c r="E283" s="56">
        <f t="shared" si="40"/>
        <v>18555.452652016593</v>
      </c>
      <c r="F283" s="57">
        <f t="shared" si="48"/>
        <v>0.92359202252590211</v>
      </c>
      <c r="G283" s="56">
        <f t="shared" si="49"/>
        <v>951.74756351327278</v>
      </c>
      <c r="H283" s="60">
        <f t="shared" si="41"/>
        <v>0</v>
      </c>
      <c r="I283" s="63">
        <f t="shared" si="42"/>
        <v>951.74756351327278</v>
      </c>
      <c r="J283" s="56">
        <f t="shared" si="43"/>
        <v>-209.95680212049157</v>
      </c>
      <c r="K283" s="56">
        <f t="shared" si="44"/>
        <v>741.79076139278118</v>
      </c>
      <c r="L283" s="56">
        <f t="shared" si="45"/>
        <v>21568503.284337789</v>
      </c>
      <c r="M283" s="56">
        <f t="shared" si="46"/>
        <v>16810462.234683208</v>
      </c>
      <c r="N283" s="34">
        <f>'jan-april'!M283</f>
        <v>3832278.7627069801</v>
      </c>
      <c r="O283" s="34">
        <f t="shared" si="47"/>
        <v>12978183.471976228</v>
      </c>
    </row>
    <row r="284" spans="1:15" x14ac:dyDescent="0.25">
      <c r="A284" s="55">
        <v>4648</v>
      </c>
      <c r="B284" s="55" t="s">
        <v>304</v>
      </c>
      <c r="C284" s="56">
        <v>72667410</v>
      </c>
      <c r="D284" s="56">
        <v>3361</v>
      </c>
      <c r="E284" s="56">
        <f t="shared" si="40"/>
        <v>21620.770603986908</v>
      </c>
      <c r="F284" s="57">
        <f t="shared" si="48"/>
        <v>1.0761672929889237</v>
      </c>
      <c r="G284" s="56">
        <f t="shared" si="49"/>
        <v>-948.74956670832273</v>
      </c>
      <c r="H284" s="60">
        <f t="shared" si="41"/>
        <v>0</v>
      </c>
      <c r="I284" s="63">
        <f t="shared" si="42"/>
        <v>-948.74956670832273</v>
      </c>
      <c r="J284" s="56">
        <f t="shared" si="43"/>
        <v>-209.95680212049157</v>
      </c>
      <c r="K284" s="56">
        <f t="shared" si="44"/>
        <v>-1158.7063688288142</v>
      </c>
      <c r="L284" s="56">
        <f t="shared" si="45"/>
        <v>-3188747.2937066727</v>
      </c>
      <c r="M284" s="56">
        <f t="shared" si="46"/>
        <v>-3894412.1056336444</v>
      </c>
      <c r="N284" s="34">
        <f>'jan-april'!M284</f>
        <v>-6638283.2232786976</v>
      </c>
      <c r="O284" s="34">
        <f t="shared" si="47"/>
        <v>2743871.1176450532</v>
      </c>
    </row>
    <row r="285" spans="1:15" x14ac:dyDescent="0.25">
      <c r="A285" s="55">
        <v>4649</v>
      </c>
      <c r="B285" s="55" t="s">
        <v>305</v>
      </c>
      <c r="C285" s="56">
        <v>160653899</v>
      </c>
      <c r="D285" s="56">
        <v>9655</v>
      </c>
      <c r="E285" s="56">
        <f t="shared" si="40"/>
        <v>16639.450958052821</v>
      </c>
      <c r="F285" s="57">
        <f t="shared" si="48"/>
        <v>0.82822361988557447</v>
      </c>
      <c r="G285" s="56">
        <f t="shared" si="49"/>
        <v>2139.6686137708111</v>
      </c>
      <c r="H285" s="60">
        <f t="shared" si="41"/>
        <v>504.70891540009575</v>
      </c>
      <c r="I285" s="63">
        <f t="shared" si="42"/>
        <v>2644.3775291709071</v>
      </c>
      <c r="J285" s="56">
        <f t="shared" si="43"/>
        <v>-209.95680212049157</v>
      </c>
      <c r="K285" s="56">
        <f t="shared" si="44"/>
        <v>2434.4207270504157</v>
      </c>
      <c r="L285" s="56">
        <f t="shared" si="45"/>
        <v>25531465.044145107</v>
      </c>
      <c r="M285" s="56">
        <f t="shared" si="46"/>
        <v>23504332.119671766</v>
      </c>
      <c r="N285" s="34">
        <f>'jan-april'!M285</f>
        <v>9114258.17101443</v>
      </c>
      <c r="O285" s="34">
        <f t="shared" si="47"/>
        <v>14390073.948657336</v>
      </c>
    </row>
    <row r="286" spans="1:15" x14ac:dyDescent="0.25">
      <c r="A286" s="55">
        <v>4650</v>
      </c>
      <c r="B286" s="55" t="s">
        <v>306</v>
      </c>
      <c r="C286" s="56">
        <v>102103508</v>
      </c>
      <c r="D286" s="56">
        <v>5936</v>
      </c>
      <c r="E286" s="56">
        <f t="shared" si="40"/>
        <v>17200.725741239894</v>
      </c>
      <c r="F286" s="57">
        <f t="shared" si="48"/>
        <v>0.85616090182195437</v>
      </c>
      <c r="G286" s="56">
        <f t="shared" si="49"/>
        <v>1791.678248194826</v>
      </c>
      <c r="H286" s="60">
        <f t="shared" si="41"/>
        <v>308.26274128462023</v>
      </c>
      <c r="I286" s="63">
        <f t="shared" si="42"/>
        <v>2099.9409894794462</v>
      </c>
      <c r="J286" s="56">
        <f t="shared" si="43"/>
        <v>-209.95680212049157</v>
      </c>
      <c r="K286" s="56">
        <f t="shared" si="44"/>
        <v>1889.9841873589546</v>
      </c>
      <c r="L286" s="56">
        <f t="shared" si="45"/>
        <v>12465249.713549992</v>
      </c>
      <c r="M286" s="56">
        <f t="shared" si="46"/>
        <v>11218946.136162754</v>
      </c>
      <c r="N286" s="34">
        <f>'jan-april'!M286</f>
        <v>7478824.0294574425</v>
      </c>
      <c r="O286" s="34">
        <f t="shared" si="47"/>
        <v>3740122.1067053117</v>
      </c>
    </row>
    <row r="287" spans="1:15" x14ac:dyDescent="0.25">
      <c r="A287" s="55">
        <v>4651</v>
      </c>
      <c r="B287" s="55" t="s">
        <v>307</v>
      </c>
      <c r="C287" s="56">
        <v>120311746</v>
      </c>
      <c r="D287" s="56">
        <v>7311</v>
      </c>
      <c r="E287" s="56">
        <f t="shared" si="40"/>
        <v>16456.263985774858</v>
      </c>
      <c r="F287" s="57">
        <f t="shared" si="48"/>
        <v>0.81910554395395807</v>
      </c>
      <c r="G287" s="56">
        <f t="shared" si="49"/>
        <v>2253.2445365831481</v>
      </c>
      <c r="H287" s="60">
        <f t="shared" si="41"/>
        <v>568.82435569738277</v>
      </c>
      <c r="I287" s="63">
        <f t="shared" si="42"/>
        <v>2822.0688922805311</v>
      </c>
      <c r="J287" s="56">
        <f t="shared" si="43"/>
        <v>-209.95680212049157</v>
      </c>
      <c r="K287" s="56">
        <f t="shared" si="44"/>
        <v>2612.1120901600398</v>
      </c>
      <c r="L287" s="56">
        <f t="shared" si="45"/>
        <v>20632145.671462964</v>
      </c>
      <c r="M287" s="56">
        <f t="shared" si="46"/>
        <v>19097151.49116005</v>
      </c>
      <c r="N287" s="34">
        <f>'jan-april'!M287</f>
        <v>9490790.7060804162</v>
      </c>
      <c r="O287" s="34">
        <f t="shared" si="47"/>
        <v>9606360.7850796338</v>
      </c>
    </row>
    <row r="288" spans="1:15" x14ac:dyDescent="0.25">
      <c r="A288" s="55">
        <v>5001</v>
      </c>
      <c r="B288" s="55" t="s">
        <v>308</v>
      </c>
      <c r="C288" s="56">
        <v>4350364747</v>
      </c>
      <c r="D288" s="56">
        <v>216518</v>
      </c>
      <c r="E288" s="56">
        <f t="shared" si="40"/>
        <v>20092.39299734895</v>
      </c>
      <c r="F288" s="57">
        <f t="shared" si="48"/>
        <v>1.0000927616168938</v>
      </c>
      <c r="G288" s="56">
        <f t="shared" si="49"/>
        <v>-1.1554505927889114</v>
      </c>
      <c r="H288" s="60">
        <f t="shared" si="41"/>
        <v>0</v>
      </c>
      <c r="I288" s="63">
        <f t="shared" si="42"/>
        <v>-1.1554505927889114</v>
      </c>
      <c r="J288" s="56">
        <f t="shared" si="43"/>
        <v>-209.95680212049157</v>
      </c>
      <c r="K288" s="56">
        <f t="shared" si="44"/>
        <v>-211.1122527132805</v>
      </c>
      <c r="L288" s="56">
        <f t="shared" si="45"/>
        <v>-250175.85144946951</v>
      </c>
      <c r="M288" s="56">
        <f t="shared" si="46"/>
        <v>-45709602.732974067</v>
      </c>
      <c r="N288" s="34">
        <f>'jan-april'!M288</f>
        <v>-18862610.219177894</v>
      </c>
      <c r="O288" s="34">
        <f t="shared" si="47"/>
        <v>-26846992.513796173</v>
      </c>
    </row>
    <row r="289" spans="1:15" x14ac:dyDescent="0.25">
      <c r="A289" s="55">
        <v>5006</v>
      </c>
      <c r="B289" s="55" t="s">
        <v>309</v>
      </c>
      <c r="C289" s="56">
        <v>374093199</v>
      </c>
      <c r="D289" s="56">
        <v>24064</v>
      </c>
      <c r="E289" s="56">
        <f t="shared" si="40"/>
        <v>15545.761261635638</v>
      </c>
      <c r="F289" s="57">
        <f t="shared" si="48"/>
        <v>0.77378554727838822</v>
      </c>
      <c r="G289" s="56">
        <f t="shared" si="49"/>
        <v>2817.7562255494645</v>
      </c>
      <c r="H289" s="60">
        <f t="shared" si="41"/>
        <v>887.50030914610977</v>
      </c>
      <c r="I289" s="63">
        <f t="shared" si="42"/>
        <v>3705.2565346955744</v>
      </c>
      <c r="J289" s="56">
        <f t="shared" si="43"/>
        <v>-209.95680212049157</v>
      </c>
      <c r="K289" s="56">
        <f t="shared" si="44"/>
        <v>3495.299732575083</v>
      </c>
      <c r="L289" s="56">
        <f t="shared" si="45"/>
        <v>89163293.250914305</v>
      </c>
      <c r="M289" s="56">
        <f t="shared" si="46"/>
        <v>84110892.764686793</v>
      </c>
      <c r="N289" s="34">
        <f>'jan-april'!M289</f>
        <v>47580408.564134739</v>
      </c>
      <c r="O289" s="34">
        <f t="shared" si="47"/>
        <v>36530484.200552054</v>
      </c>
    </row>
    <row r="290" spans="1:15" x14ac:dyDescent="0.25">
      <c r="A290" s="55">
        <v>5007</v>
      </c>
      <c r="B290" s="55" t="s">
        <v>310</v>
      </c>
      <c r="C290" s="56">
        <v>253386056</v>
      </c>
      <c r="D290" s="56">
        <v>15154</v>
      </c>
      <c r="E290" s="56">
        <f t="shared" si="40"/>
        <v>16720.737495050813</v>
      </c>
      <c r="F290" s="57">
        <f t="shared" si="48"/>
        <v>0.83226963258696462</v>
      </c>
      <c r="G290" s="56">
        <f t="shared" si="49"/>
        <v>2089.2709608320561</v>
      </c>
      <c r="H290" s="60">
        <f t="shared" si="41"/>
        <v>476.25862745079866</v>
      </c>
      <c r="I290" s="63">
        <f t="shared" si="42"/>
        <v>2565.5295882828545</v>
      </c>
      <c r="J290" s="56">
        <f t="shared" si="43"/>
        <v>-209.95680212049157</v>
      </c>
      <c r="K290" s="56">
        <f t="shared" si="44"/>
        <v>2355.5727861623632</v>
      </c>
      <c r="L290" s="56">
        <f t="shared" si="45"/>
        <v>38878035.380838379</v>
      </c>
      <c r="M290" s="56">
        <f t="shared" si="46"/>
        <v>35696350.001504451</v>
      </c>
      <c r="N290" s="34">
        <f>'jan-april'!M290</f>
        <v>19931664.212017868</v>
      </c>
      <c r="O290" s="34">
        <f t="shared" si="47"/>
        <v>15764685.789486583</v>
      </c>
    </row>
    <row r="291" spans="1:15" x14ac:dyDescent="0.25">
      <c r="A291" s="55">
        <v>5014</v>
      </c>
      <c r="B291" s="55" t="s">
        <v>311</v>
      </c>
      <c r="C291" s="56">
        <v>203687057</v>
      </c>
      <c r="D291" s="56">
        <v>5655</v>
      </c>
      <c r="E291" s="56">
        <f t="shared" si="40"/>
        <v>36018.931388152079</v>
      </c>
      <c r="F291" s="57">
        <f t="shared" si="48"/>
        <v>1.7928313748999094</v>
      </c>
      <c r="G291" s="56">
        <f t="shared" si="49"/>
        <v>-9875.6092528907284</v>
      </c>
      <c r="H291" s="60">
        <f t="shared" si="41"/>
        <v>0</v>
      </c>
      <c r="I291" s="63">
        <f t="shared" si="42"/>
        <v>-9875.6092528907284</v>
      </c>
      <c r="J291" s="56">
        <f t="shared" si="43"/>
        <v>-209.95680212049157</v>
      </c>
      <c r="K291" s="56">
        <f t="shared" si="44"/>
        <v>-10085.566055011221</v>
      </c>
      <c r="L291" s="56">
        <f t="shared" si="45"/>
        <v>-55846570.325097069</v>
      </c>
      <c r="M291" s="56">
        <f t="shared" si="46"/>
        <v>-57033876.041088454</v>
      </c>
      <c r="N291" s="34">
        <f>'jan-april'!M291</f>
        <v>-61326570.082422212</v>
      </c>
      <c r="O291" s="34">
        <f t="shared" si="47"/>
        <v>4292694.0413337573</v>
      </c>
    </row>
    <row r="292" spans="1:15" x14ac:dyDescent="0.25">
      <c r="A292" s="55">
        <v>5020</v>
      </c>
      <c r="B292" s="55" t="s">
        <v>312</v>
      </c>
      <c r="C292" s="56">
        <v>15547000</v>
      </c>
      <c r="D292" s="56">
        <v>891</v>
      </c>
      <c r="E292" s="56">
        <f t="shared" si="40"/>
        <v>17448.933782267115</v>
      </c>
      <c r="F292" s="57">
        <f t="shared" si="48"/>
        <v>0.86851538171089471</v>
      </c>
      <c r="G292" s="56">
        <f t="shared" si="49"/>
        <v>1637.789262757949</v>
      </c>
      <c r="H292" s="60">
        <f t="shared" si="41"/>
        <v>221.38992692509291</v>
      </c>
      <c r="I292" s="63">
        <f t="shared" si="42"/>
        <v>1859.1791896830418</v>
      </c>
      <c r="J292" s="56">
        <f t="shared" si="43"/>
        <v>-209.95680212049157</v>
      </c>
      <c r="K292" s="56">
        <f t="shared" si="44"/>
        <v>1649.2223875625502</v>
      </c>
      <c r="L292" s="56">
        <f t="shared" si="45"/>
        <v>1656528.6580075903</v>
      </c>
      <c r="M292" s="56">
        <f t="shared" si="46"/>
        <v>1469457.1473182323</v>
      </c>
      <c r="N292" s="34">
        <f>'jan-april'!M292</f>
        <v>205130.5858252543</v>
      </c>
      <c r="O292" s="34">
        <f t="shared" si="47"/>
        <v>1264326.5614929781</v>
      </c>
    </row>
    <row r="293" spans="1:15" x14ac:dyDescent="0.25">
      <c r="A293" s="55">
        <v>5021</v>
      </c>
      <c r="B293" s="55" t="s">
        <v>313</v>
      </c>
      <c r="C293" s="56">
        <v>116857493</v>
      </c>
      <c r="D293" s="56">
        <v>7408</v>
      </c>
      <c r="E293" s="56">
        <f t="shared" si="40"/>
        <v>15774.499595032397</v>
      </c>
      <c r="F293" s="57">
        <f t="shared" si="48"/>
        <v>0.78517092838080815</v>
      </c>
      <c r="G293" s="56">
        <f t="shared" si="49"/>
        <v>2675.9384588434741</v>
      </c>
      <c r="H293" s="60">
        <f t="shared" si="41"/>
        <v>807.44189245724408</v>
      </c>
      <c r="I293" s="63">
        <f t="shared" si="42"/>
        <v>3483.3803513007183</v>
      </c>
      <c r="J293" s="56">
        <f t="shared" si="43"/>
        <v>-209.95680212049157</v>
      </c>
      <c r="K293" s="56">
        <f t="shared" si="44"/>
        <v>3273.4235491802269</v>
      </c>
      <c r="L293" s="56">
        <f t="shared" si="45"/>
        <v>25804881.642435722</v>
      </c>
      <c r="M293" s="56">
        <f t="shared" si="46"/>
        <v>24249521.65232712</v>
      </c>
      <c r="N293" s="34">
        <f>'jan-april'!M293</f>
        <v>11171441.368460367</v>
      </c>
      <c r="O293" s="34">
        <f t="shared" si="47"/>
        <v>13078080.283866754</v>
      </c>
    </row>
    <row r="294" spans="1:15" x14ac:dyDescent="0.25">
      <c r="A294" s="55">
        <v>5022</v>
      </c>
      <c r="B294" s="55" t="s">
        <v>314</v>
      </c>
      <c r="C294" s="56">
        <v>41323602</v>
      </c>
      <c r="D294" s="56">
        <v>2513</v>
      </c>
      <c r="E294" s="56">
        <f t="shared" si="40"/>
        <v>16443.932351770793</v>
      </c>
      <c r="F294" s="57">
        <f t="shared" si="48"/>
        <v>0.81849174061515206</v>
      </c>
      <c r="G294" s="56">
        <f t="shared" si="49"/>
        <v>2260.890149665669</v>
      </c>
      <c r="H294" s="60">
        <f t="shared" si="41"/>
        <v>573.14042759880567</v>
      </c>
      <c r="I294" s="63">
        <f t="shared" si="42"/>
        <v>2834.0305772644747</v>
      </c>
      <c r="J294" s="56">
        <f t="shared" si="43"/>
        <v>-209.95680212049157</v>
      </c>
      <c r="K294" s="56">
        <f t="shared" si="44"/>
        <v>2624.0737751439833</v>
      </c>
      <c r="L294" s="56">
        <f t="shared" si="45"/>
        <v>7121918.8406656245</v>
      </c>
      <c r="M294" s="56">
        <f t="shared" si="46"/>
        <v>6594297.3969368301</v>
      </c>
      <c r="N294" s="34">
        <f>'jan-april'!M294</f>
        <v>875657.84834889311</v>
      </c>
      <c r="O294" s="34">
        <f t="shared" si="47"/>
        <v>5718639.5485879369</v>
      </c>
    </row>
    <row r="295" spans="1:15" x14ac:dyDescent="0.25">
      <c r="A295" s="55">
        <v>5025</v>
      </c>
      <c r="B295" s="55" t="s">
        <v>315</v>
      </c>
      <c r="C295" s="56">
        <v>92673930</v>
      </c>
      <c r="D295" s="56">
        <v>5681</v>
      </c>
      <c r="E295" s="56">
        <f t="shared" si="40"/>
        <v>16312.960746347475</v>
      </c>
      <c r="F295" s="57">
        <f t="shared" si="48"/>
        <v>0.81197266871672336</v>
      </c>
      <c r="G295" s="56">
        <f t="shared" si="49"/>
        <v>2342.0925450281256</v>
      </c>
      <c r="H295" s="60">
        <f t="shared" si="41"/>
        <v>618.98048949696692</v>
      </c>
      <c r="I295" s="63">
        <f t="shared" si="42"/>
        <v>2961.0730345250927</v>
      </c>
      <c r="J295" s="56">
        <f t="shared" si="43"/>
        <v>-209.95680212049157</v>
      </c>
      <c r="K295" s="56">
        <f t="shared" si="44"/>
        <v>2751.1162324046013</v>
      </c>
      <c r="L295" s="56">
        <f t="shared" si="45"/>
        <v>16821855.909137052</v>
      </c>
      <c r="M295" s="56">
        <f t="shared" si="46"/>
        <v>15629091.316290541</v>
      </c>
      <c r="N295" s="34">
        <f>'jan-april'!M295</f>
        <v>6760640.3999019079</v>
      </c>
      <c r="O295" s="34">
        <f t="shared" si="47"/>
        <v>8868450.9163886327</v>
      </c>
    </row>
    <row r="296" spans="1:15" x14ac:dyDescent="0.25">
      <c r="A296" s="55">
        <v>5026</v>
      </c>
      <c r="B296" s="55" t="s">
        <v>316</v>
      </c>
      <c r="C296" s="56">
        <v>29993880</v>
      </c>
      <c r="D296" s="56">
        <v>2048</v>
      </c>
      <c r="E296" s="56">
        <f t="shared" si="40"/>
        <v>14645.44921875</v>
      </c>
      <c r="F296" s="57">
        <f t="shared" si="48"/>
        <v>0.7289727886684384</v>
      </c>
      <c r="G296" s="56">
        <f t="shared" si="49"/>
        <v>3375.9496921385603</v>
      </c>
      <c r="H296" s="60">
        <f t="shared" si="41"/>
        <v>1202.6095241560831</v>
      </c>
      <c r="I296" s="63">
        <f t="shared" si="42"/>
        <v>4578.5592162946432</v>
      </c>
      <c r="J296" s="56">
        <f t="shared" si="43"/>
        <v>-209.95680212049157</v>
      </c>
      <c r="K296" s="56">
        <f t="shared" si="44"/>
        <v>4368.6024141741518</v>
      </c>
      <c r="L296" s="56">
        <f t="shared" si="45"/>
        <v>9376889.2749714293</v>
      </c>
      <c r="M296" s="56">
        <f t="shared" si="46"/>
        <v>8946897.7442286629</v>
      </c>
      <c r="N296" s="34">
        <f>'jan-april'!M296</f>
        <v>4934397.2103518946</v>
      </c>
      <c r="O296" s="34">
        <f t="shared" si="47"/>
        <v>4012500.5338767683</v>
      </c>
    </row>
    <row r="297" spans="1:15" x14ac:dyDescent="0.25">
      <c r="A297" s="55">
        <v>5027</v>
      </c>
      <c r="B297" s="55" t="s">
        <v>317</v>
      </c>
      <c r="C297" s="56">
        <v>91611130</v>
      </c>
      <c r="D297" s="56">
        <v>6141</v>
      </c>
      <c r="E297" s="56">
        <f t="shared" si="40"/>
        <v>14917.949845302068</v>
      </c>
      <c r="F297" s="57">
        <f t="shared" si="48"/>
        <v>0.74253642462692027</v>
      </c>
      <c r="G297" s="56">
        <f t="shared" si="49"/>
        <v>3206.999303676278</v>
      </c>
      <c r="H297" s="60">
        <f t="shared" si="41"/>
        <v>1107.2343048628593</v>
      </c>
      <c r="I297" s="63">
        <f t="shared" si="42"/>
        <v>4314.2336085391371</v>
      </c>
      <c r="J297" s="56">
        <f t="shared" si="43"/>
        <v>-209.95680212049157</v>
      </c>
      <c r="K297" s="56">
        <f t="shared" si="44"/>
        <v>4104.2768064186457</v>
      </c>
      <c r="L297" s="56">
        <f t="shared" si="45"/>
        <v>26493708.59003884</v>
      </c>
      <c r="M297" s="56">
        <f t="shared" si="46"/>
        <v>25204363.868216902</v>
      </c>
      <c r="N297" s="34">
        <f>'jan-april'!M297</f>
        <v>13109093.004590329</v>
      </c>
      <c r="O297" s="34">
        <f t="shared" si="47"/>
        <v>12095270.863626573</v>
      </c>
    </row>
    <row r="298" spans="1:15" x14ac:dyDescent="0.25">
      <c r="A298" s="55">
        <v>5028</v>
      </c>
      <c r="B298" s="55" t="s">
        <v>318</v>
      </c>
      <c r="C298" s="56">
        <v>289682891</v>
      </c>
      <c r="D298" s="56">
        <v>17812</v>
      </c>
      <c r="E298" s="56">
        <f t="shared" si="40"/>
        <v>16263.355659106221</v>
      </c>
      <c r="F298" s="57">
        <f t="shared" si="48"/>
        <v>0.80950359055884047</v>
      </c>
      <c r="G298" s="56">
        <f t="shared" si="49"/>
        <v>2372.8476991177035</v>
      </c>
      <c r="H298" s="60">
        <f t="shared" si="41"/>
        <v>636.34227003140586</v>
      </c>
      <c r="I298" s="63">
        <f t="shared" si="42"/>
        <v>3009.1899691491094</v>
      </c>
      <c r="J298" s="56">
        <f t="shared" si="43"/>
        <v>-209.95680212049157</v>
      </c>
      <c r="K298" s="56">
        <f t="shared" si="44"/>
        <v>2799.233167028618</v>
      </c>
      <c r="L298" s="56">
        <f t="shared" si="45"/>
        <v>53599691.730483934</v>
      </c>
      <c r="M298" s="56">
        <f t="shared" si="46"/>
        <v>49859941.171113744</v>
      </c>
      <c r="N298" s="34">
        <f>'jan-april'!M298</f>
        <v>27233307.590326142</v>
      </c>
      <c r="O298" s="34">
        <f t="shared" si="47"/>
        <v>22626633.580787603</v>
      </c>
    </row>
    <row r="299" spans="1:15" x14ac:dyDescent="0.25">
      <c r="A299" s="55">
        <v>5029</v>
      </c>
      <c r="B299" s="55" t="s">
        <v>319</v>
      </c>
      <c r="C299" s="56">
        <v>137667915</v>
      </c>
      <c r="D299" s="56">
        <v>8521</v>
      </c>
      <c r="E299" s="56">
        <f t="shared" si="40"/>
        <v>16156.309705433634</v>
      </c>
      <c r="F299" s="57">
        <f t="shared" si="48"/>
        <v>0.80417541071274368</v>
      </c>
      <c r="G299" s="56">
        <f t="shared" si="49"/>
        <v>2439.2161903947072</v>
      </c>
      <c r="H299" s="60">
        <f t="shared" si="41"/>
        <v>673.80835381681118</v>
      </c>
      <c r="I299" s="63">
        <f t="shared" si="42"/>
        <v>3113.0245442115183</v>
      </c>
      <c r="J299" s="56">
        <f t="shared" si="43"/>
        <v>-209.95680212049157</v>
      </c>
      <c r="K299" s="56">
        <f t="shared" si="44"/>
        <v>2903.067742091027</v>
      </c>
      <c r="L299" s="56">
        <f t="shared" si="45"/>
        <v>26526082.141226348</v>
      </c>
      <c r="M299" s="56">
        <f t="shared" si="46"/>
        <v>24737040.230357639</v>
      </c>
      <c r="N299" s="34">
        <f>'jan-april'!M299</f>
        <v>13401825.697108643</v>
      </c>
      <c r="O299" s="34">
        <f t="shared" si="47"/>
        <v>11335214.533248996</v>
      </c>
    </row>
    <row r="300" spans="1:15" x14ac:dyDescent="0.25">
      <c r="A300" s="55">
        <v>5031</v>
      </c>
      <c r="B300" s="55" t="s">
        <v>320</v>
      </c>
      <c r="C300" s="56">
        <v>283479081</v>
      </c>
      <c r="D300" s="56">
        <v>15023</v>
      </c>
      <c r="E300" s="56">
        <f t="shared" si="40"/>
        <v>18869.67190308194</v>
      </c>
      <c r="F300" s="57">
        <f t="shared" si="48"/>
        <v>0.93923219035422401</v>
      </c>
      <c r="G300" s="56">
        <f t="shared" si="49"/>
        <v>756.93162785275717</v>
      </c>
      <c r="H300" s="60">
        <f t="shared" si="41"/>
        <v>0</v>
      </c>
      <c r="I300" s="63">
        <f t="shared" si="42"/>
        <v>756.93162785275717</v>
      </c>
      <c r="J300" s="56">
        <f t="shared" si="43"/>
        <v>-209.95680212049157</v>
      </c>
      <c r="K300" s="56">
        <f t="shared" si="44"/>
        <v>546.97482573226557</v>
      </c>
      <c r="L300" s="56">
        <f t="shared" si="45"/>
        <v>11371383.845231971</v>
      </c>
      <c r="M300" s="56">
        <f t="shared" si="46"/>
        <v>8217202.8069758257</v>
      </c>
      <c r="N300" s="34">
        <f>'jan-april'!M300</f>
        <v>6014138.4519559955</v>
      </c>
      <c r="O300" s="34">
        <f t="shared" si="47"/>
        <v>2203064.3550198302</v>
      </c>
    </row>
    <row r="301" spans="1:15" x14ac:dyDescent="0.25">
      <c r="A301" s="55">
        <v>5032</v>
      </c>
      <c r="B301" s="55" t="s">
        <v>321</v>
      </c>
      <c r="C301" s="56">
        <v>69042296</v>
      </c>
      <c r="D301" s="56">
        <v>4233</v>
      </c>
      <c r="E301" s="56">
        <f t="shared" si="40"/>
        <v>16310.488069926765</v>
      </c>
      <c r="F301" s="57">
        <f t="shared" si="48"/>
        <v>0.81184959199855944</v>
      </c>
      <c r="G301" s="56">
        <f t="shared" si="49"/>
        <v>2343.625604408966</v>
      </c>
      <c r="H301" s="60">
        <f t="shared" si="41"/>
        <v>619.84592624421532</v>
      </c>
      <c r="I301" s="63">
        <f t="shared" si="42"/>
        <v>2963.4715306531812</v>
      </c>
      <c r="J301" s="56">
        <f t="shared" si="43"/>
        <v>-209.95680212049157</v>
      </c>
      <c r="K301" s="56">
        <f t="shared" si="44"/>
        <v>2753.5147285326898</v>
      </c>
      <c r="L301" s="56">
        <f t="shared" si="45"/>
        <v>12544374.989254916</v>
      </c>
      <c r="M301" s="56">
        <f t="shared" si="46"/>
        <v>11655627.845878877</v>
      </c>
      <c r="N301" s="34">
        <f>'jan-april'!M301</f>
        <v>4076108.5926218629</v>
      </c>
      <c r="O301" s="34">
        <f t="shared" si="47"/>
        <v>7579519.2532570139</v>
      </c>
    </row>
    <row r="302" spans="1:15" x14ac:dyDescent="0.25">
      <c r="A302" s="55">
        <v>5033</v>
      </c>
      <c r="B302" s="55" t="s">
        <v>322</v>
      </c>
      <c r="C302" s="56">
        <v>27415697</v>
      </c>
      <c r="D302" s="56">
        <v>786</v>
      </c>
      <c r="E302" s="56">
        <f t="shared" si="40"/>
        <v>34880.021628498725</v>
      </c>
      <c r="F302" s="57">
        <f t="shared" si="48"/>
        <v>1.736142487373449</v>
      </c>
      <c r="G302" s="56">
        <f t="shared" si="49"/>
        <v>-9169.4852019056489</v>
      </c>
      <c r="H302" s="60">
        <f t="shared" si="41"/>
        <v>0</v>
      </c>
      <c r="I302" s="63">
        <f t="shared" si="42"/>
        <v>-9169.4852019056489</v>
      </c>
      <c r="J302" s="56">
        <f t="shared" si="43"/>
        <v>-209.95680212049157</v>
      </c>
      <c r="K302" s="56">
        <f t="shared" si="44"/>
        <v>-9379.4420040261411</v>
      </c>
      <c r="L302" s="56">
        <f t="shared" si="45"/>
        <v>-7207215.3686978398</v>
      </c>
      <c r="M302" s="56">
        <f t="shared" si="46"/>
        <v>-7372241.415164547</v>
      </c>
      <c r="N302" s="34">
        <f>'jan-april'!M302</f>
        <v>-7963109.6851642542</v>
      </c>
      <c r="O302" s="34">
        <f t="shared" si="47"/>
        <v>590868.26999970712</v>
      </c>
    </row>
    <row r="303" spans="1:15" x14ac:dyDescent="0.25">
      <c r="A303" s="55">
        <v>5034</v>
      </c>
      <c r="B303" s="55" t="s">
        <v>323</v>
      </c>
      <c r="C303" s="56">
        <v>39381994</v>
      </c>
      <c r="D303" s="56">
        <v>2472</v>
      </c>
      <c r="E303" s="56">
        <f t="shared" si="40"/>
        <v>15931.227346278318</v>
      </c>
      <c r="F303" s="57">
        <f t="shared" si="48"/>
        <v>0.79297200461827866</v>
      </c>
      <c r="G303" s="56">
        <f t="shared" si="49"/>
        <v>2578.7672530710033</v>
      </c>
      <c r="H303" s="60">
        <f t="shared" si="41"/>
        <v>752.58717952117195</v>
      </c>
      <c r="I303" s="63">
        <f t="shared" si="42"/>
        <v>3331.3544325921753</v>
      </c>
      <c r="J303" s="56">
        <f t="shared" si="43"/>
        <v>-209.95680212049157</v>
      </c>
      <c r="K303" s="56">
        <f t="shared" si="44"/>
        <v>3121.3976304716839</v>
      </c>
      <c r="L303" s="56">
        <f t="shared" si="45"/>
        <v>8235108.1573678572</v>
      </c>
      <c r="M303" s="56">
        <f t="shared" si="46"/>
        <v>7716094.9425260024</v>
      </c>
      <c r="N303" s="34">
        <f>'jan-april'!M303</f>
        <v>1973913.8974559982</v>
      </c>
      <c r="O303" s="34">
        <f t="shared" si="47"/>
        <v>5742181.0450700037</v>
      </c>
    </row>
    <row r="304" spans="1:15" x14ac:dyDescent="0.25">
      <c r="A304" s="55">
        <v>5035</v>
      </c>
      <c r="B304" s="55" t="s">
        <v>324</v>
      </c>
      <c r="C304" s="56">
        <v>409140936</v>
      </c>
      <c r="D304" s="56">
        <v>24927</v>
      </c>
      <c r="E304" s="56">
        <f t="shared" si="40"/>
        <v>16413.565049945842</v>
      </c>
      <c r="F304" s="57">
        <f t="shared" si="48"/>
        <v>0.81698021738598892</v>
      </c>
      <c r="G304" s="56">
        <f t="shared" si="49"/>
        <v>2279.7178767971377</v>
      </c>
      <c r="H304" s="60">
        <f t="shared" si="41"/>
        <v>583.76898323753824</v>
      </c>
      <c r="I304" s="63">
        <f t="shared" si="42"/>
        <v>2863.4868600346758</v>
      </c>
      <c r="J304" s="56">
        <f t="shared" si="43"/>
        <v>-209.95680212049157</v>
      </c>
      <c r="K304" s="56">
        <f t="shared" si="44"/>
        <v>2653.5300579141845</v>
      </c>
      <c r="L304" s="56">
        <f t="shared" si="45"/>
        <v>71378136.960084364</v>
      </c>
      <c r="M304" s="56">
        <f t="shared" si="46"/>
        <v>66144543.753626876</v>
      </c>
      <c r="N304" s="34">
        <f>'jan-april'!M304</f>
        <v>35903511.550669774</v>
      </c>
      <c r="O304" s="34">
        <f t="shared" si="47"/>
        <v>30241032.202957101</v>
      </c>
    </row>
    <row r="305" spans="1:15" x14ac:dyDescent="0.25">
      <c r="A305" s="55">
        <v>5036</v>
      </c>
      <c r="B305" s="55" t="s">
        <v>325</v>
      </c>
      <c r="C305" s="56">
        <v>39441909</v>
      </c>
      <c r="D305" s="56">
        <v>2661</v>
      </c>
      <c r="E305" s="56">
        <f t="shared" si="40"/>
        <v>14822.213077790304</v>
      </c>
      <c r="F305" s="57">
        <f t="shared" si="48"/>
        <v>0.73777115608863575</v>
      </c>
      <c r="G305" s="56">
        <f t="shared" si="49"/>
        <v>3266.356099533572</v>
      </c>
      <c r="H305" s="60">
        <f t="shared" si="41"/>
        <v>1140.7421734919767</v>
      </c>
      <c r="I305" s="63">
        <f t="shared" si="42"/>
        <v>4407.0982730255491</v>
      </c>
      <c r="J305" s="56">
        <f t="shared" si="43"/>
        <v>-209.95680212049157</v>
      </c>
      <c r="K305" s="56">
        <f t="shared" si="44"/>
        <v>4197.1414709050578</v>
      </c>
      <c r="L305" s="56">
        <f t="shared" si="45"/>
        <v>11727288.504520986</v>
      </c>
      <c r="M305" s="56">
        <f t="shared" si="46"/>
        <v>11168593.45407836</v>
      </c>
      <c r="N305" s="34">
        <f>'jan-april'!M305</f>
        <v>5952353.4247736288</v>
      </c>
      <c r="O305" s="34">
        <f t="shared" si="47"/>
        <v>5216240.0293047307</v>
      </c>
    </row>
    <row r="306" spans="1:15" x14ac:dyDescent="0.25">
      <c r="A306" s="55">
        <v>5037</v>
      </c>
      <c r="B306" s="55" t="s">
        <v>326</v>
      </c>
      <c r="C306" s="56">
        <v>336862177</v>
      </c>
      <c r="D306" s="56">
        <v>20732</v>
      </c>
      <c r="E306" s="56">
        <f t="shared" si="40"/>
        <v>16248.416795292302</v>
      </c>
      <c r="F306" s="57">
        <f t="shared" si="48"/>
        <v>0.8087600131477749</v>
      </c>
      <c r="G306" s="56">
        <f t="shared" si="49"/>
        <v>2382.1097946823334</v>
      </c>
      <c r="H306" s="60">
        <f t="shared" si="41"/>
        <v>641.57087236627751</v>
      </c>
      <c r="I306" s="63">
        <f t="shared" si="42"/>
        <v>3023.6806670486108</v>
      </c>
      <c r="J306" s="56">
        <f t="shared" si="43"/>
        <v>-209.95680212049157</v>
      </c>
      <c r="K306" s="56">
        <f t="shared" si="44"/>
        <v>2813.7238649281194</v>
      </c>
      <c r="L306" s="56">
        <f t="shared" si="45"/>
        <v>62686947.589251801</v>
      </c>
      <c r="M306" s="56">
        <f t="shared" si="46"/>
        <v>58334123.16768977</v>
      </c>
      <c r="N306" s="34">
        <f>'jan-april'!M306</f>
        <v>32421988.486609127</v>
      </c>
      <c r="O306" s="34">
        <f t="shared" si="47"/>
        <v>25912134.681080643</v>
      </c>
    </row>
    <row r="307" spans="1:15" x14ac:dyDescent="0.25">
      <c r="A307" s="55">
        <v>5038</v>
      </c>
      <c r="B307" s="55" t="s">
        <v>327</v>
      </c>
      <c r="C307" s="56">
        <v>241872877</v>
      </c>
      <c r="D307" s="56">
        <v>15412</v>
      </c>
      <c r="E307" s="56">
        <f t="shared" si="40"/>
        <v>15693.802037373474</v>
      </c>
      <c r="F307" s="57">
        <f t="shared" si="48"/>
        <v>0.78115423194721267</v>
      </c>
      <c r="G307" s="56">
        <f t="shared" si="49"/>
        <v>2725.9709445920062</v>
      </c>
      <c r="H307" s="60">
        <f t="shared" si="41"/>
        <v>835.68603763786712</v>
      </c>
      <c r="I307" s="63">
        <f t="shared" si="42"/>
        <v>3561.6569822298734</v>
      </c>
      <c r="J307" s="56">
        <f t="shared" si="43"/>
        <v>-209.95680212049157</v>
      </c>
      <c r="K307" s="56">
        <f t="shared" si="44"/>
        <v>3351.700180109382</v>
      </c>
      <c r="L307" s="56">
        <f t="shared" si="45"/>
        <v>54892257.410126805</v>
      </c>
      <c r="M307" s="56">
        <f t="shared" si="46"/>
        <v>51656403.175845794</v>
      </c>
      <c r="N307" s="34">
        <f>'jan-april'!M307</f>
        <v>29826511.918038774</v>
      </c>
      <c r="O307" s="34">
        <f t="shared" si="47"/>
        <v>21829891.25780702</v>
      </c>
    </row>
    <row r="308" spans="1:15" x14ac:dyDescent="0.25">
      <c r="A308" s="55">
        <v>5041</v>
      </c>
      <c r="B308" s="55" t="s">
        <v>328</v>
      </c>
      <c r="C308" s="56">
        <v>31610070</v>
      </c>
      <c r="D308" s="56">
        <v>2138</v>
      </c>
      <c r="E308" s="56">
        <f t="shared" si="40"/>
        <v>14784.878391019645</v>
      </c>
      <c r="F308" s="57">
        <f t="shared" si="48"/>
        <v>0.73591283338902025</v>
      </c>
      <c r="G308" s="56">
        <f t="shared" si="49"/>
        <v>3289.5036053313802</v>
      </c>
      <c r="H308" s="60">
        <f t="shared" si="41"/>
        <v>1153.8093138617073</v>
      </c>
      <c r="I308" s="63">
        <f t="shared" si="42"/>
        <v>4443.3129191930875</v>
      </c>
      <c r="J308" s="56">
        <f t="shared" si="43"/>
        <v>-209.95680212049157</v>
      </c>
      <c r="K308" s="56">
        <f t="shared" si="44"/>
        <v>4233.3561170725961</v>
      </c>
      <c r="L308" s="56">
        <f t="shared" si="45"/>
        <v>9499803.0212348215</v>
      </c>
      <c r="M308" s="56">
        <f t="shared" si="46"/>
        <v>9050915.3783012107</v>
      </c>
      <c r="N308" s="34">
        <f>'jan-april'!M308</f>
        <v>4789355.9043126721</v>
      </c>
      <c r="O308" s="34">
        <f t="shared" si="47"/>
        <v>4261559.4739885386</v>
      </c>
    </row>
    <row r="309" spans="1:15" x14ac:dyDescent="0.25">
      <c r="A309" s="55">
        <v>5042</v>
      </c>
      <c r="B309" s="55" t="s">
        <v>329</v>
      </c>
      <c r="C309" s="56">
        <v>21661806</v>
      </c>
      <c r="D309" s="56">
        <v>1316</v>
      </c>
      <c r="E309" s="56">
        <f t="shared" si="40"/>
        <v>16460.338905775076</v>
      </c>
      <c r="F309" s="57">
        <f t="shared" si="48"/>
        <v>0.81930837185986871</v>
      </c>
      <c r="G309" s="56">
        <f t="shared" si="49"/>
        <v>2250.7180861830134</v>
      </c>
      <c r="H309" s="60">
        <f t="shared" si="41"/>
        <v>567.39813369730666</v>
      </c>
      <c r="I309" s="63">
        <f t="shared" si="42"/>
        <v>2818.1162198803199</v>
      </c>
      <c r="J309" s="56">
        <f t="shared" si="43"/>
        <v>-209.95680212049157</v>
      </c>
      <c r="K309" s="56">
        <f t="shared" si="44"/>
        <v>2608.1594177598286</v>
      </c>
      <c r="L309" s="56">
        <f t="shared" si="45"/>
        <v>3708640.9453625008</v>
      </c>
      <c r="M309" s="56">
        <f t="shared" si="46"/>
        <v>3432337.7937719342</v>
      </c>
      <c r="N309" s="34">
        <f>'jan-april'!M309</f>
        <v>816427.67506850057</v>
      </c>
      <c r="O309" s="34">
        <f t="shared" si="47"/>
        <v>2615910.1187034338</v>
      </c>
    </row>
    <row r="310" spans="1:15" x14ac:dyDescent="0.25">
      <c r="A310" s="55">
        <v>5043</v>
      </c>
      <c r="B310" s="55" t="s">
        <v>330</v>
      </c>
      <c r="C310" s="56">
        <v>9200041</v>
      </c>
      <c r="D310" s="56">
        <v>443</v>
      </c>
      <c r="E310" s="56">
        <f t="shared" si="40"/>
        <v>20767.586907449211</v>
      </c>
      <c r="F310" s="57">
        <f t="shared" si="48"/>
        <v>1.0337003335108028</v>
      </c>
      <c r="G310" s="56">
        <f t="shared" si="49"/>
        <v>-419.77567485495064</v>
      </c>
      <c r="H310" s="60">
        <f t="shared" si="41"/>
        <v>0</v>
      </c>
      <c r="I310" s="63">
        <f t="shared" si="42"/>
        <v>-419.77567485495064</v>
      </c>
      <c r="J310" s="56">
        <f t="shared" si="43"/>
        <v>-209.95680212049157</v>
      </c>
      <c r="K310" s="56">
        <f t="shared" si="44"/>
        <v>-629.73247697544218</v>
      </c>
      <c r="L310" s="56">
        <f t="shared" si="45"/>
        <v>-185960.62396074313</v>
      </c>
      <c r="M310" s="56">
        <f t="shared" si="46"/>
        <v>-278971.48730012088</v>
      </c>
      <c r="N310" s="34">
        <f>'jan-april'!M310</f>
        <v>-1127389.3797299801</v>
      </c>
      <c r="O310" s="34">
        <f t="shared" si="47"/>
        <v>848417.89242985926</v>
      </c>
    </row>
    <row r="311" spans="1:15" x14ac:dyDescent="0.25">
      <c r="A311" s="55">
        <v>5044</v>
      </c>
      <c r="B311" s="55" t="s">
        <v>331</v>
      </c>
      <c r="C311" s="56">
        <v>22738502</v>
      </c>
      <c r="D311" s="56">
        <v>811</v>
      </c>
      <c r="E311" s="56">
        <f t="shared" si="40"/>
        <v>28037.610357583231</v>
      </c>
      <c r="F311" s="57">
        <f t="shared" si="48"/>
        <v>1.3955635436432856</v>
      </c>
      <c r="G311" s="56">
        <f t="shared" si="49"/>
        <v>-4927.1902139380427</v>
      </c>
      <c r="H311" s="60">
        <f t="shared" si="41"/>
        <v>0</v>
      </c>
      <c r="I311" s="63">
        <f t="shared" si="42"/>
        <v>-4927.1902139380427</v>
      </c>
      <c r="J311" s="56">
        <f t="shared" si="43"/>
        <v>-209.95680212049157</v>
      </c>
      <c r="K311" s="56">
        <f t="shared" si="44"/>
        <v>-5137.1470160585341</v>
      </c>
      <c r="L311" s="56">
        <f t="shared" si="45"/>
        <v>-3995951.2635037526</v>
      </c>
      <c r="M311" s="56">
        <f t="shared" si="46"/>
        <v>-4166226.2300234712</v>
      </c>
      <c r="N311" s="34">
        <f>'jan-april'!M311</f>
        <v>-5093030.7387381801</v>
      </c>
      <c r="O311" s="34">
        <f t="shared" si="47"/>
        <v>926804.50871470897</v>
      </c>
    </row>
    <row r="312" spans="1:15" x14ac:dyDescent="0.25">
      <c r="A312" s="55">
        <v>5045</v>
      </c>
      <c r="B312" s="55" t="s">
        <v>332</v>
      </c>
      <c r="C312" s="56">
        <v>39932269</v>
      </c>
      <c r="D312" s="56">
        <v>2314</v>
      </c>
      <c r="E312" s="56">
        <f t="shared" si="40"/>
        <v>17256.814606741573</v>
      </c>
      <c r="F312" s="57">
        <f t="shared" si="48"/>
        <v>0.8589527080743472</v>
      </c>
      <c r="G312" s="56">
        <f t="shared" si="49"/>
        <v>1756.9031515837851</v>
      </c>
      <c r="H312" s="60">
        <f t="shared" si="41"/>
        <v>288.63163835903265</v>
      </c>
      <c r="I312" s="63">
        <f t="shared" si="42"/>
        <v>2045.5347899428177</v>
      </c>
      <c r="J312" s="56">
        <f t="shared" si="43"/>
        <v>-209.95680212049157</v>
      </c>
      <c r="K312" s="56">
        <f t="shared" si="44"/>
        <v>1835.5779878223261</v>
      </c>
      <c r="L312" s="56">
        <f t="shared" si="45"/>
        <v>4733367.5039276807</v>
      </c>
      <c r="M312" s="56">
        <f t="shared" si="46"/>
        <v>4247527.4638208626</v>
      </c>
      <c r="N312" s="34">
        <f>'jan-april'!M312</f>
        <v>808143.08199734881</v>
      </c>
      <c r="O312" s="34">
        <f t="shared" si="47"/>
        <v>3439384.3818235137</v>
      </c>
    </row>
    <row r="313" spans="1:15" x14ac:dyDescent="0.25">
      <c r="A313" s="55">
        <v>5046</v>
      </c>
      <c r="B313" s="55" t="s">
        <v>333</v>
      </c>
      <c r="C313" s="56">
        <v>17816293</v>
      </c>
      <c r="D313" s="56">
        <v>1235</v>
      </c>
      <c r="E313" s="56">
        <f t="shared" si="40"/>
        <v>14426.148178137651</v>
      </c>
      <c r="F313" s="57">
        <f t="shared" si="48"/>
        <v>0.71805714594930581</v>
      </c>
      <c r="G313" s="56">
        <f t="shared" si="49"/>
        <v>3511.9163373182164</v>
      </c>
      <c r="H313" s="60">
        <f t="shared" si="41"/>
        <v>1279.364888370405</v>
      </c>
      <c r="I313" s="63">
        <f t="shared" si="42"/>
        <v>4791.2812256886209</v>
      </c>
      <c r="J313" s="56">
        <f t="shared" si="43"/>
        <v>-209.95680212049157</v>
      </c>
      <c r="K313" s="56">
        <f t="shared" si="44"/>
        <v>4581.3244235681295</v>
      </c>
      <c r="L313" s="56">
        <f t="shared" si="45"/>
        <v>5917232.3137254473</v>
      </c>
      <c r="M313" s="56">
        <f t="shared" si="46"/>
        <v>5657935.6631066399</v>
      </c>
      <c r="N313" s="34">
        <f>'jan-april'!M313</f>
        <v>2910175.648239546</v>
      </c>
      <c r="O313" s="34">
        <f t="shared" si="47"/>
        <v>2747760.0148670939</v>
      </c>
    </row>
    <row r="314" spans="1:15" x14ac:dyDescent="0.25">
      <c r="A314" s="55">
        <v>5047</v>
      </c>
      <c r="B314" s="55" t="s">
        <v>334</v>
      </c>
      <c r="C314" s="56">
        <v>61840348</v>
      </c>
      <c r="D314" s="56">
        <v>3946</v>
      </c>
      <c r="E314" s="56">
        <f t="shared" si="40"/>
        <v>15671.654333502282</v>
      </c>
      <c r="F314" s="57">
        <f t="shared" si="48"/>
        <v>0.78005183671081957</v>
      </c>
      <c r="G314" s="56">
        <f t="shared" si="49"/>
        <v>2739.7025209921458</v>
      </c>
      <c r="H314" s="60">
        <f t="shared" si="41"/>
        <v>843.43773399278462</v>
      </c>
      <c r="I314" s="63">
        <f t="shared" si="42"/>
        <v>3583.1402549849304</v>
      </c>
      <c r="J314" s="56">
        <f t="shared" si="43"/>
        <v>-209.95680212049157</v>
      </c>
      <c r="K314" s="56">
        <f t="shared" si="44"/>
        <v>3373.183452864439</v>
      </c>
      <c r="L314" s="56">
        <f t="shared" si="45"/>
        <v>14139071.446170535</v>
      </c>
      <c r="M314" s="56">
        <f t="shared" si="46"/>
        <v>13310581.905003076</v>
      </c>
      <c r="N314" s="34">
        <f>'jan-april'!M314</f>
        <v>7034980.6774358256</v>
      </c>
      <c r="O314" s="34">
        <f t="shared" si="47"/>
        <v>6275601.2275672508</v>
      </c>
    </row>
    <row r="315" spans="1:15" x14ac:dyDescent="0.25">
      <c r="A315" s="55">
        <v>5049</v>
      </c>
      <c r="B315" s="55" t="s">
        <v>335</v>
      </c>
      <c r="C315" s="56">
        <v>19660533</v>
      </c>
      <c r="D315" s="56">
        <v>1121</v>
      </c>
      <c r="E315" s="56">
        <f t="shared" si="40"/>
        <v>17538.388046387154</v>
      </c>
      <c r="F315" s="57">
        <f t="shared" si="48"/>
        <v>0.87296794055015392</v>
      </c>
      <c r="G315" s="56">
        <f t="shared" si="49"/>
        <v>1582.3276190035249</v>
      </c>
      <c r="H315" s="60">
        <f t="shared" si="41"/>
        <v>190.08093448307935</v>
      </c>
      <c r="I315" s="63">
        <f t="shared" si="42"/>
        <v>1772.4085534866042</v>
      </c>
      <c r="J315" s="56">
        <f t="shared" si="43"/>
        <v>-209.95680212049157</v>
      </c>
      <c r="K315" s="56">
        <f t="shared" si="44"/>
        <v>1562.4517513661126</v>
      </c>
      <c r="L315" s="56">
        <f t="shared" si="45"/>
        <v>1986869.9884584832</v>
      </c>
      <c r="M315" s="56">
        <f t="shared" si="46"/>
        <v>1751508.4132814123</v>
      </c>
      <c r="N315" s="34">
        <f>'jan-april'!M315</f>
        <v>473650.12894512888</v>
      </c>
      <c r="O315" s="34">
        <f t="shared" si="47"/>
        <v>1277858.2843362833</v>
      </c>
    </row>
    <row r="316" spans="1:15" x14ac:dyDescent="0.25">
      <c r="A316" s="55">
        <v>5052</v>
      </c>
      <c r="B316" s="55" t="s">
        <v>336</v>
      </c>
      <c r="C316" s="56">
        <v>10360943</v>
      </c>
      <c r="D316" s="56">
        <v>593</v>
      </c>
      <c r="E316" s="56">
        <f t="shared" si="40"/>
        <v>17472.079258010119</v>
      </c>
      <c r="F316" s="57">
        <f t="shared" si="48"/>
        <v>0.86966744073929469</v>
      </c>
      <c r="G316" s="56">
        <f t="shared" si="49"/>
        <v>1623.4390677972867</v>
      </c>
      <c r="H316" s="60">
        <f t="shared" si="41"/>
        <v>213.28901041504159</v>
      </c>
      <c r="I316" s="63">
        <f t="shared" si="42"/>
        <v>1836.7280782123282</v>
      </c>
      <c r="J316" s="56">
        <f t="shared" si="43"/>
        <v>-209.95680212049157</v>
      </c>
      <c r="K316" s="56">
        <f t="shared" si="44"/>
        <v>1626.7712760918366</v>
      </c>
      <c r="L316" s="56">
        <f t="shared" si="45"/>
        <v>1089179.7503799107</v>
      </c>
      <c r="M316" s="56">
        <f t="shared" si="46"/>
        <v>964675.36672245909</v>
      </c>
      <c r="N316" s="34">
        <f>'jan-april'!M316</f>
        <v>529100.27465267235</v>
      </c>
      <c r="O316" s="34">
        <f t="shared" si="47"/>
        <v>435575.09206978674</v>
      </c>
    </row>
    <row r="317" spans="1:15" x14ac:dyDescent="0.25">
      <c r="A317" s="55">
        <v>5053</v>
      </c>
      <c r="B317" s="55" t="s">
        <v>337</v>
      </c>
      <c r="C317" s="56">
        <v>112170002</v>
      </c>
      <c r="D317" s="56">
        <v>7031</v>
      </c>
      <c r="E317" s="56">
        <f t="shared" si="40"/>
        <v>15953.634191437917</v>
      </c>
      <c r="F317" s="57">
        <f t="shared" si="48"/>
        <v>0.79408729853362969</v>
      </c>
      <c r="G317" s="56">
        <f t="shared" si="49"/>
        <v>2564.8750090720514</v>
      </c>
      <c r="H317" s="60">
        <f t="shared" si="41"/>
        <v>744.74478371531211</v>
      </c>
      <c r="I317" s="63">
        <f t="shared" si="42"/>
        <v>3309.6197927873636</v>
      </c>
      <c r="J317" s="56">
        <f t="shared" si="43"/>
        <v>-209.95680212049157</v>
      </c>
      <c r="K317" s="56">
        <f t="shared" si="44"/>
        <v>3099.6629906668722</v>
      </c>
      <c r="L317" s="56">
        <f t="shared" si="45"/>
        <v>23269936.763087954</v>
      </c>
      <c r="M317" s="56">
        <f t="shared" si="46"/>
        <v>21793730.48737878</v>
      </c>
      <c r="N317" s="34">
        <f>'jan-april'!M317</f>
        <v>12052310.699313562</v>
      </c>
      <c r="O317" s="34">
        <f t="shared" si="47"/>
        <v>9741419.7880652174</v>
      </c>
    </row>
    <row r="318" spans="1:15" x14ac:dyDescent="0.25">
      <c r="A318" s="55">
        <v>5054</v>
      </c>
      <c r="B318" s="55" t="s">
        <v>338</v>
      </c>
      <c r="C318" s="56">
        <v>148527488</v>
      </c>
      <c r="D318" s="56">
        <v>10042</v>
      </c>
      <c r="E318" s="56">
        <f t="shared" si="40"/>
        <v>14790.628161720773</v>
      </c>
      <c r="F318" s="57">
        <f t="shared" si="48"/>
        <v>0.73619902648010271</v>
      </c>
      <c r="G318" s="56">
        <f t="shared" si="49"/>
        <v>3285.9387474966807</v>
      </c>
      <c r="H318" s="60">
        <f t="shared" si="41"/>
        <v>1151.7968941163124</v>
      </c>
      <c r="I318" s="63">
        <f t="shared" si="42"/>
        <v>4437.7356416129933</v>
      </c>
      <c r="J318" s="56">
        <f t="shared" si="43"/>
        <v>-209.95680212049157</v>
      </c>
      <c r="K318" s="56">
        <f t="shared" si="44"/>
        <v>4227.7788394925019</v>
      </c>
      <c r="L318" s="56">
        <f t="shared" si="45"/>
        <v>44563741.313077681</v>
      </c>
      <c r="M318" s="56">
        <f t="shared" si="46"/>
        <v>42455355.106183708</v>
      </c>
      <c r="N318" s="34">
        <f>'jan-april'!M318</f>
        <v>23431357.665045761</v>
      </c>
      <c r="O318" s="34">
        <f t="shared" si="47"/>
        <v>19023997.441137947</v>
      </c>
    </row>
    <row r="319" spans="1:15" x14ac:dyDescent="0.25">
      <c r="A319" s="55">
        <v>5055</v>
      </c>
      <c r="B319" s="55" t="s">
        <v>339</v>
      </c>
      <c r="C319" s="56">
        <v>103487679</v>
      </c>
      <c r="D319" s="56">
        <v>6134</v>
      </c>
      <c r="E319" s="56">
        <f t="shared" si="40"/>
        <v>16871.157319856538</v>
      </c>
      <c r="F319" s="57">
        <f t="shared" si="48"/>
        <v>0.83975673370089043</v>
      </c>
      <c r="G319" s="56">
        <f t="shared" si="49"/>
        <v>1996.0106694525064</v>
      </c>
      <c r="H319" s="60">
        <f t="shared" si="41"/>
        <v>423.61168876879469</v>
      </c>
      <c r="I319" s="63">
        <f t="shared" si="42"/>
        <v>2419.6223582213011</v>
      </c>
      <c r="J319" s="56">
        <f t="shared" si="43"/>
        <v>-209.95680212049157</v>
      </c>
      <c r="K319" s="56">
        <f t="shared" si="44"/>
        <v>2209.6655561008097</v>
      </c>
      <c r="L319" s="56">
        <f t="shared" si="45"/>
        <v>14841963.545329461</v>
      </c>
      <c r="M319" s="56">
        <f t="shared" si="46"/>
        <v>13554088.521122366</v>
      </c>
      <c r="N319" s="34">
        <f>'jan-april'!M319</f>
        <v>6552251.2561711576</v>
      </c>
      <c r="O319" s="34">
        <f t="shared" si="47"/>
        <v>7001837.2649512086</v>
      </c>
    </row>
    <row r="320" spans="1:15" x14ac:dyDescent="0.25">
      <c r="A320" s="55">
        <v>5056</v>
      </c>
      <c r="B320" s="55" t="s">
        <v>340</v>
      </c>
      <c r="C320" s="56">
        <v>94514709</v>
      </c>
      <c r="D320" s="56">
        <v>5414</v>
      </c>
      <c r="E320" s="56">
        <f t="shared" si="40"/>
        <v>17457.463797561875</v>
      </c>
      <c r="F320" s="57">
        <f t="shared" si="48"/>
        <v>0.86893996063257406</v>
      </c>
      <c r="G320" s="56">
        <f t="shared" si="49"/>
        <v>1632.5006532751977</v>
      </c>
      <c r="H320" s="60">
        <f t="shared" si="41"/>
        <v>218.40442157192683</v>
      </c>
      <c r="I320" s="63">
        <f t="shared" si="42"/>
        <v>1850.9050748471245</v>
      </c>
      <c r="J320" s="56">
        <f t="shared" si="43"/>
        <v>-209.95680212049157</v>
      </c>
      <c r="K320" s="56">
        <f t="shared" si="44"/>
        <v>1640.9482727266329</v>
      </c>
      <c r="L320" s="56">
        <f t="shared" si="45"/>
        <v>10020800.075222332</v>
      </c>
      <c r="M320" s="56">
        <f t="shared" si="46"/>
        <v>8884093.9485419914</v>
      </c>
      <c r="N320" s="34">
        <f>'jan-april'!M320</f>
        <v>2799832.4988304428</v>
      </c>
      <c r="O320" s="34">
        <f t="shared" si="47"/>
        <v>6084261.4497115482</v>
      </c>
    </row>
    <row r="321" spans="1:15" x14ac:dyDescent="0.25">
      <c r="A321" s="55">
        <v>5057</v>
      </c>
      <c r="B321" s="55" t="s">
        <v>341</v>
      </c>
      <c r="C321" s="56">
        <v>180792228</v>
      </c>
      <c r="D321" s="56">
        <v>10627</v>
      </c>
      <c r="E321" s="56">
        <f t="shared" si="40"/>
        <v>17012.536746024278</v>
      </c>
      <c r="F321" s="57">
        <f t="shared" si="48"/>
        <v>0.84679385171717458</v>
      </c>
      <c r="G321" s="56">
        <f t="shared" si="49"/>
        <v>1908.355425228508</v>
      </c>
      <c r="H321" s="60">
        <f t="shared" si="41"/>
        <v>374.12888961008593</v>
      </c>
      <c r="I321" s="63">
        <f t="shared" si="42"/>
        <v>2282.4843148385939</v>
      </c>
      <c r="J321" s="56">
        <f t="shared" si="43"/>
        <v>-209.95680212049157</v>
      </c>
      <c r="K321" s="56">
        <f t="shared" si="44"/>
        <v>2072.5275127181026</v>
      </c>
      <c r="L321" s="56">
        <f t="shared" si="45"/>
        <v>24255960.813789736</v>
      </c>
      <c r="M321" s="56">
        <f t="shared" si="46"/>
        <v>22024749.877655275</v>
      </c>
      <c r="N321" s="34">
        <f>'jan-april'!M321</f>
        <v>11997954.785790812</v>
      </c>
      <c r="O321" s="34">
        <f t="shared" si="47"/>
        <v>10026795.091864463</v>
      </c>
    </row>
    <row r="322" spans="1:15" x14ac:dyDescent="0.25">
      <c r="A322" s="55">
        <v>5058</v>
      </c>
      <c r="B322" s="55" t="s">
        <v>342</v>
      </c>
      <c r="C322" s="56">
        <v>71241411</v>
      </c>
      <c r="D322" s="56">
        <v>4342</v>
      </c>
      <c r="E322" s="56">
        <f t="shared" si="40"/>
        <v>16407.510594196225</v>
      </c>
      <c r="F322" s="57">
        <f t="shared" si="48"/>
        <v>0.81667885868911683</v>
      </c>
      <c r="G322" s="56">
        <f t="shared" si="49"/>
        <v>2283.471639361901</v>
      </c>
      <c r="H322" s="60">
        <f t="shared" si="41"/>
        <v>585.88804274990446</v>
      </c>
      <c r="I322" s="63">
        <f t="shared" si="42"/>
        <v>2869.3596821118053</v>
      </c>
      <c r="J322" s="56">
        <f t="shared" si="43"/>
        <v>-209.95680212049157</v>
      </c>
      <c r="K322" s="56">
        <f t="shared" si="44"/>
        <v>2659.402879991314</v>
      </c>
      <c r="L322" s="56">
        <f t="shared" si="45"/>
        <v>12458759.739729458</v>
      </c>
      <c r="M322" s="56">
        <f t="shared" si="46"/>
        <v>11547127.304922285</v>
      </c>
      <c r="N322" s="34">
        <f>'jan-april'!M322</f>
        <v>3968294.3208632455</v>
      </c>
      <c r="O322" s="34">
        <f t="shared" si="47"/>
        <v>7578832.9840590395</v>
      </c>
    </row>
    <row r="323" spans="1:15" x14ac:dyDescent="0.25">
      <c r="A323" s="55">
        <v>5059</v>
      </c>
      <c r="B323" s="55" t="s">
        <v>343</v>
      </c>
      <c r="C323" s="56">
        <v>302609513</v>
      </c>
      <c r="D323" s="56">
        <v>18798</v>
      </c>
      <c r="E323" s="56">
        <f t="shared" si="40"/>
        <v>16097.963240770294</v>
      </c>
      <c r="F323" s="57">
        <f t="shared" si="48"/>
        <v>0.80127123314746107</v>
      </c>
      <c r="G323" s="56">
        <f t="shared" si="49"/>
        <v>2475.3909984859779</v>
      </c>
      <c r="H323" s="60">
        <f t="shared" si="41"/>
        <v>694.22961644898032</v>
      </c>
      <c r="I323" s="63">
        <f t="shared" si="42"/>
        <v>3169.6206149349582</v>
      </c>
      <c r="J323" s="56">
        <f t="shared" si="43"/>
        <v>-209.95680212049157</v>
      </c>
      <c r="K323" s="56">
        <f t="shared" si="44"/>
        <v>2959.6638128144668</v>
      </c>
      <c r="L323" s="56">
        <f t="shared" si="45"/>
        <v>59582528.319547348</v>
      </c>
      <c r="M323" s="56">
        <f t="shared" si="46"/>
        <v>55635760.353286348</v>
      </c>
      <c r="N323" s="34">
        <f>'jan-april'!M323</f>
        <v>32848626.381940864</v>
      </c>
      <c r="O323" s="34">
        <f t="shared" si="47"/>
        <v>22787133.971345484</v>
      </c>
    </row>
    <row r="324" spans="1:15" x14ac:dyDescent="0.25">
      <c r="A324" s="55">
        <v>5060</v>
      </c>
      <c r="B324" s="55" t="s">
        <v>344</v>
      </c>
      <c r="C324" s="56">
        <v>183290593</v>
      </c>
      <c r="D324" s="56">
        <v>9921</v>
      </c>
      <c r="E324" s="56">
        <f t="shared" si="40"/>
        <v>18475.011893962303</v>
      </c>
      <c r="F324" s="57">
        <f t="shared" si="48"/>
        <v>0.91958810821466574</v>
      </c>
      <c r="G324" s="56">
        <f t="shared" si="49"/>
        <v>1001.6208335069326</v>
      </c>
      <c r="H324" s="60">
        <f t="shared" si="41"/>
        <v>0</v>
      </c>
      <c r="I324" s="63">
        <f t="shared" si="42"/>
        <v>1001.6208335069326</v>
      </c>
      <c r="J324" s="56">
        <f t="shared" si="43"/>
        <v>-209.95680212049157</v>
      </c>
      <c r="K324" s="56">
        <f t="shared" si="44"/>
        <v>791.66403138644102</v>
      </c>
      <c r="L324" s="56">
        <f t="shared" si="45"/>
        <v>9937080.2892222777</v>
      </c>
      <c r="M324" s="56">
        <f t="shared" si="46"/>
        <v>7854098.8553848816</v>
      </c>
      <c r="N324" s="34">
        <f>'jan-april'!M324</f>
        <v>1749754.6109229496</v>
      </c>
      <c r="O324" s="34">
        <f t="shared" si="47"/>
        <v>6104344.2444619322</v>
      </c>
    </row>
    <row r="325" spans="1:15" x14ac:dyDescent="0.25">
      <c r="A325" s="55">
        <v>5061</v>
      </c>
      <c r="B325" s="55" t="s">
        <v>345</v>
      </c>
      <c r="C325" s="56">
        <v>31247547</v>
      </c>
      <c r="D325" s="56">
        <v>1937</v>
      </c>
      <c r="E325" s="56">
        <f t="shared" si="40"/>
        <v>16131.929272070212</v>
      </c>
      <c r="F325" s="57">
        <f t="shared" si="48"/>
        <v>0.80296188204370667</v>
      </c>
      <c r="G325" s="56">
        <f t="shared" si="49"/>
        <v>2454.3320590800286</v>
      </c>
      <c r="H325" s="60">
        <f t="shared" si="41"/>
        <v>682.34150549400874</v>
      </c>
      <c r="I325" s="63">
        <f t="shared" si="42"/>
        <v>3136.6735645740373</v>
      </c>
      <c r="J325" s="56">
        <f t="shared" si="43"/>
        <v>-209.95680212049157</v>
      </c>
      <c r="K325" s="56">
        <f t="shared" si="44"/>
        <v>2926.7167624535459</v>
      </c>
      <c r="L325" s="56">
        <f t="shared" si="45"/>
        <v>6075736.6945799105</v>
      </c>
      <c r="M325" s="56">
        <f t="shared" si="46"/>
        <v>5669050.3688725187</v>
      </c>
      <c r="N325" s="34">
        <f>'jan-april'!M325</f>
        <v>1259876.3011336033</v>
      </c>
      <c r="O325" s="34">
        <f t="shared" si="47"/>
        <v>4409174.0677389149</v>
      </c>
    </row>
    <row r="326" spans="1:15" x14ac:dyDescent="0.25">
      <c r="A326" s="55">
        <v>5501</v>
      </c>
      <c r="B326" s="55" t="s">
        <v>346</v>
      </c>
      <c r="C326" s="56">
        <v>1570191825</v>
      </c>
      <c r="D326" s="56">
        <v>79421</v>
      </c>
      <c r="E326" s="56">
        <f t="shared" si="40"/>
        <v>19770.486710064088</v>
      </c>
      <c r="F326" s="57">
        <f t="shared" si="48"/>
        <v>0.98406997389444395</v>
      </c>
      <c r="G326" s="56">
        <f t="shared" si="49"/>
        <v>198.42644752382591</v>
      </c>
      <c r="H326" s="60">
        <f t="shared" si="41"/>
        <v>0</v>
      </c>
      <c r="I326" s="63">
        <f t="shared" si="42"/>
        <v>198.42644752382591</v>
      </c>
      <c r="J326" s="56">
        <f t="shared" si="43"/>
        <v>-209.95680212049157</v>
      </c>
      <c r="K326" s="56">
        <f t="shared" si="44"/>
        <v>-11.53035459666566</v>
      </c>
      <c r="L326" s="56">
        <f t="shared" si="45"/>
        <v>15759226.888789779</v>
      </c>
      <c r="M326" s="56">
        <f t="shared" si="46"/>
        <v>-915752.29242178344</v>
      </c>
      <c r="N326" s="34">
        <f>'jan-april'!M326</f>
        <v>-7090083.8645931389</v>
      </c>
      <c r="O326" s="34">
        <f t="shared" si="47"/>
        <v>6174331.5721713556</v>
      </c>
    </row>
    <row r="327" spans="1:15" x14ac:dyDescent="0.25">
      <c r="A327" s="55">
        <v>5503</v>
      </c>
      <c r="B327" s="55" t="s">
        <v>347</v>
      </c>
      <c r="C327" s="56">
        <v>458258954</v>
      </c>
      <c r="D327" s="56">
        <v>25167</v>
      </c>
      <c r="E327" s="56">
        <f t="shared" si="40"/>
        <v>18208.723884451862</v>
      </c>
      <c r="F327" s="57">
        <f t="shared" si="48"/>
        <v>0.90633370338334973</v>
      </c>
      <c r="G327" s="56">
        <f t="shared" si="49"/>
        <v>1166.7193994034062</v>
      </c>
      <c r="H327" s="60">
        <f t="shared" si="41"/>
        <v>0</v>
      </c>
      <c r="I327" s="63">
        <f t="shared" si="42"/>
        <v>1166.7193994034062</v>
      </c>
      <c r="J327" s="56">
        <f t="shared" si="43"/>
        <v>-209.95680212049157</v>
      </c>
      <c r="K327" s="56">
        <f t="shared" si="44"/>
        <v>956.76259728291461</v>
      </c>
      <c r="L327" s="56">
        <f t="shared" si="45"/>
        <v>29362827.124785524</v>
      </c>
      <c r="M327" s="56">
        <f t="shared" si="46"/>
        <v>24078844.285819113</v>
      </c>
      <c r="N327" s="34">
        <f>'jan-april'!M327</f>
        <v>13789095.490599519</v>
      </c>
      <c r="O327" s="34">
        <f t="shared" si="47"/>
        <v>10289748.795219595</v>
      </c>
    </row>
    <row r="328" spans="1:15" x14ac:dyDescent="0.25">
      <c r="A328" s="55">
        <v>5510</v>
      </c>
      <c r="B328" s="55" t="s">
        <v>348</v>
      </c>
      <c r="C328" s="56">
        <v>44790408</v>
      </c>
      <c r="D328" s="56">
        <v>2852</v>
      </c>
      <c r="E328" s="56">
        <f t="shared" si="40"/>
        <v>15704.911640953716</v>
      </c>
      <c r="F328" s="57">
        <f t="shared" si="48"/>
        <v>0.78170720909266755</v>
      </c>
      <c r="G328" s="56">
        <f t="shared" si="49"/>
        <v>2719.0829903722561</v>
      </c>
      <c r="H328" s="60">
        <f t="shared" si="41"/>
        <v>831.79767638478233</v>
      </c>
      <c r="I328" s="63">
        <f t="shared" si="42"/>
        <v>3550.8806667570384</v>
      </c>
      <c r="J328" s="56">
        <f t="shared" si="43"/>
        <v>-209.95680212049157</v>
      </c>
      <c r="K328" s="56">
        <f t="shared" si="44"/>
        <v>3340.923864636547</v>
      </c>
      <c r="L328" s="56">
        <f t="shared" si="45"/>
        <v>10127111.661591073</v>
      </c>
      <c r="M328" s="56">
        <f t="shared" si="46"/>
        <v>9528314.8619434312</v>
      </c>
      <c r="N328" s="34">
        <f>'jan-april'!M328</f>
        <v>4911587.7230681637</v>
      </c>
      <c r="O328" s="34">
        <f t="shared" si="47"/>
        <v>4616727.1388752675</v>
      </c>
    </row>
    <row r="329" spans="1:15" x14ac:dyDescent="0.25">
      <c r="A329" s="55">
        <v>5512</v>
      </c>
      <c r="B329" s="55" t="s">
        <v>349</v>
      </c>
      <c r="C329" s="56">
        <v>70510881</v>
      </c>
      <c r="D329" s="56">
        <v>4209</v>
      </c>
      <c r="E329" s="56">
        <f t="shared" ref="E329:E366" si="50">C329/D329</f>
        <v>16752.406985032074</v>
      </c>
      <c r="F329" s="57">
        <f t="shared" si="48"/>
        <v>0.83384597183627829</v>
      </c>
      <c r="G329" s="56">
        <f t="shared" si="49"/>
        <v>2069.6358770436746</v>
      </c>
      <c r="H329" s="60">
        <f t="shared" ref="H329:H364" si="51">(IF(E329&gt;=E$366*0.9,0,IF(E329&lt;0.9*E$366,(E$366*0.9-E329)*0.35)))</f>
        <v>465.17430595735726</v>
      </c>
      <c r="I329" s="63">
        <f t="shared" ref="I329:I364" si="52">G329+H329</f>
        <v>2534.8101830010319</v>
      </c>
      <c r="J329" s="56">
        <f t="shared" ref="J329:J364" si="53">I$368</f>
        <v>-209.95680212049157</v>
      </c>
      <c r="K329" s="56">
        <f t="shared" ref="K329:K364" si="54">I329+J329</f>
        <v>2324.8533808805405</v>
      </c>
      <c r="L329" s="56">
        <f t="shared" ref="L329:L364" si="55">I329*D329</f>
        <v>10669016.060251344</v>
      </c>
      <c r="M329" s="56">
        <f t="shared" ref="M329:M364" si="56">D329*K329</f>
        <v>9785307.880126195</v>
      </c>
      <c r="N329" s="34">
        <f>'jan-april'!M329</f>
        <v>4972034.12089899</v>
      </c>
      <c r="O329" s="34">
        <f t="shared" ref="O329:O364" si="57">M329-N329</f>
        <v>4813273.7592272051</v>
      </c>
    </row>
    <row r="330" spans="1:15" x14ac:dyDescent="0.25">
      <c r="A330" s="55">
        <v>5514</v>
      </c>
      <c r="B330" s="55" t="s">
        <v>350</v>
      </c>
      <c r="C330" s="56">
        <v>22545711</v>
      </c>
      <c r="D330" s="56">
        <v>1301</v>
      </c>
      <c r="E330" s="56">
        <f t="shared" si="50"/>
        <v>17329.524212144504</v>
      </c>
      <c r="F330" s="57">
        <f t="shared" ref="F330:F366" si="58">E330/$E$366</f>
        <v>0.86257180660945387</v>
      </c>
      <c r="G330" s="56">
        <f t="shared" si="49"/>
        <v>1711.8231962339676</v>
      </c>
      <c r="H330" s="60">
        <f t="shared" si="51"/>
        <v>263.18327646800662</v>
      </c>
      <c r="I330" s="63">
        <f t="shared" si="52"/>
        <v>1975.0064727019742</v>
      </c>
      <c r="J330" s="56">
        <f t="shared" si="53"/>
        <v>-209.95680212049157</v>
      </c>
      <c r="K330" s="56">
        <f t="shared" si="54"/>
        <v>1765.0496705814826</v>
      </c>
      <c r="L330" s="56">
        <f t="shared" si="55"/>
        <v>2569483.4209852684</v>
      </c>
      <c r="M330" s="56">
        <f t="shared" si="56"/>
        <v>2296329.6214265088</v>
      </c>
      <c r="N330" s="34">
        <f>'jan-april'!M330</f>
        <v>754682.39921285678</v>
      </c>
      <c r="O330" s="34">
        <f t="shared" si="57"/>
        <v>1541647.222213652</v>
      </c>
    </row>
    <row r="331" spans="1:15" x14ac:dyDescent="0.25">
      <c r="A331" s="55">
        <v>5516</v>
      </c>
      <c r="B331" s="55" t="s">
        <v>351</v>
      </c>
      <c r="C331" s="56">
        <v>17444751</v>
      </c>
      <c r="D331" s="56">
        <v>1062</v>
      </c>
      <c r="E331" s="56">
        <f t="shared" si="50"/>
        <v>16426.31920903955</v>
      </c>
      <c r="F331" s="57">
        <f t="shared" si="58"/>
        <v>0.81761505178285798</v>
      </c>
      <c r="G331" s="56">
        <f t="shared" ref="G331:G364" si="59">(E$366-E331)*0.62</f>
        <v>2271.8102981590396</v>
      </c>
      <c r="H331" s="60">
        <f t="shared" si="51"/>
        <v>579.30502755474072</v>
      </c>
      <c r="I331" s="63">
        <f t="shared" si="52"/>
        <v>2851.1153257137803</v>
      </c>
      <c r="J331" s="56">
        <f t="shared" si="53"/>
        <v>-209.95680212049157</v>
      </c>
      <c r="K331" s="56">
        <f t="shared" si="54"/>
        <v>2641.1585235932889</v>
      </c>
      <c r="L331" s="56">
        <f t="shared" si="55"/>
        <v>3027884.4759080345</v>
      </c>
      <c r="M331" s="56">
        <f t="shared" si="56"/>
        <v>2804910.352056073</v>
      </c>
      <c r="N331" s="34">
        <f>'jan-april'!M331</f>
        <v>629225.69057959621</v>
      </c>
      <c r="O331" s="34">
        <f t="shared" si="57"/>
        <v>2175684.661476477</v>
      </c>
    </row>
    <row r="332" spans="1:15" x14ac:dyDescent="0.25">
      <c r="A332" s="55">
        <v>5518</v>
      </c>
      <c r="B332" s="55" t="s">
        <v>352</v>
      </c>
      <c r="C332" s="56">
        <v>13446158</v>
      </c>
      <c r="D332" s="56">
        <v>985</v>
      </c>
      <c r="E332" s="56">
        <f t="shared" si="50"/>
        <v>13650.921827411168</v>
      </c>
      <c r="F332" s="57">
        <f t="shared" si="58"/>
        <v>0.67947048969195856</v>
      </c>
      <c r="G332" s="56">
        <f t="shared" si="59"/>
        <v>3992.5566747686362</v>
      </c>
      <c r="H332" s="60">
        <f t="shared" si="51"/>
        <v>1550.6941111246742</v>
      </c>
      <c r="I332" s="63">
        <f t="shared" si="52"/>
        <v>5543.2507858933104</v>
      </c>
      <c r="J332" s="56">
        <f t="shared" si="53"/>
        <v>-209.95680212049157</v>
      </c>
      <c r="K332" s="56">
        <f t="shared" si="54"/>
        <v>5333.293983772819</v>
      </c>
      <c r="L332" s="56">
        <f t="shared" si="55"/>
        <v>5460102.0241049109</v>
      </c>
      <c r="M332" s="56">
        <f t="shared" si="56"/>
        <v>5253294.5740162265</v>
      </c>
      <c r="N332" s="34">
        <f>'jan-april'!M332</f>
        <v>3057991.5761262779</v>
      </c>
      <c r="O332" s="34">
        <f t="shared" si="57"/>
        <v>2195302.9978899485</v>
      </c>
    </row>
    <row r="333" spans="1:15" x14ac:dyDescent="0.25">
      <c r="A333" s="55">
        <v>5520</v>
      </c>
      <c r="B333" s="55" t="s">
        <v>353</v>
      </c>
      <c r="C333" s="56">
        <v>89106401</v>
      </c>
      <c r="D333" s="56">
        <v>3961</v>
      </c>
      <c r="E333" s="56">
        <f t="shared" si="50"/>
        <v>22495.935622317596</v>
      </c>
      <c r="F333" s="57">
        <f t="shared" si="58"/>
        <v>1.1197283660860067</v>
      </c>
      <c r="G333" s="56">
        <f t="shared" si="59"/>
        <v>-1491.3518780733496</v>
      </c>
      <c r="H333" s="60">
        <f t="shared" si="51"/>
        <v>0</v>
      </c>
      <c r="I333" s="63">
        <f t="shared" si="52"/>
        <v>-1491.3518780733496</v>
      </c>
      <c r="J333" s="56">
        <f t="shared" si="53"/>
        <v>-209.95680212049157</v>
      </c>
      <c r="K333" s="56">
        <f t="shared" si="54"/>
        <v>-1701.3086801938412</v>
      </c>
      <c r="L333" s="56">
        <f t="shared" si="55"/>
        <v>-5907244.7890485376</v>
      </c>
      <c r="M333" s="56">
        <f t="shared" si="56"/>
        <v>-6738883.6822478045</v>
      </c>
      <c r="N333" s="34">
        <f>'jan-april'!M333</f>
        <v>-6121513.1090529384</v>
      </c>
      <c r="O333" s="34">
        <f t="shared" si="57"/>
        <v>-617370.57319486607</v>
      </c>
    </row>
    <row r="334" spans="1:15" x14ac:dyDescent="0.25">
      <c r="A334" s="55">
        <v>5522</v>
      </c>
      <c r="B334" s="55" t="s">
        <v>354</v>
      </c>
      <c r="C334" s="56">
        <v>33067657</v>
      </c>
      <c r="D334" s="56">
        <v>2116</v>
      </c>
      <c r="E334" s="56">
        <f t="shared" si="50"/>
        <v>15627.437145557657</v>
      </c>
      <c r="F334" s="57">
        <f t="shared" si="58"/>
        <v>0.7778509396047204</v>
      </c>
      <c r="G334" s="56">
        <f t="shared" si="59"/>
        <v>2767.1171775178132</v>
      </c>
      <c r="H334" s="60">
        <f t="shared" si="51"/>
        <v>858.91374977340331</v>
      </c>
      <c r="I334" s="63">
        <f t="shared" si="52"/>
        <v>3626.0309272912164</v>
      </c>
      <c r="J334" s="56">
        <f t="shared" si="53"/>
        <v>-209.95680212049157</v>
      </c>
      <c r="K334" s="56">
        <f t="shared" si="54"/>
        <v>3416.074125170725</v>
      </c>
      <c r="L334" s="56">
        <f t="shared" si="55"/>
        <v>7672681.4421482142</v>
      </c>
      <c r="M334" s="56">
        <f t="shared" si="56"/>
        <v>7228412.8488612538</v>
      </c>
      <c r="N334" s="34">
        <f>'jan-april'!M334</f>
        <v>3192063.8735667025</v>
      </c>
      <c r="O334" s="34">
        <f t="shared" si="57"/>
        <v>4036348.9752945513</v>
      </c>
    </row>
    <row r="335" spans="1:15" x14ac:dyDescent="0.25">
      <c r="A335" s="55">
        <v>5524</v>
      </c>
      <c r="B335" s="55" t="s">
        <v>355</v>
      </c>
      <c r="C335" s="56">
        <v>129879657</v>
      </c>
      <c r="D335" s="56">
        <v>6794</v>
      </c>
      <c r="E335" s="56">
        <f t="shared" si="50"/>
        <v>19116.817338828379</v>
      </c>
      <c r="F335" s="57">
        <f t="shared" si="58"/>
        <v>0.95153377938790851</v>
      </c>
      <c r="G335" s="56">
        <f t="shared" si="59"/>
        <v>603.70145768996497</v>
      </c>
      <c r="H335" s="60">
        <f t="shared" si="51"/>
        <v>0</v>
      </c>
      <c r="I335" s="63">
        <f t="shared" si="52"/>
        <v>603.70145768996497</v>
      </c>
      <c r="J335" s="56">
        <f t="shared" si="53"/>
        <v>-209.95680212049157</v>
      </c>
      <c r="K335" s="56">
        <f t="shared" si="54"/>
        <v>393.74465556947337</v>
      </c>
      <c r="L335" s="56">
        <f t="shared" si="55"/>
        <v>4101547.7035456221</v>
      </c>
      <c r="M335" s="56">
        <f t="shared" si="56"/>
        <v>2675101.189939002</v>
      </c>
      <c r="N335" s="34">
        <f>'jan-april'!M335</f>
        <v>1287592.4975496961</v>
      </c>
      <c r="O335" s="34">
        <f t="shared" si="57"/>
        <v>1387508.6923893059</v>
      </c>
    </row>
    <row r="336" spans="1:15" x14ac:dyDescent="0.25">
      <c r="A336" s="55">
        <v>5526</v>
      </c>
      <c r="B336" s="55" t="s">
        <v>356</v>
      </c>
      <c r="C336" s="56">
        <v>60498519</v>
      </c>
      <c r="D336" s="56">
        <v>3533</v>
      </c>
      <c r="E336" s="56">
        <f t="shared" si="50"/>
        <v>17123.837814888197</v>
      </c>
      <c r="F336" s="57">
        <f t="shared" si="58"/>
        <v>0.85233382863011453</v>
      </c>
      <c r="G336" s="56">
        <f t="shared" si="59"/>
        <v>1839.3487625328785</v>
      </c>
      <c r="H336" s="60">
        <f t="shared" si="51"/>
        <v>335.17351550771434</v>
      </c>
      <c r="I336" s="63">
        <f t="shared" si="52"/>
        <v>2174.5222780405929</v>
      </c>
      <c r="J336" s="56">
        <f t="shared" si="53"/>
        <v>-209.95680212049157</v>
      </c>
      <c r="K336" s="56">
        <f t="shared" si="54"/>
        <v>1964.5654759201013</v>
      </c>
      <c r="L336" s="56">
        <f t="shared" si="55"/>
        <v>7682587.2083174149</v>
      </c>
      <c r="M336" s="56">
        <f t="shared" si="56"/>
        <v>6940809.8264257181</v>
      </c>
      <c r="N336" s="34">
        <f>'jan-april'!M336</f>
        <v>3334144.1007047109</v>
      </c>
      <c r="O336" s="34">
        <f t="shared" si="57"/>
        <v>3606665.7257210072</v>
      </c>
    </row>
    <row r="337" spans="1:15" x14ac:dyDescent="0.25">
      <c r="A337" s="55">
        <v>5528</v>
      </c>
      <c r="B337" s="55" t="s">
        <v>357</v>
      </c>
      <c r="C337" s="56">
        <v>17476941</v>
      </c>
      <c r="D337" s="56">
        <v>1069</v>
      </c>
      <c r="E337" s="56">
        <f t="shared" si="50"/>
        <v>16348.869036482694</v>
      </c>
      <c r="F337" s="57">
        <f t="shared" si="58"/>
        <v>0.81375999295684798</v>
      </c>
      <c r="G337" s="56">
        <f t="shared" si="59"/>
        <v>2319.8294051442899</v>
      </c>
      <c r="H337" s="60">
        <f t="shared" si="51"/>
        <v>606.41258794964006</v>
      </c>
      <c r="I337" s="63">
        <f t="shared" si="52"/>
        <v>2926.24199309393</v>
      </c>
      <c r="J337" s="56">
        <f t="shared" si="53"/>
        <v>-209.95680212049157</v>
      </c>
      <c r="K337" s="56">
        <f t="shared" si="54"/>
        <v>2716.2851909734386</v>
      </c>
      <c r="L337" s="56">
        <f t="shared" si="55"/>
        <v>3128152.6906174109</v>
      </c>
      <c r="M337" s="56">
        <f t="shared" si="56"/>
        <v>2903708.869150606</v>
      </c>
      <c r="N337" s="34">
        <f>'jan-april'!M337</f>
        <v>1311503.6871563348</v>
      </c>
      <c r="O337" s="34">
        <f t="shared" si="57"/>
        <v>1592205.1819942712</v>
      </c>
    </row>
    <row r="338" spans="1:15" x14ac:dyDescent="0.25">
      <c r="A338" s="55">
        <v>5530</v>
      </c>
      <c r="B338" s="55" t="s">
        <v>358</v>
      </c>
      <c r="C338" s="56">
        <v>263194861</v>
      </c>
      <c r="D338" s="56">
        <v>14948</v>
      </c>
      <c r="E338" s="56">
        <f t="shared" si="50"/>
        <v>17607.362924805995</v>
      </c>
      <c r="F338" s="57">
        <f t="shared" si="58"/>
        <v>0.87640114418344894</v>
      </c>
      <c r="G338" s="56">
        <f t="shared" si="59"/>
        <v>1539.5631943838432</v>
      </c>
      <c r="H338" s="60">
        <f t="shared" si="51"/>
        <v>165.93972703648487</v>
      </c>
      <c r="I338" s="63">
        <f t="shared" si="52"/>
        <v>1705.502921420328</v>
      </c>
      <c r="J338" s="56">
        <f t="shared" si="53"/>
        <v>-209.95680212049157</v>
      </c>
      <c r="K338" s="56">
        <f t="shared" si="54"/>
        <v>1495.5461192998364</v>
      </c>
      <c r="L338" s="56">
        <f t="shared" si="55"/>
        <v>25493857.669391062</v>
      </c>
      <c r="M338" s="56">
        <f t="shared" si="56"/>
        <v>22355423.391293954</v>
      </c>
      <c r="N338" s="34">
        <f>'jan-april'!M338</f>
        <v>7262115.5126777804</v>
      </c>
      <c r="O338" s="34">
        <f t="shared" si="57"/>
        <v>15093307.878616173</v>
      </c>
    </row>
    <row r="339" spans="1:15" x14ac:dyDescent="0.25">
      <c r="A339" s="55">
        <v>5532</v>
      </c>
      <c r="B339" s="55" t="s">
        <v>359</v>
      </c>
      <c r="C339" s="56">
        <v>87181569</v>
      </c>
      <c r="D339" s="56">
        <v>5595</v>
      </c>
      <c r="E339" s="56">
        <f t="shared" si="50"/>
        <v>15582.049865951743</v>
      </c>
      <c r="F339" s="57">
        <f t="shared" si="58"/>
        <v>0.77559180154140728</v>
      </c>
      <c r="G339" s="56">
        <f t="shared" si="59"/>
        <v>2795.2572908734792</v>
      </c>
      <c r="H339" s="60">
        <f t="shared" si="51"/>
        <v>874.79929763547295</v>
      </c>
      <c r="I339" s="63">
        <f t="shared" si="52"/>
        <v>3670.0565885089522</v>
      </c>
      <c r="J339" s="56">
        <f t="shared" si="53"/>
        <v>-209.95680212049157</v>
      </c>
      <c r="K339" s="56">
        <f t="shared" si="54"/>
        <v>3460.0997863884609</v>
      </c>
      <c r="L339" s="56">
        <f t="shared" si="55"/>
        <v>20533966.612707589</v>
      </c>
      <c r="M339" s="56">
        <f t="shared" si="56"/>
        <v>19359258.304843437</v>
      </c>
      <c r="N339" s="34">
        <f>'jan-april'!M339</f>
        <v>10034321.877894944</v>
      </c>
      <c r="O339" s="34">
        <f t="shared" si="57"/>
        <v>9324936.4269484933</v>
      </c>
    </row>
    <row r="340" spans="1:15" x14ac:dyDescent="0.25">
      <c r="A340" s="55">
        <v>5534</v>
      </c>
      <c r="B340" s="55" t="s">
        <v>360</v>
      </c>
      <c r="C340" s="56">
        <v>37088707</v>
      </c>
      <c r="D340" s="56">
        <v>2223</v>
      </c>
      <c r="E340" s="56">
        <f t="shared" si="50"/>
        <v>16684.078722447142</v>
      </c>
      <c r="F340" s="57">
        <f t="shared" si="58"/>
        <v>0.83044495330981094</v>
      </c>
      <c r="G340" s="56">
        <f t="shared" si="59"/>
        <v>2111.9993998463319</v>
      </c>
      <c r="H340" s="60">
        <f t="shared" si="51"/>
        <v>489.08919786208332</v>
      </c>
      <c r="I340" s="63">
        <f t="shared" si="52"/>
        <v>2601.0885977084154</v>
      </c>
      <c r="J340" s="56">
        <f t="shared" si="53"/>
        <v>-209.95680212049157</v>
      </c>
      <c r="K340" s="56">
        <f t="shared" si="54"/>
        <v>2391.131795587924</v>
      </c>
      <c r="L340" s="56">
        <f t="shared" si="55"/>
        <v>5782219.9527058071</v>
      </c>
      <c r="M340" s="56">
        <f t="shared" si="56"/>
        <v>5315485.9815919548</v>
      </c>
      <c r="N340" s="34">
        <f>'jan-april'!M340</f>
        <v>3114998.9708311814</v>
      </c>
      <c r="O340" s="34">
        <f t="shared" si="57"/>
        <v>2200487.0107607734</v>
      </c>
    </row>
    <row r="341" spans="1:15" x14ac:dyDescent="0.25">
      <c r="A341" s="55">
        <v>5536</v>
      </c>
      <c r="B341" s="55" t="s">
        <v>361</v>
      </c>
      <c r="C341" s="56">
        <v>42156562</v>
      </c>
      <c r="D341" s="56">
        <v>2734</v>
      </c>
      <c r="E341" s="56">
        <f t="shared" si="50"/>
        <v>15419.371616678858</v>
      </c>
      <c r="F341" s="57">
        <f t="shared" si="58"/>
        <v>0.76749454107114934</v>
      </c>
      <c r="G341" s="56">
        <f t="shared" si="59"/>
        <v>2896.1178054226684</v>
      </c>
      <c r="H341" s="60">
        <f t="shared" si="51"/>
        <v>931.73668488098281</v>
      </c>
      <c r="I341" s="63">
        <f t="shared" si="52"/>
        <v>3827.8544903036513</v>
      </c>
      <c r="J341" s="56">
        <f t="shared" si="53"/>
        <v>-209.95680212049157</v>
      </c>
      <c r="K341" s="56">
        <f t="shared" si="54"/>
        <v>3617.89768818316</v>
      </c>
      <c r="L341" s="56">
        <f t="shared" si="55"/>
        <v>10465354.176490182</v>
      </c>
      <c r="M341" s="56">
        <f t="shared" si="56"/>
        <v>9891332.2794927601</v>
      </c>
      <c r="N341" s="34">
        <f>'jan-april'!M341</f>
        <v>4969499.095430701</v>
      </c>
      <c r="O341" s="34">
        <f t="shared" si="57"/>
        <v>4921833.184062059</v>
      </c>
    </row>
    <row r="342" spans="1:15" x14ac:dyDescent="0.25">
      <c r="A342" s="55">
        <v>5538</v>
      </c>
      <c r="B342" s="55" t="s">
        <v>362</v>
      </c>
      <c r="C342" s="56">
        <v>32411125</v>
      </c>
      <c r="D342" s="56">
        <v>1829</v>
      </c>
      <c r="E342" s="56">
        <f t="shared" si="50"/>
        <v>17720.680699835975</v>
      </c>
      <c r="F342" s="57">
        <f t="shared" si="58"/>
        <v>0.88204150203355502</v>
      </c>
      <c r="G342" s="56">
        <f t="shared" si="59"/>
        <v>1469.3061738652557</v>
      </c>
      <c r="H342" s="60">
        <f t="shared" si="51"/>
        <v>126.27850577599183</v>
      </c>
      <c r="I342" s="63">
        <f t="shared" si="52"/>
        <v>1595.5846796412475</v>
      </c>
      <c r="J342" s="56">
        <f t="shared" si="53"/>
        <v>-209.95680212049157</v>
      </c>
      <c r="K342" s="56">
        <f t="shared" si="54"/>
        <v>1385.6278775207559</v>
      </c>
      <c r="L342" s="56">
        <f t="shared" si="55"/>
        <v>2918324.3790638414</v>
      </c>
      <c r="M342" s="56">
        <f t="shared" si="56"/>
        <v>2534313.3879854623</v>
      </c>
      <c r="N342" s="34">
        <f>'jan-april'!M342</f>
        <v>-90559.11066847296</v>
      </c>
      <c r="O342" s="34">
        <f t="shared" si="57"/>
        <v>2624872.4986539353</v>
      </c>
    </row>
    <row r="343" spans="1:15" x14ac:dyDescent="0.25">
      <c r="A343" s="55">
        <v>5540</v>
      </c>
      <c r="B343" s="55" t="s">
        <v>363</v>
      </c>
      <c r="C343" s="56">
        <v>33108068</v>
      </c>
      <c r="D343" s="56">
        <v>1955</v>
      </c>
      <c r="E343" s="56">
        <f t="shared" si="50"/>
        <v>16935.07314578005</v>
      </c>
      <c r="F343" s="57">
        <f t="shared" si="58"/>
        <v>0.84293812453210226</v>
      </c>
      <c r="G343" s="56">
        <f t="shared" si="59"/>
        <v>1956.3828573799292</v>
      </c>
      <c r="H343" s="60">
        <f t="shared" si="51"/>
        <v>401.24114969556558</v>
      </c>
      <c r="I343" s="63">
        <f t="shared" si="52"/>
        <v>2357.6240070754948</v>
      </c>
      <c r="J343" s="56">
        <f t="shared" si="53"/>
        <v>-209.95680212049157</v>
      </c>
      <c r="K343" s="56">
        <f t="shared" si="54"/>
        <v>2147.6672049550034</v>
      </c>
      <c r="L343" s="56">
        <f t="shared" si="55"/>
        <v>4609154.9338325923</v>
      </c>
      <c r="M343" s="56">
        <f t="shared" si="56"/>
        <v>4198689.3856870318</v>
      </c>
      <c r="N343" s="34">
        <f>'jan-april'!M343</f>
        <v>680944.6465189365</v>
      </c>
      <c r="O343" s="34">
        <f t="shared" si="57"/>
        <v>3517744.7391680954</v>
      </c>
    </row>
    <row r="344" spans="1:15" x14ac:dyDescent="0.25">
      <c r="A344" s="55">
        <v>5542</v>
      </c>
      <c r="B344" s="55" t="s">
        <v>364</v>
      </c>
      <c r="C344" s="56">
        <v>44490507</v>
      </c>
      <c r="D344" s="56">
        <v>2784</v>
      </c>
      <c r="E344" s="56">
        <f t="shared" si="50"/>
        <v>15980.785560344828</v>
      </c>
      <c r="F344" s="57">
        <f t="shared" si="58"/>
        <v>0.79543874967811878</v>
      </c>
      <c r="G344" s="56">
        <f t="shared" si="59"/>
        <v>2548.0411603497669</v>
      </c>
      <c r="H344" s="60">
        <f t="shared" si="51"/>
        <v>735.24180459789341</v>
      </c>
      <c r="I344" s="63">
        <f t="shared" si="52"/>
        <v>3283.2829649476603</v>
      </c>
      <c r="J344" s="56">
        <f t="shared" si="53"/>
        <v>-209.95680212049157</v>
      </c>
      <c r="K344" s="56">
        <f t="shared" si="54"/>
        <v>3073.3261628271689</v>
      </c>
      <c r="L344" s="56">
        <f t="shared" si="55"/>
        <v>9140659.774414286</v>
      </c>
      <c r="M344" s="56">
        <f t="shared" si="56"/>
        <v>8556140.0373108387</v>
      </c>
      <c r="N344" s="34">
        <f>'jan-april'!M344</f>
        <v>3794071.0298533551</v>
      </c>
      <c r="O344" s="34">
        <f t="shared" si="57"/>
        <v>4762069.0074574836</v>
      </c>
    </row>
    <row r="345" spans="1:15" x14ac:dyDescent="0.25">
      <c r="A345" s="55">
        <v>5544</v>
      </c>
      <c r="B345" s="55" t="s">
        <v>365</v>
      </c>
      <c r="C345" s="56">
        <v>78046893</v>
      </c>
      <c r="D345" s="56">
        <v>4810</v>
      </c>
      <c r="E345" s="56">
        <f t="shared" si="50"/>
        <v>16225.965280665281</v>
      </c>
      <c r="F345" s="57">
        <f t="shared" si="58"/>
        <v>0.8076424958232441</v>
      </c>
      <c r="G345" s="56">
        <f t="shared" si="59"/>
        <v>2396.029733751086</v>
      </c>
      <c r="H345" s="60">
        <f t="shared" si="51"/>
        <v>649.42890248573474</v>
      </c>
      <c r="I345" s="63">
        <f t="shared" si="52"/>
        <v>3045.4586362368209</v>
      </c>
      <c r="J345" s="56">
        <f t="shared" si="53"/>
        <v>-209.95680212049157</v>
      </c>
      <c r="K345" s="56">
        <f t="shared" si="54"/>
        <v>2835.5018341163295</v>
      </c>
      <c r="L345" s="56">
        <f t="shared" si="55"/>
        <v>14648656.040299108</v>
      </c>
      <c r="M345" s="56">
        <f t="shared" si="56"/>
        <v>13638763.822099544</v>
      </c>
      <c r="N345" s="34">
        <f>'jan-april'!M345</f>
        <v>6196165.0794592863</v>
      </c>
      <c r="O345" s="34">
        <f t="shared" si="57"/>
        <v>7442598.7426402578</v>
      </c>
    </row>
    <row r="346" spans="1:15" x14ac:dyDescent="0.25">
      <c r="A346" s="55">
        <v>5546</v>
      </c>
      <c r="B346" s="55" t="s">
        <v>366</v>
      </c>
      <c r="C346" s="56">
        <v>22037975</v>
      </c>
      <c r="D346" s="56">
        <v>1131</v>
      </c>
      <c r="E346" s="56">
        <f t="shared" si="50"/>
        <v>19485.389036251105</v>
      </c>
      <c r="F346" s="57">
        <f t="shared" si="58"/>
        <v>0.969879323732873</v>
      </c>
      <c r="G346" s="56">
        <f t="shared" si="59"/>
        <v>375.18700528787537</v>
      </c>
      <c r="H346" s="60">
        <f t="shared" si="51"/>
        <v>0</v>
      </c>
      <c r="I346" s="63">
        <f t="shared" si="52"/>
        <v>375.18700528787537</v>
      </c>
      <c r="J346" s="56">
        <f t="shared" si="53"/>
        <v>-209.95680212049157</v>
      </c>
      <c r="K346" s="56">
        <f t="shared" si="54"/>
        <v>165.23020316738379</v>
      </c>
      <c r="L346" s="56">
        <f t="shared" si="55"/>
        <v>424336.50298058701</v>
      </c>
      <c r="M346" s="56">
        <f t="shared" si="56"/>
        <v>186875.35978231108</v>
      </c>
      <c r="N346" s="34">
        <f>'jan-april'!M346</f>
        <v>-1428131.4004844411</v>
      </c>
      <c r="O346" s="34">
        <f t="shared" si="57"/>
        <v>1615006.7602667522</v>
      </c>
    </row>
    <row r="347" spans="1:15" x14ac:dyDescent="0.25">
      <c r="A347" s="55">
        <v>5601</v>
      </c>
      <c r="B347" s="55" t="s">
        <v>367</v>
      </c>
      <c r="C347" s="56">
        <v>381514932</v>
      </c>
      <c r="D347" s="56">
        <v>21877</v>
      </c>
      <c r="E347" s="56">
        <f t="shared" si="50"/>
        <v>17439.088174795448</v>
      </c>
      <c r="F347" s="57">
        <f t="shared" si="58"/>
        <v>0.86802531958800899</v>
      </c>
      <c r="G347" s="56">
        <f t="shared" si="59"/>
        <v>1643.8935393903823</v>
      </c>
      <c r="H347" s="60">
        <f t="shared" si="51"/>
        <v>224.83588954017631</v>
      </c>
      <c r="I347" s="63">
        <f t="shared" si="52"/>
        <v>1868.7294289305587</v>
      </c>
      <c r="J347" s="56">
        <f t="shared" si="53"/>
        <v>-209.95680212049157</v>
      </c>
      <c r="K347" s="56">
        <f t="shared" si="54"/>
        <v>1658.7726268100671</v>
      </c>
      <c r="L347" s="56">
        <f t="shared" si="55"/>
        <v>40882193.716713831</v>
      </c>
      <c r="M347" s="56">
        <f t="shared" si="56"/>
        <v>36288968.756723836</v>
      </c>
      <c r="N347" s="34">
        <f>'jan-april'!M347</f>
        <v>14159651.772928281</v>
      </c>
      <c r="O347" s="34">
        <f t="shared" si="57"/>
        <v>22129316.983795553</v>
      </c>
    </row>
    <row r="348" spans="1:15" x14ac:dyDescent="0.25">
      <c r="A348" s="55">
        <v>5603</v>
      </c>
      <c r="B348" s="55" t="s">
        <v>368</v>
      </c>
      <c r="C348" s="56">
        <v>233044936</v>
      </c>
      <c r="D348" s="56">
        <v>11324</v>
      </c>
      <c r="E348" s="56">
        <f t="shared" si="50"/>
        <v>20579.73648887319</v>
      </c>
      <c r="F348" s="57">
        <f t="shared" si="58"/>
        <v>1.0243501359554708</v>
      </c>
      <c r="G348" s="56">
        <f t="shared" si="59"/>
        <v>-303.30841533781751</v>
      </c>
      <c r="H348" s="60">
        <f t="shared" si="51"/>
        <v>0</v>
      </c>
      <c r="I348" s="63">
        <f t="shared" si="52"/>
        <v>-303.30841533781751</v>
      </c>
      <c r="J348" s="56">
        <f t="shared" si="53"/>
        <v>-209.95680212049157</v>
      </c>
      <c r="K348" s="56">
        <f t="shared" si="54"/>
        <v>-513.26521745830905</v>
      </c>
      <c r="L348" s="56">
        <f t="shared" si="55"/>
        <v>-3434664.4952854454</v>
      </c>
      <c r="M348" s="56">
        <f t="shared" si="56"/>
        <v>-5812215.3224978913</v>
      </c>
      <c r="N348" s="34">
        <f>'jan-april'!M348</f>
        <v>-6050628.4940458108</v>
      </c>
      <c r="O348" s="34">
        <f t="shared" si="57"/>
        <v>238413.17154791951</v>
      </c>
    </row>
    <row r="349" spans="1:15" x14ac:dyDescent="0.25">
      <c r="A349" s="55">
        <v>5605</v>
      </c>
      <c r="B349" s="55" t="s">
        <v>369</v>
      </c>
      <c r="C349" s="56">
        <v>178377760</v>
      </c>
      <c r="D349" s="56">
        <v>9963</v>
      </c>
      <c r="E349" s="56">
        <f t="shared" si="50"/>
        <v>17904.02087724581</v>
      </c>
      <c r="F349" s="57">
        <f t="shared" si="58"/>
        <v>0.89116720370409896</v>
      </c>
      <c r="G349" s="56">
        <f t="shared" si="59"/>
        <v>1355.635263871158</v>
      </c>
      <c r="H349" s="60">
        <f t="shared" si="51"/>
        <v>62.109443682549674</v>
      </c>
      <c r="I349" s="63">
        <f t="shared" si="52"/>
        <v>1417.7447075537077</v>
      </c>
      <c r="J349" s="56">
        <f t="shared" si="53"/>
        <v>-209.95680212049157</v>
      </c>
      <c r="K349" s="56">
        <f t="shared" si="54"/>
        <v>1207.7879054332161</v>
      </c>
      <c r="L349" s="56">
        <f t="shared" si="55"/>
        <v>14124990.52135759</v>
      </c>
      <c r="M349" s="56">
        <f t="shared" si="56"/>
        <v>12033190.901831131</v>
      </c>
      <c r="N349" s="34">
        <f>'jan-april'!M349</f>
        <v>4811359.6433187556</v>
      </c>
      <c r="O349" s="34">
        <f t="shared" si="57"/>
        <v>7221831.2585123759</v>
      </c>
    </row>
    <row r="350" spans="1:15" x14ac:dyDescent="0.25">
      <c r="A350" s="55">
        <v>5607</v>
      </c>
      <c r="B350" s="55" t="s">
        <v>370</v>
      </c>
      <c r="C350" s="56">
        <v>98296150</v>
      </c>
      <c r="D350" s="56">
        <v>5777</v>
      </c>
      <c r="E350" s="56">
        <f t="shared" si="50"/>
        <v>17015.085684611389</v>
      </c>
      <c r="F350" s="57">
        <f t="shared" si="58"/>
        <v>0.84692072436151877</v>
      </c>
      <c r="G350" s="56">
        <f t="shared" si="59"/>
        <v>1906.7750833044988</v>
      </c>
      <c r="H350" s="60">
        <f t="shared" si="51"/>
        <v>373.23676110459689</v>
      </c>
      <c r="I350" s="63">
        <f t="shared" si="52"/>
        <v>2280.0118444090958</v>
      </c>
      <c r="J350" s="56">
        <f t="shared" si="53"/>
        <v>-209.95680212049157</v>
      </c>
      <c r="K350" s="56">
        <f t="shared" si="54"/>
        <v>2070.0550422886045</v>
      </c>
      <c r="L350" s="56">
        <f t="shared" si="55"/>
        <v>13171628.425151346</v>
      </c>
      <c r="M350" s="56">
        <f t="shared" si="56"/>
        <v>11958707.979301268</v>
      </c>
      <c r="N350" s="34">
        <f>'jan-april'!M350</f>
        <v>5304550.8367934087</v>
      </c>
      <c r="O350" s="34">
        <f t="shared" si="57"/>
        <v>6654157.1425078595</v>
      </c>
    </row>
    <row r="351" spans="1:15" x14ac:dyDescent="0.25">
      <c r="A351" s="55">
        <v>5610</v>
      </c>
      <c r="B351" s="55" t="s">
        <v>371</v>
      </c>
      <c r="C351" s="56">
        <v>38647569</v>
      </c>
      <c r="D351" s="56">
        <v>2524</v>
      </c>
      <c r="E351" s="56">
        <f t="shared" si="50"/>
        <v>15312.032091917592</v>
      </c>
      <c r="F351" s="57">
        <f t="shared" si="58"/>
        <v>0.76215174881323844</v>
      </c>
      <c r="G351" s="56">
        <f t="shared" si="59"/>
        <v>2962.668310774653</v>
      </c>
      <c r="H351" s="60">
        <f t="shared" si="51"/>
        <v>969.30551854742589</v>
      </c>
      <c r="I351" s="63">
        <f t="shared" si="52"/>
        <v>3931.9738293220789</v>
      </c>
      <c r="J351" s="56">
        <f t="shared" si="53"/>
        <v>-209.95680212049157</v>
      </c>
      <c r="K351" s="56">
        <f t="shared" si="54"/>
        <v>3722.0170272015876</v>
      </c>
      <c r="L351" s="56">
        <f t="shared" si="55"/>
        <v>9924301.9452089276</v>
      </c>
      <c r="M351" s="56">
        <f t="shared" si="56"/>
        <v>9394370.9766568076</v>
      </c>
      <c r="N351" s="34">
        <f>'jan-april'!M351</f>
        <v>5094997.6428555595</v>
      </c>
      <c r="O351" s="34">
        <f t="shared" si="57"/>
        <v>4299373.3338012481</v>
      </c>
    </row>
    <row r="352" spans="1:15" x14ac:dyDescent="0.25">
      <c r="A352" s="55">
        <v>5612</v>
      </c>
      <c r="B352" s="55" t="s">
        <v>372</v>
      </c>
      <c r="C352" s="56">
        <v>37906839</v>
      </c>
      <c r="D352" s="56">
        <v>2852</v>
      </c>
      <c r="E352" s="56">
        <f t="shared" si="50"/>
        <v>13291.318022440393</v>
      </c>
      <c r="F352" s="57">
        <f t="shared" si="58"/>
        <v>0.66157131947123782</v>
      </c>
      <c r="G352" s="56">
        <f t="shared" si="59"/>
        <v>4215.5110338505165</v>
      </c>
      <c r="H352" s="60">
        <f t="shared" si="51"/>
        <v>1676.5554428644455</v>
      </c>
      <c r="I352" s="63">
        <f t="shared" si="52"/>
        <v>5892.0664767149619</v>
      </c>
      <c r="J352" s="56">
        <f t="shared" si="53"/>
        <v>-209.95680212049157</v>
      </c>
      <c r="K352" s="56">
        <f t="shared" si="54"/>
        <v>5682.1096745944706</v>
      </c>
      <c r="L352" s="56">
        <f t="shared" si="55"/>
        <v>16804173.591591071</v>
      </c>
      <c r="M352" s="56">
        <f t="shared" si="56"/>
        <v>16205376.791943431</v>
      </c>
      <c r="N352" s="34">
        <f>'jan-april'!M352</f>
        <v>8847556.7230681647</v>
      </c>
      <c r="O352" s="34">
        <f t="shared" si="57"/>
        <v>7357820.0688752662</v>
      </c>
    </row>
    <row r="353" spans="1:15" x14ac:dyDescent="0.25">
      <c r="A353" s="55">
        <v>5614</v>
      </c>
      <c r="B353" s="55" t="s">
        <v>373</v>
      </c>
      <c r="C353" s="56">
        <v>12639655</v>
      </c>
      <c r="D353" s="56">
        <v>864</v>
      </c>
      <c r="E353" s="56">
        <f t="shared" si="50"/>
        <v>14629.230324074075</v>
      </c>
      <c r="F353" s="57">
        <f t="shared" si="58"/>
        <v>0.72816549810981956</v>
      </c>
      <c r="G353" s="56">
        <f t="shared" si="59"/>
        <v>3386.0054068376339</v>
      </c>
      <c r="H353" s="60">
        <f t="shared" si="51"/>
        <v>1208.2861372926568</v>
      </c>
      <c r="I353" s="63">
        <f t="shared" si="52"/>
        <v>4594.2915441302903</v>
      </c>
      <c r="J353" s="56">
        <f t="shared" si="53"/>
        <v>-209.95680212049157</v>
      </c>
      <c r="K353" s="56">
        <f t="shared" si="54"/>
        <v>4384.3347420097989</v>
      </c>
      <c r="L353" s="56">
        <f t="shared" si="55"/>
        <v>3969467.8941285708</v>
      </c>
      <c r="M353" s="56">
        <f t="shared" si="56"/>
        <v>3788065.2170964661</v>
      </c>
      <c r="N353" s="34">
        <f>'jan-april'!M353</f>
        <v>1889088.2420234561</v>
      </c>
      <c r="O353" s="34">
        <f t="shared" si="57"/>
        <v>1898976.97507301</v>
      </c>
    </row>
    <row r="354" spans="1:15" x14ac:dyDescent="0.25">
      <c r="A354" s="55">
        <v>5616</v>
      </c>
      <c r="B354" s="55" t="s">
        <v>374</v>
      </c>
      <c r="C354" s="56">
        <v>14268670</v>
      </c>
      <c r="D354" s="56">
        <v>977</v>
      </c>
      <c r="E354" s="56">
        <f t="shared" si="50"/>
        <v>14604.575230296827</v>
      </c>
      <c r="F354" s="57">
        <f t="shared" si="58"/>
        <v>0.72693829830206813</v>
      </c>
      <c r="G354" s="56">
        <f t="shared" si="59"/>
        <v>3401.2915649795277</v>
      </c>
      <c r="H354" s="60">
        <f t="shared" si="51"/>
        <v>1216.9154201146937</v>
      </c>
      <c r="I354" s="63">
        <f t="shared" si="52"/>
        <v>4618.2069850942216</v>
      </c>
      <c r="J354" s="56">
        <f t="shared" si="53"/>
        <v>-209.95680212049157</v>
      </c>
      <c r="K354" s="56">
        <f t="shared" si="54"/>
        <v>4408.2501829737303</v>
      </c>
      <c r="L354" s="56">
        <f t="shared" si="55"/>
        <v>4511988.2244370542</v>
      </c>
      <c r="M354" s="56">
        <f t="shared" si="56"/>
        <v>4306860.4287653342</v>
      </c>
      <c r="N354" s="34">
        <f>'jan-april'!M354</f>
        <v>2485217.752218653</v>
      </c>
      <c r="O354" s="34">
        <f t="shared" si="57"/>
        <v>1821642.6765466812</v>
      </c>
    </row>
    <row r="355" spans="1:15" x14ac:dyDescent="0.25">
      <c r="A355" s="55">
        <v>5618</v>
      </c>
      <c r="B355" s="55" t="s">
        <v>375</v>
      </c>
      <c r="C355" s="56">
        <v>19784675</v>
      </c>
      <c r="D355" s="56">
        <v>1098</v>
      </c>
      <c r="E355" s="56">
        <f t="shared" si="50"/>
        <v>18018.829690346083</v>
      </c>
      <c r="F355" s="57">
        <f t="shared" si="58"/>
        <v>0.89688177752149145</v>
      </c>
      <c r="G355" s="56">
        <f t="shared" si="59"/>
        <v>1284.4537997489886</v>
      </c>
      <c r="H355" s="60">
        <f t="shared" si="51"/>
        <v>21.926359097454039</v>
      </c>
      <c r="I355" s="63">
        <f t="shared" si="52"/>
        <v>1306.3801588464426</v>
      </c>
      <c r="J355" s="56">
        <f t="shared" si="53"/>
        <v>-209.95680212049157</v>
      </c>
      <c r="K355" s="56">
        <f t="shared" si="54"/>
        <v>1096.423356725951</v>
      </c>
      <c r="L355" s="56">
        <f t="shared" si="55"/>
        <v>1434405.4144133939</v>
      </c>
      <c r="M355" s="56">
        <f t="shared" si="56"/>
        <v>1203872.8456850941</v>
      </c>
      <c r="N355" s="34">
        <f>'jan-april'!M355</f>
        <v>26479.032633141094</v>
      </c>
      <c r="O355" s="34">
        <f t="shared" si="57"/>
        <v>1177393.813051953</v>
      </c>
    </row>
    <row r="356" spans="1:15" x14ac:dyDescent="0.25">
      <c r="A356" s="55">
        <v>5620</v>
      </c>
      <c r="B356" s="55" t="s">
        <v>376</v>
      </c>
      <c r="C356" s="56">
        <v>50672857</v>
      </c>
      <c r="D356" s="56">
        <v>2956</v>
      </c>
      <c r="E356" s="56">
        <f t="shared" si="50"/>
        <v>17142.373815967523</v>
      </c>
      <c r="F356" s="57">
        <f t="shared" si="58"/>
        <v>0.85325645245651505</v>
      </c>
      <c r="G356" s="56">
        <f t="shared" si="59"/>
        <v>1827.8564418636959</v>
      </c>
      <c r="H356" s="60">
        <f t="shared" si="51"/>
        <v>328.68591512995005</v>
      </c>
      <c r="I356" s="63">
        <f t="shared" si="52"/>
        <v>2156.5423569936461</v>
      </c>
      <c r="J356" s="56">
        <f t="shared" si="53"/>
        <v>-209.95680212049157</v>
      </c>
      <c r="K356" s="56">
        <f t="shared" si="54"/>
        <v>1946.5855548731545</v>
      </c>
      <c r="L356" s="56">
        <f t="shared" si="55"/>
        <v>6374739.2072732178</v>
      </c>
      <c r="M356" s="56">
        <f t="shared" si="56"/>
        <v>5754106.900205045</v>
      </c>
      <c r="N356" s="34">
        <f>'jan-april'!M356</f>
        <v>1784087.4486189138</v>
      </c>
      <c r="O356" s="34">
        <f t="shared" si="57"/>
        <v>3970019.451586131</v>
      </c>
    </row>
    <row r="357" spans="1:15" x14ac:dyDescent="0.25">
      <c r="A357" s="55">
        <v>5622</v>
      </c>
      <c r="B357" s="55" t="s">
        <v>377</v>
      </c>
      <c r="C357" s="56">
        <v>68796148</v>
      </c>
      <c r="D357" s="56">
        <v>3896</v>
      </c>
      <c r="E357" s="56">
        <f t="shared" si="50"/>
        <v>17658.148870636549</v>
      </c>
      <c r="F357" s="57">
        <f t="shared" si="58"/>
        <v>0.87892899921911871</v>
      </c>
      <c r="G357" s="56">
        <f t="shared" si="59"/>
        <v>1508.0759079688999</v>
      </c>
      <c r="H357" s="60">
        <f t="shared" si="51"/>
        <v>148.16464599579103</v>
      </c>
      <c r="I357" s="63">
        <f t="shared" si="52"/>
        <v>1656.2405539646909</v>
      </c>
      <c r="J357" s="56">
        <f t="shared" si="53"/>
        <v>-209.95680212049157</v>
      </c>
      <c r="K357" s="56">
        <f t="shared" si="54"/>
        <v>1446.2837518441993</v>
      </c>
      <c r="L357" s="56">
        <f t="shared" si="55"/>
        <v>6452713.1982464353</v>
      </c>
      <c r="M357" s="56">
        <f t="shared" si="56"/>
        <v>5634721.4971850002</v>
      </c>
      <c r="N357" s="34">
        <f>'jan-april'!M357</f>
        <v>3555312.7830131738</v>
      </c>
      <c r="O357" s="34">
        <f t="shared" si="57"/>
        <v>2079408.7141718264</v>
      </c>
    </row>
    <row r="358" spans="1:15" x14ac:dyDescent="0.25">
      <c r="A358" s="55">
        <v>5624</v>
      </c>
      <c r="B358" s="55" t="s">
        <v>378</v>
      </c>
      <c r="C358" s="56">
        <v>22071363</v>
      </c>
      <c r="D358" s="56">
        <v>1238</v>
      </c>
      <c r="E358" s="56">
        <f t="shared" si="50"/>
        <v>17828.241518578354</v>
      </c>
      <c r="F358" s="57">
        <f t="shared" si="58"/>
        <v>0.88739530913219344</v>
      </c>
      <c r="G358" s="56">
        <f t="shared" si="59"/>
        <v>1402.6184662449809</v>
      </c>
      <c r="H358" s="60">
        <f t="shared" si="51"/>
        <v>88.632219216159314</v>
      </c>
      <c r="I358" s="63">
        <f t="shared" si="52"/>
        <v>1491.2506854611402</v>
      </c>
      <c r="J358" s="56">
        <f t="shared" si="53"/>
        <v>-209.95680212049157</v>
      </c>
      <c r="K358" s="56">
        <f t="shared" si="54"/>
        <v>1281.2938833406486</v>
      </c>
      <c r="L358" s="56">
        <f t="shared" si="55"/>
        <v>1846168.3486008914</v>
      </c>
      <c r="M358" s="56">
        <f t="shared" si="56"/>
        <v>1586241.8275757229</v>
      </c>
      <c r="N358" s="34">
        <f>'jan-april'!M358</f>
        <v>-119092.55938084763</v>
      </c>
      <c r="O358" s="34">
        <f t="shared" si="57"/>
        <v>1705334.3869565707</v>
      </c>
    </row>
    <row r="359" spans="1:15" x14ac:dyDescent="0.25">
      <c r="A359" s="55">
        <v>5626</v>
      </c>
      <c r="B359" s="55" t="s">
        <v>379</v>
      </c>
      <c r="C359" s="56">
        <v>15979631</v>
      </c>
      <c r="D359" s="56">
        <v>1051</v>
      </c>
      <c r="E359" s="56">
        <f t="shared" si="50"/>
        <v>15204.215984776403</v>
      </c>
      <c r="F359" s="57">
        <f t="shared" si="58"/>
        <v>0.75678523481205195</v>
      </c>
      <c r="G359" s="56">
        <f t="shared" si="59"/>
        <v>3029.5142972021904</v>
      </c>
      <c r="H359" s="60">
        <f t="shared" si="51"/>
        <v>1007.0411560468419</v>
      </c>
      <c r="I359" s="63">
        <f t="shared" si="52"/>
        <v>4036.5554532490323</v>
      </c>
      <c r="J359" s="56">
        <f t="shared" si="53"/>
        <v>-209.95680212049157</v>
      </c>
      <c r="K359" s="56">
        <f t="shared" si="54"/>
        <v>3826.598651128541</v>
      </c>
      <c r="L359" s="56">
        <f t="shared" si="55"/>
        <v>4242419.7813647334</v>
      </c>
      <c r="M359" s="56">
        <f t="shared" si="56"/>
        <v>4021755.1823360967</v>
      </c>
      <c r="N359" s="34">
        <f>'jan-april'!M359</f>
        <v>1717417.0883641802</v>
      </c>
      <c r="O359" s="34">
        <f t="shared" si="57"/>
        <v>2304338.0939719165</v>
      </c>
    </row>
    <row r="360" spans="1:15" x14ac:dyDescent="0.25">
      <c r="A360" s="55">
        <v>5628</v>
      </c>
      <c r="B360" s="55" t="s">
        <v>380</v>
      </c>
      <c r="C360" s="56">
        <v>45462091</v>
      </c>
      <c r="D360" s="56">
        <v>2798</v>
      </c>
      <c r="E360" s="56">
        <f t="shared" si="50"/>
        <v>16248.066833452465</v>
      </c>
      <c r="F360" s="57">
        <f t="shared" si="58"/>
        <v>0.80874259390344161</v>
      </c>
      <c r="G360" s="56">
        <f t="shared" si="59"/>
        <v>2382.3267710230316</v>
      </c>
      <c r="H360" s="60">
        <f t="shared" si="51"/>
        <v>641.69335901022032</v>
      </c>
      <c r="I360" s="63">
        <f t="shared" si="52"/>
        <v>3024.0201300332519</v>
      </c>
      <c r="J360" s="56">
        <f t="shared" si="53"/>
        <v>-209.95680212049157</v>
      </c>
      <c r="K360" s="56">
        <f t="shared" si="54"/>
        <v>2814.0633279127605</v>
      </c>
      <c r="L360" s="56">
        <f t="shared" si="55"/>
        <v>8461208.323833039</v>
      </c>
      <c r="M360" s="56">
        <f t="shared" si="56"/>
        <v>7873749.1914999038</v>
      </c>
      <c r="N360" s="34">
        <f>'jan-april'!M360</f>
        <v>2977027.7466917019</v>
      </c>
      <c r="O360" s="34">
        <f t="shared" si="57"/>
        <v>4896721.4448082019</v>
      </c>
    </row>
    <row r="361" spans="1:15" x14ac:dyDescent="0.25">
      <c r="A361" s="55">
        <v>5630</v>
      </c>
      <c r="B361" s="55" t="s">
        <v>381</v>
      </c>
      <c r="C361" s="56">
        <v>14528794</v>
      </c>
      <c r="D361" s="56">
        <v>890</v>
      </c>
      <c r="E361" s="56">
        <f t="shared" si="50"/>
        <v>16324.487640449439</v>
      </c>
      <c r="F361" s="57">
        <f t="shared" si="58"/>
        <v>0.81254641637121228</v>
      </c>
      <c r="G361" s="56">
        <f t="shared" si="59"/>
        <v>2334.9458706849082</v>
      </c>
      <c r="H361" s="60">
        <f t="shared" si="51"/>
        <v>614.94607656127948</v>
      </c>
      <c r="I361" s="63">
        <f t="shared" si="52"/>
        <v>2949.8919472461876</v>
      </c>
      <c r="J361" s="56">
        <f t="shared" si="53"/>
        <v>-209.95680212049157</v>
      </c>
      <c r="K361" s="56">
        <f t="shared" si="54"/>
        <v>2739.9351451256962</v>
      </c>
      <c r="L361" s="56">
        <f t="shared" si="55"/>
        <v>2625403.8330491069</v>
      </c>
      <c r="M361" s="56">
        <f t="shared" si="56"/>
        <v>2438542.2791618695</v>
      </c>
      <c r="N361" s="34">
        <f>'jan-april'!M361</f>
        <v>1092404.9847232359</v>
      </c>
      <c r="O361" s="34">
        <f t="shared" si="57"/>
        <v>1346137.2944386336</v>
      </c>
    </row>
    <row r="362" spans="1:15" x14ac:dyDescent="0.25">
      <c r="A362" s="55">
        <v>5632</v>
      </c>
      <c r="B362" s="55" t="s">
        <v>382</v>
      </c>
      <c r="C362" s="56">
        <v>34496605</v>
      </c>
      <c r="D362" s="56">
        <v>2107</v>
      </c>
      <c r="E362" s="56">
        <f t="shared" si="50"/>
        <v>16372.380161366873</v>
      </c>
      <c r="F362" s="57">
        <f t="shared" si="58"/>
        <v>0.81493025206024305</v>
      </c>
      <c r="G362" s="56">
        <f t="shared" si="59"/>
        <v>2305.252507716099</v>
      </c>
      <c r="H362" s="60">
        <f t="shared" si="51"/>
        <v>598.1836942401776</v>
      </c>
      <c r="I362" s="63">
        <f t="shared" si="52"/>
        <v>2903.4362019562768</v>
      </c>
      <c r="J362" s="56">
        <f t="shared" si="53"/>
        <v>-209.95680212049157</v>
      </c>
      <c r="K362" s="56">
        <f t="shared" si="54"/>
        <v>2693.4793998357854</v>
      </c>
      <c r="L362" s="56">
        <f t="shared" si="55"/>
        <v>6117540.0775218755</v>
      </c>
      <c r="M362" s="56">
        <f t="shared" si="56"/>
        <v>5675161.0954539999</v>
      </c>
      <c r="N362" s="34">
        <f>'jan-april'!M362</f>
        <v>2585034.6841706266</v>
      </c>
      <c r="O362" s="34">
        <f t="shared" si="57"/>
        <v>3090126.4112833734</v>
      </c>
    </row>
    <row r="363" spans="1:15" x14ac:dyDescent="0.25">
      <c r="A363" s="55">
        <v>5634</v>
      </c>
      <c r="B363" s="55" t="s">
        <v>383</v>
      </c>
      <c r="C363" s="56">
        <v>28268306</v>
      </c>
      <c r="D363" s="56">
        <v>1982</v>
      </c>
      <c r="E363" s="56">
        <f t="shared" si="50"/>
        <v>14262.515640766902</v>
      </c>
      <c r="F363" s="57">
        <f t="shared" si="58"/>
        <v>0.7099123860786879</v>
      </c>
      <c r="G363" s="56">
        <f t="shared" si="59"/>
        <v>3613.368510488081</v>
      </c>
      <c r="H363" s="60">
        <f t="shared" si="51"/>
        <v>1336.6362764501673</v>
      </c>
      <c r="I363" s="63">
        <f t="shared" si="52"/>
        <v>4950.0047869382488</v>
      </c>
      <c r="J363" s="56">
        <f t="shared" si="53"/>
        <v>-209.95680212049157</v>
      </c>
      <c r="K363" s="56">
        <f t="shared" si="54"/>
        <v>4740.0479848177574</v>
      </c>
      <c r="L363" s="56">
        <f t="shared" si="55"/>
        <v>9810909.4877116084</v>
      </c>
      <c r="M363" s="56">
        <f t="shared" si="56"/>
        <v>9394775.1059087943</v>
      </c>
      <c r="N363" s="34">
        <f>'jan-april'!M363</f>
        <v>5163241.1181139927</v>
      </c>
      <c r="O363" s="34">
        <f t="shared" si="57"/>
        <v>4231533.9877948016</v>
      </c>
    </row>
    <row r="364" spans="1:15" x14ac:dyDescent="0.25">
      <c r="A364" s="55">
        <v>5636</v>
      </c>
      <c r="B364" s="55" t="s">
        <v>384</v>
      </c>
      <c r="C364" s="56">
        <v>13012957</v>
      </c>
      <c r="D364" s="56">
        <v>868</v>
      </c>
      <c r="E364" s="56">
        <f t="shared" si="50"/>
        <v>14991.885944700462</v>
      </c>
      <c r="F364" s="57">
        <f t="shared" si="58"/>
        <v>0.74621657152830112</v>
      </c>
      <c r="G364" s="56">
        <f t="shared" si="59"/>
        <v>3161.1589220492742</v>
      </c>
      <c r="H364" s="60">
        <f t="shared" si="51"/>
        <v>1081.3566700734216</v>
      </c>
      <c r="I364" s="63">
        <f t="shared" si="52"/>
        <v>4242.515592122696</v>
      </c>
      <c r="J364" s="56">
        <f t="shared" si="53"/>
        <v>-209.95680212049157</v>
      </c>
      <c r="K364" s="56">
        <f t="shared" si="54"/>
        <v>4032.5587900022047</v>
      </c>
      <c r="L364" s="56">
        <f t="shared" si="55"/>
        <v>3682503.5339625003</v>
      </c>
      <c r="M364" s="56">
        <f t="shared" si="56"/>
        <v>3500261.0297219139</v>
      </c>
      <c r="N364" s="34">
        <f>'jan-april'!M364</f>
        <v>1503378.6439772672</v>
      </c>
      <c r="O364" s="34">
        <f t="shared" si="57"/>
        <v>1996882.3857446467</v>
      </c>
    </row>
    <row r="365" spans="1:15" x14ac:dyDescent="0.25">
      <c r="A365" s="55"/>
      <c r="B365" s="55"/>
      <c r="C365" s="56"/>
      <c r="D365" s="56"/>
      <c r="E365" s="56" t="str">
        <f t="shared" ref="E365" si="60">IF(ISNUMBER(C365),(C365)/D365,"")</f>
        <v/>
      </c>
      <c r="F365" s="57" t="str">
        <f t="shared" ref="F365" si="61">IF(ISNUMBER(C365),E365/$E$366,"")</f>
        <v/>
      </c>
      <c r="G365" s="56"/>
      <c r="H365" s="59"/>
      <c r="I365" s="56" t="str">
        <f t="shared" ref="I365" si="62">IF(ISNUMBER(C365),G365+H365,"")</f>
        <v/>
      </c>
      <c r="J365" s="56"/>
      <c r="K365" s="56"/>
      <c r="L365" s="56"/>
      <c r="M365" s="56"/>
      <c r="N365" s="34"/>
      <c r="O365" s="34"/>
    </row>
    <row r="366" spans="1:15" ht="15.75" thickBot="1" x14ac:dyDescent="0.3">
      <c r="A366" s="42"/>
      <c r="B366" s="42" t="s">
        <v>385</v>
      </c>
      <c r="C366" s="43">
        <f>SUM(C8:C364)</f>
        <v>112393252061</v>
      </c>
      <c r="D366" s="35">
        <f>SUM(D8:D364)</f>
        <v>5594340</v>
      </c>
      <c r="E366" s="35">
        <f t="shared" si="50"/>
        <v>20090.529367360581</v>
      </c>
      <c r="F366" s="44">
        <f t="shared" si="58"/>
        <v>1</v>
      </c>
      <c r="G366" s="45"/>
      <c r="H366" s="51"/>
      <c r="I366" s="35"/>
      <c r="J366" s="46"/>
      <c r="K366" s="35"/>
      <c r="L366" s="35">
        <f>SUM(L8:L364)</f>
        <v>1174569736.3747509</v>
      </c>
      <c r="M366" s="35">
        <f>SUM(M8:M364)</f>
        <v>9.275972843170166E-7</v>
      </c>
      <c r="N366" s="35">
        <f>'jan-april'!M366</f>
        <v>1.5976838767528534E-6</v>
      </c>
      <c r="O366" s="35">
        <f t="shared" ref="O366" si="63">M366-N366</f>
        <v>-6.7008659243583679E-7</v>
      </c>
    </row>
    <row r="367" spans="1:15" ht="15.75" thickTop="1" x14ac:dyDescent="0.25">
      <c r="H367" s="50"/>
      <c r="N367" s="32"/>
      <c r="O367" s="36"/>
    </row>
    <row r="368" spans="1:15" x14ac:dyDescent="0.25">
      <c r="A368" s="25" t="s">
        <v>388</v>
      </c>
      <c r="B368" s="25"/>
      <c r="C368" s="25"/>
      <c r="D368" s="26">
        <f>L366</f>
        <v>1174569736.3747509</v>
      </c>
      <c r="E368" s="27" t="s">
        <v>389</v>
      </c>
      <c r="F368" s="28">
        <f>D366</f>
        <v>5594340</v>
      </c>
      <c r="G368" s="27" t="s">
        <v>390</v>
      </c>
      <c r="H368" s="52"/>
      <c r="I368" s="29">
        <f>-L366/D366</f>
        <v>-209.95680212049157</v>
      </c>
      <c r="J368" s="30" t="s">
        <v>391</v>
      </c>
      <c r="N368" s="32"/>
      <c r="O368" s="32"/>
    </row>
    <row r="369" spans="3:15" x14ac:dyDescent="0.25">
      <c r="H369" s="50"/>
      <c r="N369" s="37"/>
      <c r="O369" s="37"/>
    </row>
    <row r="370" spans="3:15" ht="15.75" thickBot="1" x14ac:dyDescent="0.3">
      <c r="H370" s="50"/>
      <c r="N370" s="37"/>
      <c r="O370" s="37"/>
    </row>
    <row r="371" spans="3:15" x14ac:dyDescent="0.25">
      <c r="C371" s="66" t="s">
        <v>392</v>
      </c>
      <c r="D371" s="67"/>
      <c r="E371" s="67"/>
      <c r="F371" s="67"/>
      <c r="G371" s="67"/>
      <c r="H371" s="67"/>
      <c r="I371" s="67"/>
      <c r="J371" s="67"/>
      <c r="K371" s="67"/>
      <c r="L371" s="67"/>
      <c r="M371" s="67"/>
    </row>
    <row r="372" spans="3:15" x14ac:dyDescent="0.25">
      <c r="C372" s="68"/>
      <c r="D372" s="69"/>
      <c r="E372" s="69"/>
      <c r="F372" s="69"/>
      <c r="G372" s="69"/>
      <c r="H372" s="69"/>
      <c r="I372" s="69"/>
      <c r="J372" s="69"/>
      <c r="K372" s="69"/>
      <c r="L372" s="69"/>
      <c r="M372" s="69"/>
    </row>
    <row r="373" spans="3:15" x14ac:dyDescent="0.25">
      <c r="C373" s="68"/>
      <c r="D373" s="69"/>
      <c r="E373" s="69"/>
      <c r="F373" s="69"/>
      <c r="G373" s="69"/>
      <c r="H373" s="69"/>
      <c r="I373" s="69"/>
      <c r="J373" s="69"/>
      <c r="K373" s="69"/>
      <c r="L373" s="69"/>
      <c r="M373" s="69"/>
    </row>
    <row r="374" spans="3:15" x14ac:dyDescent="0.25">
      <c r="C374" s="68" t="s">
        <v>393</v>
      </c>
      <c r="D374" s="69"/>
      <c r="E374" s="69"/>
      <c r="F374" s="69"/>
      <c r="G374" s="69"/>
      <c r="H374" s="69"/>
      <c r="I374" s="69"/>
      <c r="J374" s="69"/>
      <c r="K374" s="69"/>
      <c r="L374" s="69"/>
      <c r="M374" s="69"/>
    </row>
    <row r="375" spans="3:15" ht="15.75" thickBot="1" x14ac:dyDescent="0.3">
      <c r="C375" s="70"/>
      <c r="D375" s="71"/>
      <c r="E375" s="71"/>
      <c r="F375" s="71"/>
      <c r="G375" s="71"/>
      <c r="H375" s="71"/>
      <c r="I375" s="71"/>
      <c r="J375" s="71"/>
      <c r="K375" s="71"/>
      <c r="L375" s="71"/>
      <c r="M375" s="71"/>
    </row>
    <row r="376" spans="3:15" x14ac:dyDescent="0.25">
      <c r="H376" s="50"/>
      <c r="N376" s="37"/>
      <c r="O376" s="37"/>
    </row>
  </sheetData>
  <mergeCells count="8">
    <mergeCell ref="C371:M373"/>
    <mergeCell ref="C374:M375"/>
    <mergeCell ref="A1:M1"/>
    <mergeCell ref="A2:A5"/>
    <mergeCell ref="B2:B5"/>
    <mergeCell ref="E2:F2"/>
    <mergeCell ref="G2:K2"/>
    <mergeCell ref="L2:M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E2895-775E-4CDC-B915-2BF7E4E3AE71}">
  <dimension ref="A1:O375"/>
  <sheetViews>
    <sheetView workbookViewId="0">
      <selection activeCell="R12" sqref="R12"/>
    </sheetView>
  </sheetViews>
  <sheetFormatPr baseColWidth="10" defaultRowHeight="15" x14ac:dyDescent="0.25"/>
  <cols>
    <col min="2" max="2" width="20.5703125" customWidth="1"/>
    <col min="3" max="3" width="14.5703125" bestFit="1" customWidth="1"/>
    <col min="4" max="7" width="11.5703125" bestFit="1" customWidth="1"/>
    <col min="8" max="8" width="11.5703125" style="50" bestFit="1" customWidth="1"/>
    <col min="9" max="11" width="11.5703125" bestFit="1" customWidth="1"/>
    <col min="12" max="13" width="13.28515625" bestFit="1" customWidth="1"/>
    <col min="14" max="14" width="12.42578125" style="37" bestFit="1" customWidth="1"/>
    <col min="15" max="15" width="12.85546875" style="37" customWidth="1"/>
  </cols>
  <sheetData>
    <row r="1" spans="1:15" x14ac:dyDescent="0.25">
      <c r="A1" s="72" t="s">
        <v>409</v>
      </c>
      <c r="B1" s="72"/>
      <c r="C1" s="72"/>
      <c r="D1" s="72"/>
      <c r="E1" s="72"/>
      <c r="F1" s="72"/>
      <c r="G1" s="72"/>
      <c r="H1" s="72"/>
      <c r="I1" s="72"/>
      <c r="J1" s="72"/>
      <c r="K1" s="72"/>
      <c r="L1" s="72"/>
      <c r="M1" s="73"/>
      <c r="N1" s="31"/>
      <c r="O1" s="31"/>
    </row>
    <row r="2" spans="1:15" x14ac:dyDescent="0.25">
      <c r="A2" s="74" t="s">
        <v>0</v>
      </c>
      <c r="B2" s="74" t="s">
        <v>1</v>
      </c>
      <c r="C2" s="4" t="s">
        <v>2</v>
      </c>
      <c r="D2" s="5" t="s">
        <v>3</v>
      </c>
      <c r="E2" s="77" t="s">
        <v>410</v>
      </c>
      <c r="F2" s="78"/>
      <c r="G2" s="77" t="s">
        <v>4</v>
      </c>
      <c r="H2" s="79"/>
      <c r="I2" s="79"/>
      <c r="J2" s="79"/>
      <c r="K2" s="78"/>
      <c r="L2" s="77" t="s">
        <v>5</v>
      </c>
      <c r="M2" s="78"/>
      <c r="N2" s="38" t="s">
        <v>14</v>
      </c>
      <c r="O2" s="38" t="s">
        <v>396</v>
      </c>
    </row>
    <row r="3" spans="1:15" x14ac:dyDescent="0.25">
      <c r="A3" s="75"/>
      <c r="B3" s="75"/>
      <c r="C3" s="6" t="s">
        <v>413</v>
      </c>
      <c r="D3" s="7" t="s">
        <v>394</v>
      </c>
      <c r="E3" s="8" t="s">
        <v>7</v>
      </c>
      <c r="F3" s="9" t="s">
        <v>8</v>
      </c>
      <c r="G3" s="10" t="s">
        <v>9</v>
      </c>
      <c r="H3" s="47" t="s">
        <v>10</v>
      </c>
      <c r="I3" s="8" t="s">
        <v>11</v>
      </c>
      <c r="J3" s="11" t="s">
        <v>12</v>
      </c>
      <c r="K3" s="12" t="s">
        <v>13</v>
      </c>
      <c r="L3" s="13" t="s">
        <v>11</v>
      </c>
      <c r="M3" s="14" t="s">
        <v>14</v>
      </c>
      <c r="N3" s="39" t="s">
        <v>18</v>
      </c>
      <c r="O3" s="39" t="s">
        <v>397</v>
      </c>
    </row>
    <row r="4" spans="1:15" x14ac:dyDescent="0.25">
      <c r="A4" s="75"/>
      <c r="B4" s="75"/>
      <c r="C4" s="7"/>
      <c r="D4" s="7"/>
      <c r="E4" s="15"/>
      <c r="F4" s="14" t="s">
        <v>15</v>
      </c>
      <c r="G4" s="16" t="s">
        <v>16</v>
      </c>
      <c r="H4" s="48" t="s">
        <v>17</v>
      </c>
      <c r="I4" s="15" t="s">
        <v>18</v>
      </c>
      <c r="J4" s="17" t="s">
        <v>19</v>
      </c>
      <c r="K4" s="13" t="s">
        <v>20</v>
      </c>
      <c r="L4" s="13" t="s">
        <v>21</v>
      </c>
      <c r="M4" s="14" t="s">
        <v>18</v>
      </c>
      <c r="N4" s="40" t="s">
        <v>411</v>
      </c>
      <c r="O4" s="39" t="s">
        <v>412</v>
      </c>
    </row>
    <row r="5" spans="1:15" x14ac:dyDescent="0.25">
      <c r="A5" s="76"/>
      <c r="B5" s="76"/>
      <c r="C5" s="18"/>
      <c r="D5" s="19"/>
      <c r="E5" s="19"/>
      <c r="F5" s="20" t="s">
        <v>22</v>
      </c>
      <c r="G5" s="21" t="s">
        <v>387</v>
      </c>
      <c r="H5" s="49" t="s">
        <v>23</v>
      </c>
      <c r="I5" s="62"/>
      <c r="J5" s="24" t="s">
        <v>24</v>
      </c>
      <c r="K5" s="19"/>
      <c r="L5" s="20" t="s">
        <v>25</v>
      </c>
      <c r="M5" s="20" t="s">
        <v>414</v>
      </c>
      <c r="N5" s="41"/>
      <c r="O5" s="41"/>
    </row>
    <row r="6" spans="1:15" x14ac:dyDescent="0.25">
      <c r="A6" s="1"/>
      <c r="B6" s="1"/>
      <c r="C6" s="1">
        <v>1</v>
      </c>
      <c r="D6" s="2">
        <v>2</v>
      </c>
      <c r="E6" s="1">
        <v>3</v>
      </c>
      <c r="F6" s="1">
        <v>4</v>
      </c>
      <c r="G6" s="1">
        <v>5</v>
      </c>
      <c r="H6" s="64">
        <v>6</v>
      </c>
      <c r="I6" s="1">
        <v>7</v>
      </c>
      <c r="J6" s="1">
        <v>8</v>
      </c>
      <c r="K6" s="1">
        <v>9</v>
      </c>
      <c r="L6" s="1">
        <v>10</v>
      </c>
      <c r="M6" s="1">
        <v>11</v>
      </c>
      <c r="N6" s="1">
        <v>12</v>
      </c>
      <c r="O6" s="1">
        <v>13</v>
      </c>
    </row>
    <row r="7" spans="1:15" x14ac:dyDescent="0.25">
      <c r="A7" s="3"/>
      <c r="B7" s="3"/>
      <c r="C7" s="3"/>
      <c r="D7" s="3"/>
      <c r="E7" s="3"/>
      <c r="F7" s="3"/>
      <c r="G7" s="3"/>
      <c r="H7" s="59"/>
      <c r="I7" s="3"/>
      <c r="J7" s="3"/>
      <c r="K7" s="3"/>
      <c r="L7" s="3"/>
      <c r="M7" s="3"/>
      <c r="N7" s="32"/>
      <c r="O7" s="33"/>
    </row>
    <row r="8" spans="1:15" x14ac:dyDescent="0.25">
      <c r="A8" s="55">
        <v>301</v>
      </c>
      <c r="B8" s="55" t="s">
        <v>28</v>
      </c>
      <c r="C8" s="56">
        <v>11003429060</v>
      </c>
      <c r="D8" s="56">
        <v>724290</v>
      </c>
      <c r="E8" s="56">
        <f>C8/D8</f>
        <v>15192.021234588356</v>
      </c>
      <c r="F8" s="57">
        <f>E8/$E$366</f>
        <v>1.2509472379287383</v>
      </c>
      <c r="G8" s="56">
        <f>(E$366-E8)*0.62</f>
        <v>-1889.5164433041882</v>
      </c>
      <c r="H8" s="60">
        <f>(IF(E8&gt;=E$366*0.9,0,IF(E8&lt;0.9*E$366,(E$366*0.9-E8)*0.35)))</f>
        <v>0</v>
      </c>
      <c r="I8" s="63">
        <f>G8+H8</f>
        <v>-1889.5164433041882</v>
      </c>
      <c r="J8" s="56">
        <f>I$368</f>
        <v>-103.21166509765817</v>
      </c>
      <c r="K8" s="56">
        <f>I8+J8</f>
        <v>-1992.7281084018464</v>
      </c>
      <c r="L8" s="56">
        <f>I8*D8</f>
        <v>-1368557864.7207904</v>
      </c>
      <c r="M8" s="56">
        <f>D8*K8</f>
        <v>-1443313041.6343734</v>
      </c>
      <c r="N8" s="34">
        <f>'jan-mars'!M8</f>
        <v>-1426110201.9771698</v>
      </c>
      <c r="O8" s="34">
        <f>M8-N8</f>
        <v>-17202839.657203674</v>
      </c>
    </row>
    <row r="9" spans="1:15" x14ac:dyDescent="0.25">
      <c r="A9" s="55">
        <v>1101</v>
      </c>
      <c r="B9" s="55" t="s">
        <v>29</v>
      </c>
      <c r="C9" s="56">
        <v>193494785</v>
      </c>
      <c r="D9" s="56">
        <v>15375</v>
      </c>
      <c r="E9" s="56">
        <f t="shared" ref="E9:E72" si="0">C9/D9</f>
        <v>12585.026666666667</v>
      </c>
      <c r="F9" s="57">
        <f>E9/$E$366</f>
        <v>1.0362810915563312</v>
      </c>
      <c r="G9" s="56">
        <f>(E$366-E9)*0.62</f>
        <v>-273.17981119274117</v>
      </c>
      <c r="H9" s="60">
        <f t="shared" ref="H9:H72" si="1">(IF(E9&gt;=E$366*0.9,0,IF(E9&lt;0.9*E$366,(E$366*0.9-E9)*0.35)))</f>
        <v>0</v>
      </c>
      <c r="I9" s="63">
        <f t="shared" ref="I9:I72" si="2">G9+H9</f>
        <v>-273.17981119274117</v>
      </c>
      <c r="J9" s="56">
        <f t="shared" ref="J9:J72" si="3">I$368</f>
        <v>-103.21166509765817</v>
      </c>
      <c r="K9" s="56">
        <f t="shared" ref="K9:K72" si="4">I9+J9</f>
        <v>-376.39147629039934</v>
      </c>
      <c r="L9" s="56">
        <f t="shared" ref="L9:L72" si="5">I9*D9</f>
        <v>-4200139.5970883956</v>
      </c>
      <c r="M9" s="56">
        <f t="shared" ref="M9:M72" si="6">D9*K9</f>
        <v>-5787018.9479648899</v>
      </c>
      <c r="N9" s="34">
        <f>'jan-mars'!M9</f>
        <v>-6376347.150439457</v>
      </c>
      <c r="O9" s="34">
        <f t="shared" ref="O9:O72" si="7">M9-N9</f>
        <v>589328.20247456711</v>
      </c>
    </row>
    <row r="10" spans="1:15" x14ac:dyDescent="0.25">
      <c r="A10" s="55">
        <v>1103</v>
      </c>
      <c r="B10" s="55" t="s">
        <v>30</v>
      </c>
      <c r="C10" s="56">
        <v>2259913257</v>
      </c>
      <c r="D10" s="56">
        <v>150123</v>
      </c>
      <c r="E10" s="56">
        <f t="shared" si="0"/>
        <v>15053.744309666074</v>
      </c>
      <c r="F10" s="57">
        <f t="shared" ref="F10:F73" si="8">E10/$E$366</f>
        <v>1.2395611863540485</v>
      </c>
      <c r="G10" s="56">
        <f>(E$366-E10)*0.62</f>
        <v>-1803.7847498523734</v>
      </c>
      <c r="H10" s="60">
        <f t="shared" si="1"/>
        <v>0</v>
      </c>
      <c r="I10" s="63">
        <f t="shared" si="2"/>
        <v>-1803.7847498523734</v>
      </c>
      <c r="J10" s="56">
        <f t="shared" si="3"/>
        <v>-103.21166509765817</v>
      </c>
      <c r="K10" s="56">
        <f t="shared" si="4"/>
        <v>-1906.9964149500315</v>
      </c>
      <c r="L10" s="56">
        <f t="shared" si="5"/>
        <v>-270789578.00208783</v>
      </c>
      <c r="M10" s="56">
        <f t="shared" si="6"/>
        <v>-286284022.80154359</v>
      </c>
      <c r="N10" s="34">
        <f>'jan-mars'!M10</f>
        <v>-291691506.39268696</v>
      </c>
      <c r="O10" s="34">
        <f t="shared" si="7"/>
        <v>5407483.5911433697</v>
      </c>
    </row>
    <row r="11" spans="1:15" x14ac:dyDescent="0.25">
      <c r="A11" s="55">
        <v>1106</v>
      </c>
      <c r="B11" s="55" t="s">
        <v>31</v>
      </c>
      <c r="C11" s="56">
        <v>474803547</v>
      </c>
      <c r="D11" s="56">
        <v>38441</v>
      </c>
      <c r="E11" s="56">
        <f t="shared" si="0"/>
        <v>12351.487916547436</v>
      </c>
      <c r="F11" s="57">
        <f t="shared" si="8"/>
        <v>1.0170509542428154</v>
      </c>
      <c r="G11" s="56">
        <f t="shared" ref="G11:G74" si="9">(E$366-E11)*0.62</f>
        <v>-128.38578611881803</v>
      </c>
      <c r="H11" s="60">
        <f t="shared" si="1"/>
        <v>0</v>
      </c>
      <c r="I11" s="63">
        <f t="shared" si="2"/>
        <v>-128.38578611881803</v>
      </c>
      <c r="J11" s="56">
        <f t="shared" si="3"/>
        <v>-103.21166509765817</v>
      </c>
      <c r="K11" s="56">
        <f t="shared" si="4"/>
        <v>-231.5974512164762</v>
      </c>
      <c r="L11" s="56">
        <f t="shared" si="5"/>
        <v>-4935278.0041934839</v>
      </c>
      <c r="M11" s="56">
        <f t="shared" si="6"/>
        <v>-8902837.6222125608</v>
      </c>
      <c r="N11" s="34">
        <f>'jan-mars'!M11</f>
        <v>-12360119.755409621</v>
      </c>
      <c r="O11" s="34">
        <f t="shared" si="7"/>
        <v>3457282.1331970599</v>
      </c>
    </row>
    <row r="12" spans="1:15" x14ac:dyDescent="0.25">
      <c r="A12" s="55">
        <v>1108</v>
      </c>
      <c r="B12" s="55" t="s">
        <v>32</v>
      </c>
      <c r="C12" s="56">
        <v>1069884105</v>
      </c>
      <c r="D12" s="56">
        <v>84908</v>
      </c>
      <c r="E12" s="56">
        <f t="shared" si="0"/>
        <v>12600.510022612711</v>
      </c>
      <c r="F12" s="57">
        <f t="shared" si="8"/>
        <v>1.0375560279887839</v>
      </c>
      <c r="G12" s="56">
        <f t="shared" si="9"/>
        <v>-282.7794918792884</v>
      </c>
      <c r="H12" s="60">
        <f t="shared" si="1"/>
        <v>0</v>
      </c>
      <c r="I12" s="63">
        <f t="shared" si="2"/>
        <v>-282.7794918792884</v>
      </c>
      <c r="J12" s="56">
        <f t="shared" si="3"/>
        <v>-103.21166509765817</v>
      </c>
      <c r="K12" s="56">
        <f t="shared" si="4"/>
        <v>-385.99115697694657</v>
      </c>
      <c r="L12" s="56">
        <f t="shared" si="5"/>
        <v>-24010241.096486621</v>
      </c>
      <c r="M12" s="56">
        <f t="shared" si="6"/>
        <v>-32773737.156598579</v>
      </c>
      <c r="N12" s="34">
        <f>'jan-mars'!M12</f>
        <v>-32493304.513688013</v>
      </c>
      <c r="O12" s="34">
        <f t="shared" si="7"/>
        <v>-280432.64291056618</v>
      </c>
    </row>
    <row r="13" spans="1:15" x14ac:dyDescent="0.25">
      <c r="A13" s="55">
        <v>1111</v>
      </c>
      <c r="B13" s="55" t="s">
        <v>33</v>
      </c>
      <c r="C13" s="56">
        <v>35262798</v>
      </c>
      <c r="D13" s="56">
        <v>3371</v>
      </c>
      <c r="E13" s="56">
        <f t="shared" si="0"/>
        <v>10460.634233165232</v>
      </c>
      <c r="F13" s="57">
        <f t="shared" si="8"/>
        <v>0.86135355519172463</v>
      </c>
      <c r="G13" s="56">
        <f t="shared" si="9"/>
        <v>1043.9434975781483</v>
      </c>
      <c r="H13" s="60">
        <f t="shared" si="1"/>
        <v>164.26844980230817</v>
      </c>
      <c r="I13" s="63">
        <f t="shared" si="2"/>
        <v>1208.2119473804564</v>
      </c>
      <c r="J13" s="56">
        <f t="shared" si="3"/>
        <v>-103.21166509765817</v>
      </c>
      <c r="K13" s="56">
        <f t="shared" si="4"/>
        <v>1105.0002822827983</v>
      </c>
      <c r="L13" s="56">
        <f t="shared" si="5"/>
        <v>4072882.4746195185</v>
      </c>
      <c r="M13" s="56">
        <f t="shared" si="6"/>
        <v>3724955.9515753128</v>
      </c>
      <c r="N13" s="34">
        <f>'jan-mars'!M13</f>
        <v>3588138.6194569273</v>
      </c>
      <c r="O13" s="34">
        <f t="shared" si="7"/>
        <v>136817.33211838547</v>
      </c>
    </row>
    <row r="14" spans="1:15" x14ac:dyDescent="0.25">
      <c r="A14" s="55">
        <v>1112</v>
      </c>
      <c r="B14" s="55" t="s">
        <v>34</v>
      </c>
      <c r="C14" s="56">
        <v>33518192</v>
      </c>
      <c r="D14" s="56">
        <v>3259</v>
      </c>
      <c r="E14" s="56">
        <f t="shared" si="0"/>
        <v>10284.808837066585</v>
      </c>
      <c r="F14" s="57">
        <f t="shared" si="8"/>
        <v>0.84687567300534616</v>
      </c>
      <c r="G14" s="56">
        <f t="shared" si="9"/>
        <v>1152.9552431593097</v>
      </c>
      <c r="H14" s="60">
        <f t="shared" si="1"/>
        <v>225.80733843683481</v>
      </c>
      <c r="I14" s="63">
        <f t="shared" si="2"/>
        <v>1378.7625815961446</v>
      </c>
      <c r="J14" s="56">
        <f t="shared" si="3"/>
        <v>-103.21166509765817</v>
      </c>
      <c r="K14" s="56">
        <f t="shared" si="4"/>
        <v>1275.5509164984865</v>
      </c>
      <c r="L14" s="56">
        <f t="shared" si="5"/>
        <v>4493387.2534218356</v>
      </c>
      <c r="M14" s="56">
        <f t="shared" si="6"/>
        <v>4157020.4368685675</v>
      </c>
      <c r="N14" s="34">
        <f>'jan-mars'!M14</f>
        <v>4290130.4697122918</v>
      </c>
      <c r="O14" s="34">
        <f t="shared" si="7"/>
        <v>-133110.03284372436</v>
      </c>
    </row>
    <row r="15" spans="1:15" x14ac:dyDescent="0.25">
      <c r="A15" s="55">
        <v>1114</v>
      </c>
      <c r="B15" s="55" t="s">
        <v>35</v>
      </c>
      <c r="C15" s="56">
        <v>31713173</v>
      </c>
      <c r="D15" s="56">
        <v>2905</v>
      </c>
      <c r="E15" s="56">
        <f t="shared" si="0"/>
        <v>10916.754905335629</v>
      </c>
      <c r="F15" s="57">
        <f t="shared" si="8"/>
        <v>0.89891161848054402</v>
      </c>
      <c r="G15" s="56">
        <f t="shared" si="9"/>
        <v>761.14868083250235</v>
      </c>
      <c r="H15" s="60">
        <f t="shared" si="1"/>
        <v>4.6262145426693673</v>
      </c>
      <c r="I15" s="63">
        <f t="shared" si="2"/>
        <v>765.7748953751717</v>
      </c>
      <c r="J15" s="56">
        <f t="shared" si="3"/>
        <v>-103.21166509765817</v>
      </c>
      <c r="K15" s="56">
        <f t="shared" si="4"/>
        <v>662.56323027751353</v>
      </c>
      <c r="L15" s="56">
        <f t="shared" si="5"/>
        <v>2224576.0710648736</v>
      </c>
      <c r="M15" s="56">
        <f t="shared" si="6"/>
        <v>1924746.1839561767</v>
      </c>
      <c r="N15" s="34">
        <f>'jan-mars'!M15</f>
        <v>1697988.1518746912</v>
      </c>
      <c r="O15" s="34">
        <f t="shared" si="7"/>
        <v>226758.03208148549</v>
      </c>
    </row>
    <row r="16" spans="1:15" x14ac:dyDescent="0.25">
      <c r="A16" s="55">
        <v>1119</v>
      </c>
      <c r="B16" s="55" t="s">
        <v>36</v>
      </c>
      <c r="C16" s="56">
        <v>202880730</v>
      </c>
      <c r="D16" s="56">
        <v>20067</v>
      </c>
      <c r="E16" s="56">
        <f t="shared" si="0"/>
        <v>10110.167439079085</v>
      </c>
      <c r="F16" s="57">
        <f t="shared" si="8"/>
        <v>0.83249528404544382</v>
      </c>
      <c r="G16" s="56">
        <f t="shared" si="9"/>
        <v>1261.2329099115595</v>
      </c>
      <c r="H16" s="60">
        <f t="shared" si="1"/>
        <v>286.93182773245968</v>
      </c>
      <c r="I16" s="63">
        <f t="shared" si="2"/>
        <v>1548.1647376440192</v>
      </c>
      <c r="J16" s="56">
        <f t="shared" si="3"/>
        <v>-103.21166509765817</v>
      </c>
      <c r="K16" s="56">
        <f t="shared" si="4"/>
        <v>1444.953072546361</v>
      </c>
      <c r="L16" s="56">
        <f t="shared" si="5"/>
        <v>31067021.790302534</v>
      </c>
      <c r="M16" s="56">
        <f t="shared" si="6"/>
        <v>28995873.306787826</v>
      </c>
      <c r="N16" s="34">
        <f>'jan-mars'!M16</f>
        <v>26958872.595675509</v>
      </c>
      <c r="O16" s="34">
        <f t="shared" si="7"/>
        <v>2037000.7111123167</v>
      </c>
    </row>
    <row r="17" spans="1:15" x14ac:dyDescent="0.25">
      <c r="A17" s="55">
        <v>1120</v>
      </c>
      <c r="B17" s="55" t="s">
        <v>37</v>
      </c>
      <c r="C17" s="56">
        <v>243396573</v>
      </c>
      <c r="D17" s="56">
        <v>21186</v>
      </c>
      <c r="E17" s="56">
        <f t="shared" si="0"/>
        <v>11488.557207589918</v>
      </c>
      <c r="F17" s="57">
        <f t="shared" si="8"/>
        <v>0.94599518291223095</v>
      </c>
      <c r="G17" s="56">
        <f t="shared" si="9"/>
        <v>406.63125343484296</v>
      </c>
      <c r="H17" s="60">
        <f t="shared" si="1"/>
        <v>0</v>
      </c>
      <c r="I17" s="63">
        <f t="shared" si="2"/>
        <v>406.63125343484296</v>
      </c>
      <c r="J17" s="56">
        <f t="shared" si="3"/>
        <v>-103.21166509765817</v>
      </c>
      <c r="K17" s="56">
        <f t="shared" si="4"/>
        <v>303.41958833718479</v>
      </c>
      <c r="L17" s="56">
        <f t="shared" si="5"/>
        <v>8614889.7352705821</v>
      </c>
      <c r="M17" s="56">
        <f t="shared" si="6"/>
        <v>6428247.398511597</v>
      </c>
      <c r="N17" s="34">
        <f>'jan-mars'!M17</f>
        <v>4514949.9277924988</v>
      </c>
      <c r="O17" s="34">
        <f t="shared" si="7"/>
        <v>1913297.4707190981</v>
      </c>
    </row>
    <row r="18" spans="1:15" x14ac:dyDescent="0.25">
      <c r="A18" s="55">
        <v>1121</v>
      </c>
      <c r="B18" s="55" t="s">
        <v>38</v>
      </c>
      <c r="C18" s="56">
        <v>238190511</v>
      </c>
      <c r="D18" s="56">
        <v>20157</v>
      </c>
      <c r="E18" s="56">
        <f t="shared" si="0"/>
        <v>11816.763952969191</v>
      </c>
      <c r="F18" s="57">
        <f t="shared" si="8"/>
        <v>0.97302050859220179</v>
      </c>
      <c r="G18" s="56">
        <f t="shared" si="9"/>
        <v>203.14307129969347</v>
      </c>
      <c r="H18" s="60">
        <f t="shared" si="1"/>
        <v>0</v>
      </c>
      <c r="I18" s="63">
        <f t="shared" si="2"/>
        <v>203.14307129969347</v>
      </c>
      <c r="J18" s="56">
        <f t="shared" si="3"/>
        <v>-103.21166509765817</v>
      </c>
      <c r="K18" s="56">
        <f t="shared" si="4"/>
        <v>99.931406202035305</v>
      </c>
      <c r="L18" s="56">
        <f t="shared" si="5"/>
        <v>4094754.8881879211</v>
      </c>
      <c r="M18" s="56">
        <f t="shared" si="6"/>
        <v>2014317.3548144256</v>
      </c>
      <c r="N18" s="34">
        <f>'jan-mars'!M18</f>
        <v>483033.36522483523</v>
      </c>
      <c r="O18" s="34">
        <f t="shared" si="7"/>
        <v>1531283.9895895903</v>
      </c>
    </row>
    <row r="19" spans="1:15" x14ac:dyDescent="0.25">
      <c r="A19" s="55">
        <v>1122</v>
      </c>
      <c r="B19" s="55" t="s">
        <v>39</v>
      </c>
      <c r="C19" s="56">
        <v>132716740</v>
      </c>
      <c r="D19" s="56">
        <v>12536</v>
      </c>
      <c r="E19" s="56">
        <f t="shared" si="0"/>
        <v>10586.849074664964</v>
      </c>
      <c r="F19" s="57">
        <f t="shared" si="8"/>
        <v>0.8717463860679896</v>
      </c>
      <c r="G19" s="56">
        <f t="shared" si="9"/>
        <v>965.69029584831446</v>
      </c>
      <c r="H19" s="60">
        <f t="shared" si="1"/>
        <v>120.09325527740201</v>
      </c>
      <c r="I19" s="63">
        <f t="shared" si="2"/>
        <v>1085.7835511257165</v>
      </c>
      <c r="J19" s="56">
        <f t="shared" si="3"/>
        <v>-103.21166509765817</v>
      </c>
      <c r="K19" s="56">
        <f t="shared" si="4"/>
        <v>982.57188602805832</v>
      </c>
      <c r="L19" s="56">
        <f t="shared" si="5"/>
        <v>13611382.596911982</v>
      </c>
      <c r="M19" s="56">
        <f t="shared" si="6"/>
        <v>12317521.16324774</v>
      </c>
      <c r="N19" s="34">
        <f>'jan-mars'!M19</f>
        <v>11895761.73713202</v>
      </c>
      <c r="O19" s="34">
        <f t="shared" si="7"/>
        <v>421759.4261157196</v>
      </c>
    </row>
    <row r="20" spans="1:15" x14ac:dyDescent="0.25">
      <c r="A20" s="55">
        <v>1124</v>
      </c>
      <c r="B20" s="55" t="s">
        <v>40</v>
      </c>
      <c r="C20" s="56">
        <v>447981990</v>
      </c>
      <c r="D20" s="56">
        <v>29153</v>
      </c>
      <c r="E20" s="56">
        <f t="shared" si="0"/>
        <v>15366.582855966795</v>
      </c>
      <c r="F20" s="57">
        <f t="shared" si="8"/>
        <v>1.2653210578925069</v>
      </c>
      <c r="G20" s="56">
        <f t="shared" si="9"/>
        <v>-1997.7446485588209</v>
      </c>
      <c r="H20" s="60">
        <f t="shared" si="1"/>
        <v>0</v>
      </c>
      <c r="I20" s="63">
        <f t="shared" si="2"/>
        <v>-1997.7446485588209</v>
      </c>
      <c r="J20" s="56">
        <f t="shared" si="3"/>
        <v>-103.21166509765817</v>
      </c>
      <c r="K20" s="56">
        <f t="shared" si="4"/>
        <v>-2100.9563136564793</v>
      </c>
      <c r="L20" s="56">
        <f t="shared" si="5"/>
        <v>-58240249.739435308</v>
      </c>
      <c r="M20" s="56">
        <f t="shared" si="6"/>
        <v>-61249179.412027344</v>
      </c>
      <c r="N20" s="34">
        <f>'jan-mars'!M20</f>
        <v>-62115121.969548061</v>
      </c>
      <c r="O20" s="34">
        <f t="shared" si="7"/>
        <v>865942.55752071738</v>
      </c>
    </row>
    <row r="21" spans="1:15" x14ac:dyDescent="0.25">
      <c r="A21" s="55">
        <v>1127</v>
      </c>
      <c r="B21" s="55" t="s">
        <v>41</v>
      </c>
      <c r="C21" s="56">
        <v>153035009</v>
      </c>
      <c r="D21" s="56">
        <v>11795</v>
      </c>
      <c r="E21" s="56">
        <f t="shared" si="0"/>
        <v>12974.566256888513</v>
      </c>
      <c r="F21" s="57">
        <f t="shared" si="8"/>
        <v>1.0683567098646094</v>
      </c>
      <c r="G21" s="56">
        <f t="shared" si="9"/>
        <v>-514.69435713028577</v>
      </c>
      <c r="H21" s="60">
        <f t="shared" si="1"/>
        <v>0</v>
      </c>
      <c r="I21" s="63">
        <f t="shared" si="2"/>
        <v>-514.69435713028577</v>
      </c>
      <c r="J21" s="56">
        <f t="shared" si="3"/>
        <v>-103.21166509765817</v>
      </c>
      <c r="K21" s="56">
        <f t="shared" si="4"/>
        <v>-617.90602222794394</v>
      </c>
      <c r="L21" s="56">
        <f t="shared" si="5"/>
        <v>-6070819.9423517203</v>
      </c>
      <c r="M21" s="56">
        <f t="shared" si="6"/>
        <v>-7288201.5321785985</v>
      </c>
      <c r="N21" s="34">
        <f>'jan-mars'!M21</f>
        <v>-8355005.2980509484</v>
      </c>
      <c r="O21" s="34">
        <f t="shared" si="7"/>
        <v>1066803.76587235</v>
      </c>
    </row>
    <row r="22" spans="1:15" x14ac:dyDescent="0.25">
      <c r="A22" s="55">
        <v>1130</v>
      </c>
      <c r="B22" s="55" t="s">
        <v>42</v>
      </c>
      <c r="C22" s="56">
        <v>149994549</v>
      </c>
      <c r="D22" s="56">
        <v>13813</v>
      </c>
      <c r="E22" s="56">
        <f t="shared" si="0"/>
        <v>10858.940780424238</v>
      </c>
      <c r="F22" s="57">
        <f t="shared" si="8"/>
        <v>0.89415106563807489</v>
      </c>
      <c r="G22" s="56">
        <f t="shared" si="9"/>
        <v>796.99343827756445</v>
      </c>
      <c r="H22" s="60">
        <f t="shared" si="1"/>
        <v>24.861158261656055</v>
      </c>
      <c r="I22" s="63">
        <f t="shared" si="2"/>
        <v>821.85459653922055</v>
      </c>
      <c r="J22" s="56">
        <f t="shared" si="3"/>
        <v>-103.21166509765817</v>
      </c>
      <c r="K22" s="56">
        <f t="shared" si="4"/>
        <v>718.64293144156238</v>
      </c>
      <c r="L22" s="56">
        <f t="shared" si="5"/>
        <v>11352277.541996254</v>
      </c>
      <c r="M22" s="56">
        <f t="shared" si="6"/>
        <v>9926614.8120023012</v>
      </c>
      <c r="N22" s="34">
        <f>'jan-mars'!M22</f>
        <v>8287834.6477814512</v>
      </c>
      <c r="O22" s="34">
        <f t="shared" si="7"/>
        <v>1638780.16422085</v>
      </c>
    </row>
    <row r="23" spans="1:15" x14ac:dyDescent="0.25">
      <c r="A23" s="55">
        <v>1133</v>
      </c>
      <c r="B23" s="55" t="s">
        <v>43</v>
      </c>
      <c r="C23" s="56">
        <v>51430854</v>
      </c>
      <c r="D23" s="56">
        <v>2681</v>
      </c>
      <c r="E23" s="56">
        <f t="shared" si="0"/>
        <v>19183.45915703096</v>
      </c>
      <c r="F23" s="57">
        <f t="shared" si="8"/>
        <v>1.5796117498684423</v>
      </c>
      <c r="G23" s="56">
        <f t="shared" si="9"/>
        <v>-4364.2079552186033</v>
      </c>
      <c r="H23" s="60">
        <f t="shared" si="1"/>
        <v>0</v>
      </c>
      <c r="I23" s="63">
        <f t="shared" si="2"/>
        <v>-4364.2079552186033</v>
      </c>
      <c r="J23" s="56">
        <f t="shared" si="3"/>
        <v>-103.21166509765817</v>
      </c>
      <c r="K23" s="56">
        <f t="shared" si="4"/>
        <v>-4467.419620316261</v>
      </c>
      <c r="L23" s="56">
        <f t="shared" si="5"/>
        <v>-11700441.527941076</v>
      </c>
      <c r="M23" s="56">
        <f t="shared" si="6"/>
        <v>-11977152.002067896</v>
      </c>
      <c r="N23" s="34">
        <f>'jan-mars'!M23</f>
        <v>-5775567.7722216696</v>
      </c>
      <c r="O23" s="34">
        <f t="shared" si="7"/>
        <v>-6201584.2298462261</v>
      </c>
    </row>
    <row r="24" spans="1:15" x14ac:dyDescent="0.25">
      <c r="A24" s="55">
        <v>1134</v>
      </c>
      <c r="B24" s="55" t="s">
        <v>44</v>
      </c>
      <c r="C24" s="56">
        <v>90082913</v>
      </c>
      <c r="D24" s="56">
        <v>3939</v>
      </c>
      <c r="E24" s="56">
        <f t="shared" si="0"/>
        <v>22869.487941101801</v>
      </c>
      <c r="F24" s="57">
        <f t="shared" si="8"/>
        <v>1.8831281454262045</v>
      </c>
      <c r="G24" s="56">
        <f t="shared" si="9"/>
        <v>-6649.5458013425241</v>
      </c>
      <c r="H24" s="60">
        <f t="shared" si="1"/>
        <v>0</v>
      </c>
      <c r="I24" s="63">
        <f t="shared" si="2"/>
        <v>-6649.5458013425241</v>
      </c>
      <c r="J24" s="56">
        <f t="shared" si="3"/>
        <v>-103.21166509765817</v>
      </c>
      <c r="K24" s="56">
        <f t="shared" si="4"/>
        <v>-6752.7574664401818</v>
      </c>
      <c r="L24" s="56">
        <f t="shared" si="5"/>
        <v>-26192560.911488201</v>
      </c>
      <c r="M24" s="56">
        <f t="shared" si="6"/>
        <v>-26599111.660307877</v>
      </c>
      <c r="N24" s="34">
        <f>'jan-mars'!M24</f>
        <v>-11921061.733144781</v>
      </c>
      <c r="O24" s="34">
        <f t="shared" si="7"/>
        <v>-14678049.927163096</v>
      </c>
    </row>
    <row r="25" spans="1:15" x14ac:dyDescent="0.25">
      <c r="A25" s="55">
        <v>1135</v>
      </c>
      <c r="B25" s="55" t="s">
        <v>45</v>
      </c>
      <c r="C25" s="56">
        <v>66559120</v>
      </c>
      <c r="D25" s="56">
        <v>4600</v>
      </c>
      <c r="E25" s="56">
        <f t="shared" si="0"/>
        <v>14469.373913043479</v>
      </c>
      <c r="F25" s="57">
        <f t="shared" si="8"/>
        <v>1.1914427350766095</v>
      </c>
      <c r="G25" s="56">
        <f t="shared" si="9"/>
        <v>-1441.4751039463647</v>
      </c>
      <c r="H25" s="60">
        <f t="shared" si="1"/>
        <v>0</v>
      </c>
      <c r="I25" s="63">
        <f t="shared" si="2"/>
        <v>-1441.4751039463647</v>
      </c>
      <c r="J25" s="56">
        <f t="shared" si="3"/>
        <v>-103.21166509765817</v>
      </c>
      <c r="K25" s="56">
        <f t="shared" si="4"/>
        <v>-1544.6867690440229</v>
      </c>
      <c r="L25" s="56">
        <f t="shared" si="5"/>
        <v>-6630785.4781532772</v>
      </c>
      <c r="M25" s="56">
        <f t="shared" si="6"/>
        <v>-7105559.1376025053</v>
      </c>
      <c r="N25" s="34">
        <f>'jan-mars'!M25</f>
        <v>-2161868.1801639972</v>
      </c>
      <c r="O25" s="34">
        <f t="shared" si="7"/>
        <v>-4943690.957438508</v>
      </c>
    </row>
    <row r="26" spans="1:15" x14ac:dyDescent="0.25">
      <c r="A26" s="55">
        <v>1144</v>
      </c>
      <c r="B26" s="55" t="s">
        <v>46</v>
      </c>
      <c r="C26" s="56">
        <v>6449881</v>
      </c>
      <c r="D26" s="56">
        <v>570</v>
      </c>
      <c r="E26" s="56">
        <f t="shared" si="0"/>
        <v>11315.580701754387</v>
      </c>
      <c r="F26" s="57">
        <f t="shared" si="8"/>
        <v>0.93175188514031426</v>
      </c>
      <c r="G26" s="56">
        <f t="shared" si="9"/>
        <v>513.87668705287251</v>
      </c>
      <c r="H26" s="60">
        <f t="shared" si="1"/>
        <v>0</v>
      </c>
      <c r="I26" s="63">
        <f t="shared" si="2"/>
        <v>513.87668705287251</v>
      </c>
      <c r="J26" s="56">
        <f t="shared" si="3"/>
        <v>-103.21166509765817</v>
      </c>
      <c r="K26" s="56">
        <f t="shared" si="4"/>
        <v>410.66502195521434</v>
      </c>
      <c r="L26" s="56">
        <f t="shared" si="5"/>
        <v>292909.71162013733</v>
      </c>
      <c r="M26" s="56">
        <f t="shared" si="6"/>
        <v>234079.06251447217</v>
      </c>
      <c r="N26" s="34">
        <f>'jan-mars'!M26</f>
        <v>182055.99506663505</v>
      </c>
      <c r="O26" s="34">
        <f t="shared" si="7"/>
        <v>52023.067447837122</v>
      </c>
    </row>
    <row r="27" spans="1:15" x14ac:dyDescent="0.25">
      <c r="A27" s="55">
        <v>1145</v>
      </c>
      <c r="B27" s="55" t="s">
        <v>47</v>
      </c>
      <c r="C27" s="56">
        <v>11059101</v>
      </c>
      <c r="D27" s="56">
        <v>893</v>
      </c>
      <c r="E27" s="56">
        <f t="shared" si="0"/>
        <v>12384.211646136619</v>
      </c>
      <c r="F27" s="57">
        <f t="shared" si="8"/>
        <v>1.0197455041326691</v>
      </c>
      <c r="G27" s="56">
        <f t="shared" si="9"/>
        <v>-148.67449846411134</v>
      </c>
      <c r="H27" s="60">
        <f t="shared" si="1"/>
        <v>0</v>
      </c>
      <c r="I27" s="63">
        <f t="shared" si="2"/>
        <v>-148.67449846411134</v>
      </c>
      <c r="J27" s="56">
        <f t="shared" si="3"/>
        <v>-103.21166509765817</v>
      </c>
      <c r="K27" s="56">
        <f t="shared" si="4"/>
        <v>-251.88616356176951</v>
      </c>
      <c r="L27" s="56">
        <f t="shared" si="5"/>
        <v>-132766.32712845143</v>
      </c>
      <c r="M27" s="56">
        <f t="shared" si="6"/>
        <v>-224934.34406066017</v>
      </c>
      <c r="N27" s="34">
        <f>'jan-mars'!M27</f>
        <v>-363537.20706227183</v>
      </c>
      <c r="O27" s="34">
        <f t="shared" si="7"/>
        <v>138602.86300161167</v>
      </c>
    </row>
    <row r="28" spans="1:15" x14ac:dyDescent="0.25">
      <c r="A28" s="55">
        <v>1146</v>
      </c>
      <c r="B28" s="55" t="s">
        <v>48</v>
      </c>
      <c r="C28" s="56">
        <v>130551931</v>
      </c>
      <c r="D28" s="56">
        <v>11715</v>
      </c>
      <c r="E28" s="56">
        <f t="shared" si="0"/>
        <v>11143.997524541186</v>
      </c>
      <c r="F28" s="57">
        <f t="shared" si="8"/>
        <v>0.9176233173680941</v>
      </c>
      <c r="G28" s="56">
        <f t="shared" si="9"/>
        <v>620.2582569250568</v>
      </c>
      <c r="H28" s="60">
        <f t="shared" si="1"/>
        <v>0</v>
      </c>
      <c r="I28" s="63">
        <f t="shared" si="2"/>
        <v>620.2582569250568</v>
      </c>
      <c r="J28" s="56">
        <f t="shared" si="3"/>
        <v>-103.21166509765817</v>
      </c>
      <c r="K28" s="56">
        <f t="shared" si="4"/>
        <v>517.04659182739863</v>
      </c>
      <c r="L28" s="56">
        <f t="shared" si="5"/>
        <v>7266325.4798770407</v>
      </c>
      <c r="M28" s="56">
        <f t="shared" si="6"/>
        <v>6057200.8232579753</v>
      </c>
      <c r="N28" s="34">
        <f>'jan-mars'!M28</f>
        <v>4758188.4833432119</v>
      </c>
      <c r="O28" s="34">
        <f t="shared" si="7"/>
        <v>1299012.3399147633</v>
      </c>
    </row>
    <row r="29" spans="1:15" x14ac:dyDescent="0.25">
      <c r="A29" s="55">
        <v>1149</v>
      </c>
      <c r="B29" s="55" t="s">
        <v>49</v>
      </c>
      <c r="C29" s="56">
        <v>484552855</v>
      </c>
      <c r="D29" s="56">
        <v>43723</v>
      </c>
      <c r="E29" s="56">
        <f t="shared" si="0"/>
        <v>11082.333211353292</v>
      </c>
      <c r="F29" s="57">
        <f t="shared" si="8"/>
        <v>0.91254573084619384</v>
      </c>
      <c r="G29" s="56">
        <f t="shared" si="9"/>
        <v>658.4901311015509</v>
      </c>
      <c r="H29" s="60">
        <f t="shared" si="1"/>
        <v>0</v>
      </c>
      <c r="I29" s="63">
        <f t="shared" si="2"/>
        <v>658.4901311015509</v>
      </c>
      <c r="J29" s="56">
        <f t="shared" si="3"/>
        <v>-103.21166509765817</v>
      </c>
      <c r="K29" s="56">
        <f t="shared" si="4"/>
        <v>555.27846600389273</v>
      </c>
      <c r="L29" s="56">
        <f t="shared" si="5"/>
        <v>28791164.00215311</v>
      </c>
      <c r="M29" s="56">
        <f t="shared" si="6"/>
        <v>24278440.369088203</v>
      </c>
      <c r="N29" s="34">
        <f>'jan-mars'!M29</f>
        <v>19834416.741541173</v>
      </c>
      <c r="O29" s="34">
        <f t="shared" si="7"/>
        <v>4444023.6275470294</v>
      </c>
    </row>
    <row r="30" spans="1:15" x14ac:dyDescent="0.25">
      <c r="A30" s="55">
        <v>1151</v>
      </c>
      <c r="B30" s="55" t="s">
        <v>50</v>
      </c>
      <c r="C30" s="56">
        <v>2688637</v>
      </c>
      <c r="D30" s="56">
        <v>217</v>
      </c>
      <c r="E30" s="56">
        <f t="shared" si="0"/>
        <v>12390.032258064517</v>
      </c>
      <c r="F30" s="57">
        <f t="shared" si="8"/>
        <v>1.020224787191969</v>
      </c>
      <c r="G30" s="56">
        <f t="shared" si="9"/>
        <v>-152.28327785940837</v>
      </c>
      <c r="H30" s="60">
        <f t="shared" si="1"/>
        <v>0</v>
      </c>
      <c r="I30" s="63">
        <f t="shared" si="2"/>
        <v>-152.28327785940837</v>
      </c>
      <c r="J30" s="56">
        <f t="shared" si="3"/>
        <v>-103.21166509765817</v>
      </c>
      <c r="K30" s="56">
        <f t="shared" si="4"/>
        <v>-255.49494295706654</v>
      </c>
      <c r="L30" s="56">
        <f t="shared" si="5"/>
        <v>-33045.471295491618</v>
      </c>
      <c r="M30" s="56">
        <f t="shared" si="6"/>
        <v>-55442.402621683439</v>
      </c>
      <c r="N30" s="34">
        <f>'jan-mars'!M30</f>
        <v>-105915.17728164951</v>
      </c>
      <c r="O30" s="34">
        <f t="shared" si="7"/>
        <v>50472.774659966068</v>
      </c>
    </row>
    <row r="31" spans="1:15" x14ac:dyDescent="0.25">
      <c r="A31" s="55">
        <v>1160</v>
      </c>
      <c r="B31" s="55" t="s">
        <v>51</v>
      </c>
      <c r="C31" s="56">
        <v>113104085</v>
      </c>
      <c r="D31" s="56">
        <v>9069</v>
      </c>
      <c r="E31" s="56">
        <f t="shared" si="0"/>
        <v>12471.505678685633</v>
      </c>
      <c r="F31" s="57">
        <f t="shared" si="8"/>
        <v>1.0269335028340025</v>
      </c>
      <c r="G31" s="56">
        <f t="shared" si="9"/>
        <v>-202.79679864450031</v>
      </c>
      <c r="H31" s="60">
        <f t="shared" si="1"/>
        <v>0</v>
      </c>
      <c r="I31" s="63">
        <f t="shared" si="2"/>
        <v>-202.79679864450031</v>
      </c>
      <c r="J31" s="56">
        <f t="shared" si="3"/>
        <v>-103.21166509765817</v>
      </c>
      <c r="K31" s="56">
        <f t="shared" si="4"/>
        <v>-306.00846374215848</v>
      </c>
      <c r="L31" s="56">
        <f t="shared" si="5"/>
        <v>-1839164.1669069733</v>
      </c>
      <c r="M31" s="56">
        <f t="shared" si="6"/>
        <v>-2775190.7576776352</v>
      </c>
      <c r="N31" s="34">
        <f>'jan-mars'!M31</f>
        <v>-2984070.9175450616</v>
      </c>
      <c r="O31" s="34">
        <f t="shared" si="7"/>
        <v>208880.15986742638</v>
      </c>
    </row>
    <row r="32" spans="1:15" x14ac:dyDescent="0.25">
      <c r="A32" s="55">
        <v>1505</v>
      </c>
      <c r="B32" s="55" t="s">
        <v>52</v>
      </c>
      <c r="C32" s="56">
        <v>267979135</v>
      </c>
      <c r="D32" s="56">
        <v>24578</v>
      </c>
      <c r="E32" s="56">
        <f t="shared" si="0"/>
        <v>10903.211612010742</v>
      </c>
      <c r="F32" s="57">
        <f t="shared" si="8"/>
        <v>0.89779643142836607</v>
      </c>
      <c r="G32" s="56">
        <f t="shared" si="9"/>
        <v>769.54552269393207</v>
      </c>
      <c r="H32" s="60">
        <f t="shared" si="1"/>
        <v>9.3663672063797083</v>
      </c>
      <c r="I32" s="63">
        <f t="shared" si="2"/>
        <v>778.91188990031173</v>
      </c>
      <c r="J32" s="56">
        <f t="shared" si="3"/>
        <v>-103.21166509765817</v>
      </c>
      <c r="K32" s="56">
        <f t="shared" si="4"/>
        <v>675.70022480265357</v>
      </c>
      <c r="L32" s="56">
        <f t="shared" si="5"/>
        <v>19144096.429969862</v>
      </c>
      <c r="M32" s="56">
        <f t="shared" si="6"/>
        <v>16607360.12519962</v>
      </c>
      <c r="N32" s="34">
        <f>'jan-mars'!M32</f>
        <v>13586498.93268027</v>
      </c>
      <c r="O32" s="34">
        <f t="shared" si="7"/>
        <v>3020861.19251935</v>
      </c>
    </row>
    <row r="33" spans="1:15" x14ac:dyDescent="0.25">
      <c r="A33" s="55">
        <v>1506</v>
      </c>
      <c r="B33" s="55" t="s">
        <v>53</v>
      </c>
      <c r="C33" s="56">
        <v>392609208</v>
      </c>
      <c r="D33" s="56">
        <v>33163</v>
      </c>
      <c r="E33" s="56">
        <f t="shared" si="0"/>
        <v>11838.772366794319</v>
      </c>
      <c r="F33" s="57">
        <f t="shared" si="8"/>
        <v>0.97483273384258873</v>
      </c>
      <c r="G33" s="56">
        <f t="shared" si="9"/>
        <v>189.49785472811428</v>
      </c>
      <c r="H33" s="60">
        <f t="shared" si="1"/>
        <v>0</v>
      </c>
      <c r="I33" s="63">
        <f t="shared" si="2"/>
        <v>189.49785472811428</v>
      </c>
      <c r="J33" s="56">
        <f t="shared" si="3"/>
        <v>-103.21166509765817</v>
      </c>
      <c r="K33" s="56">
        <f t="shared" si="4"/>
        <v>86.286189630456107</v>
      </c>
      <c r="L33" s="56">
        <f t="shared" si="5"/>
        <v>6284317.356348454</v>
      </c>
      <c r="M33" s="56">
        <f t="shared" si="6"/>
        <v>2861508.9067148161</v>
      </c>
      <c r="N33" s="34">
        <f>'jan-mars'!M33</f>
        <v>2748973.62556984</v>
      </c>
      <c r="O33" s="34">
        <f t="shared" si="7"/>
        <v>112535.28114497615</v>
      </c>
    </row>
    <row r="34" spans="1:15" x14ac:dyDescent="0.25">
      <c r="A34" s="55">
        <v>1508</v>
      </c>
      <c r="B34" s="55" t="s">
        <v>54</v>
      </c>
      <c r="C34" s="56">
        <v>717993558</v>
      </c>
      <c r="D34" s="56">
        <v>59198</v>
      </c>
      <c r="E34" s="56">
        <f t="shared" si="0"/>
        <v>12128.67931349032</v>
      </c>
      <c r="F34" s="57">
        <f t="shared" si="8"/>
        <v>0.99870436281319841</v>
      </c>
      <c r="G34" s="56">
        <f t="shared" si="9"/>
        <v>9.7555477765937386</v>
      </c>
      <c r="H34" s="60">
        <f t="shared" si="1"/>
        <v>0</v>
      </c>
      <c r="I34" s="63">
        <f t="shared" si="2"/>
        <v>9.7555477765937386</v>
      </c>
      <c r="J34" s="56">
        <f t="shared" si="3"/>
        <v>-103.21166509765817</v>
      </c>
      <c r="K34" s="56">
        <f t="shared" si="4"/>
        <v>-93.456117321064426</v>
      </c>
      <c r="L34" s="56">
        <f t="shared" si="5"/>
        <v>577508.91727879609</v>
      </c>
      <c r="M34" s="56">
        <f t="shared" si="6"/>
        <v>-5532415.233172372</v>
      </c>
      <c r="N34" s="34">
        <f>'jan-mars'!M34</f>
        <v>-10964609.840640977</v>
      </c>
      <c r="O34" s="34">
        <f t="shared" si="7"/>
        <v>5432194.607468605</v>
      </c>
    </row>
    <row r="35" spans="1:15" x14ac:dyDescent="0.25">
      <c r="A35" s="55">
        <v>1511</v>
      </c>
      <c r="B35" s="55" t="s">
        <v>55</v>
      </c>
      <c r="C35" s="56">
        <v>34811607</v>
      </c>
      <c r="D35" s="56">
        <v>3048</v>
      </c>
      <c r="E35" s="56">
        <f t="shared" si="0"/>
        <v>11421.130905511811</v>
      </c>
      <c r="F35" s="57">
        <f t="shared" si="8"/>
        <v>0.94044314049167921</v>
      </c>
      <c r="G35" s="56">
        <f t="shared" si="9"/>
        <v>448.43556072326942</v>
      </c>
      <c r="H35" s="60">
        <f t="shared" si="1"/>
        <v>0</v>
      </c>
      <c r="I35" s="63">
        <f t="shared" si="2"/>
        <v>448.43556072326942</v>
      </c>
      <c r="J35" s="56">
        <f t="shared" si="3"/>
        <v>-103.21166509765817</v>
      </c>
      <c r="K35" s="56">
        <f t="shared" si="4"/>
        <v>345.22389562561125</v>
      </c>
      <c r="L35" s="56">
        <f t="shared" si="5"/>
        <v>1366831.5890845251</v>
      </c>
      <c r="M35" s="56">
        <f t="shared" si="6"/>
        <v>1052242.4338668631</v>
      </c>
      <c r="N35" s="34">
        <f>'jan-mars'!M35</f>
        <v>1048587.722882638</v>
      </c>
      <c r="O35" s="34">
        <f t="shared" si="7"/>
        <v>3654.7109842251521</v>
      </c>
    </row>
    <row r="36" spans="1:15" x14ac:dyDescent="0.25">
      <c r="A36" s="55">
        <v>1514</v>
      </c>
      <c r="B36" s="55" t="s">
        <v>56</v>
      </c>
      <c r="C36" s="56">
        <v>31087981</v>
      </c>
      <c r="D36" s="56">
        <v>2435</v>
      </c>
      <c r="E36" s="56">
        <f t="shared" si="0"/>
        <v>12767.137987679671</v>
      </c>
      <c r="F36" s="57">
        <f t="shared" si="8"/>
        <v>1.0512765717823662</v>
      </c>
      <c r="G36" s="56">
        <f t="shared" si="9"/>
        <v>-386.0888302208038</v>
      </c>
      <c r="H36" s="60">
        <f t="shared" si="1"/>
        <v>0</v>
      </c>
      <c r="I36" s="63">
        <f t="shared" si="2"/>
        <v>-386.0888302208038</v>
      </c>
      <c r="J36" s="56">
        <f t="shared" si="3"/>
        <v>-103.21166509765817</v>
      </c>
      <c r="K36" s="56">
        <f t="shared" si="4"/>
        <v>-489.30049531846197</v>
      </c>
      <c r="L36" s="56">
        <f t="shared" si="5"/>
        <v>-940126.3015876573</v>
      </c>
      <c r="M36" s="56">
        <f t="shared" si="6"/>
        <v>-1191446.7061004548</v>
      </c>
      <c r="N36" s="34">
        <f>'jan-mars'!M36</f>
        <v>-1221907.5149346383</v>
      </c>
      <c r="O36" s="34">
        <f t="shared" si="7"/>
        <v>30460.808834183495</v>
      </c>
    </row>
    <row r="37" spans="1:15" x14ac:dyDescent="0.25">
      <c r="A37" s="55">
        <v>1515</v>
      </c>
      <c r="B37" s="55" t="s">
        <v>57</v>
      </c>
      <c r="C37" s="56">
        <v>120324856</v>
      </c>
      <c r="D37" s="56">
        <v>9031</v>
      </c>
      <c r="E37" s="56">
        <f t="shared" si="0"/>
        <v>13323.536263979626</v>
      </c>
      <c r="F37" s="57">
        <f t="shared" si="8"/>
        <v>1.0970917320021971</v>
      </c>
      <c r="G37" s="56">
        <f t="shared" si="9"/>
        <v>-731.05576152677577</v>
      </c>
      <c r="H37" s="60">
        <f t="shared" si="1"/>
        <v>0</v>
      </c>
      <c r="I37" s="63">
        <f t="shared" si="2"/>
        <v>-731.05576152677577</v>
      </c>
      <c r="J37" s="56">
        <f t="shared" si="3"/>
        <v>-103.21166509765817</v>
      </c>
      <c r="K37" s="56">
        <f t="shared" si="4"/>
        <v>-834.26742662443394</v>
      </c>
      <c r="L37" s="56">
        <f t="shared" si="5"/>
        <v>-6602164.5823483123</v>
      </c>
      <c r="M37" s="56">
        <f t="shared" si="6"/>
        <v>-7534269.1298452625</v>
      </c>
      <c r="N37" s="34">
        <f>'jan-mars'!M37</f>
        <v>-8200939.4678828381</v>
      </c>
      <c r="O37" s="34">
        <f t="shared" si="7"/>
        <v>666670.3380375756</v>
      </c>
    </row>
    <row r="38" spans="1:15" x14ac:dyDescent="0.25">
      <c r="A38" s="55">
        <v>1516</v>
      </c>
      <c r="B38" s="55" t="s">
        <v>58</v>
      </c>
      <c r="C38" s="56">
        <v>109287865</v>
      </c>
      <c r="D38" s="56">
        <v>8862</v>
      </c>
      <c r="E38" s="56">
        <f t="shared" si="0"/>
        <v>12332.189686301061</v>
      </c>
      <c r="F38" s="57">
        <f t="shared" si="8"/>
        <v>1.0154618919678988</v>
      </c>
      <c r="G38" s="56">
        <f t="shared" si="9"/>
        <v>-116.42088336606542</v>
      </c>
      <c r="H38" s="60">
        <f t="shared" si="1"/>
        <v>0</v>
      </c>
      <c r="I38" s="63">
        <f t="shared" si="2"/>
        <v>-116.42088336606542</v>
      </c>
      <c r="J38" s="56">
        <f t="shared" si="3"/>
        <v>-103.21166509765817</v>
      </c>
      <c r="K38" s="56">
        <f t="shared" si="4"/>
        <v>-219.63254846372359</v>
      </c>
      <c r="L38" s="56">
        <f t="shared" si="5"/>
        <v>-1031721.8683900718</v>
      </c>
      <c r="M38" s="56">
        <f t="shared" si="6"/>
        <v>-1946383.6444855186</v>
      </c>
      <c r="N38" s="34">
        <f>'jan-mars'!M38</f>
        <v>-2207503.8754376885</v>
      </c>
      <c r="O38" s="34">
        <f t="shared" si="7"/>
        <v>261120.23095216998</v>
      </c>
    </row>
    <row r="39" spans="1:15" x14ac:dyDescent="0.25">
      <c r="A39" s="55">
        <v>1517</v>
      </c>
      <c r="B39" s="55" t="s">
        <v>59</v>
      </c>
      <c r="C39" s="56">
        <v>54541420</v>
      </c>
      <c r="D39" s="56">
        <v>5320</v>
      </c>
      <c r="E39" s="56">
        <f t="shared" si="0"/>
        <v>10252.146616541353</v>
      </c>
      <c r="F39" s="57">
        <f t="shared" si="8"/>
        <v>0.84418618791842226</v>
      </c>
      <c r="G39" s="56">
        <f t="shared" si="9"/>
        <v>1173.2058198849534</v>
      </c>
      <c r="H39" s="60">
        <f t="shared" si="1"/>
        <v>237.23911562066584</v>
      </c>
      <c r="I39" s="63">
        <f t="shared" si="2"/>
        <v>1410.4449355056192</v>
      </c>
      <c r="J39" s="56">
        <f t="shared" si="3"/>
        <v>-103.21166509765817</v>
      </c>
      <c r="K39" s="56">
        <f t="shared" si="4"/>
        <v>1307.2332704079611</v>
      </c>
      <c r="L39" s="56">
        <f t="shared" si="5"/>
        <v>7503567.0568898944</v>
      </c>
      <c r="M39" s="56">
        <f t="shared" si="6"/>
        <v>6954480.9985703528</v>
      </c>
      <c r="N39" s="34">
        <f>'jan-mars'!M39</f>
        <v>5883695.9478703206</v>
      </c>
      <c r="O39" s="34">
        <f t="shared" si="7"/>
        <v>1070785.0507000322</v>
      </c>
    </row>
    <row r="40" spans="1:15" x14ac:dyDescent="0.25">
      <c r="A40" s="55">
        <v>1520</v>
      </c>
      <c r="B40" s="55" t="s">
        <v>60</v>
      </c>
      <c r="C40" s="56">
        <v>115249504</v>
      </c>
      <c r="D40" s="56">
        <v>11055</v>
      </c>
      <c r="E40" s="56">
        <f t="shared" si="0"/>
        <v>10425.102125734962</v>
      </c>
      <c r="F40" s="57">
        <f t="shared" si="8"/>
        <v>0.8584277567767985</v>
      </c>
      <c r="G40" s="56">
        <f t="shared" si="9"/>
        <v>1065.9734041849156</v>
      </c>
      <c r="H40" s="60">
        <f t="shared" si="1"/>
        <v>176.70468740290269</v>
      </c>
      <c r="I40" s="63">
        <f t="shared" si="2"/>
        <v>1242.6780915878182</v>
      </c>
      <c r="J40" s="56">
        <f t="shared" si="3"/>
        <v>-103.21166509765817</v>
      </c>
      <c r="K40" s="56">
        <f t="shared" si="4"/>
        <v>1139.4664264901601</v>
      </c>
      <c r="L40" s="56">
        <f t="shared" si="5"/>
        <v>13737806.302503331</v>
      </c>
      <c r="M40" s="56">
        <f t="shared" si="6"/>
        <v>12596801.34484872</v>
      </c>
      <c r="N40" s="34">
        <f>'jan-mars'!M40</f>
        <v>10474406.973365877</v>
      </c>
      <c r="O40" s="34">
        <f t="shared" si="7"/>
        <v>2122394.3714828435</v>
      </c>
    </row>
    <row r="41" spans="1:15" x14ac:dyDescent="0.25">
      <c r="A41" s="55">
        <v>1525</v>
      </c>
      <c r="B41" s="55" t="s">
        <v>61</v>
      </c>
      <c r="C41" s="56">
        <v>49279628</v>
      </c>
      <c r="D41" s="56">
        <v>4380</v>
      </c>
      <c r="E41" s="56">
        <f t="shared" si="0"/>
        <v>11251.056621004565</v>
      </c>
      <c r="F41" s="57">
        <f t="shared" si="8"/>
        <v>0.92643881854124255</v>
      </c>
      <c r="G41" s="56">
        <f t="shared" si="9"/>
        <v>553.88161711776161</v>
      </c>
      <c r="H41" s="60">
        <f t="shared" si="1"/>
        <v>0</v>
      </c>
      <c r="I41" s="63">
        <f t="shared" si="2"/>
        <v>553.88161711776161</v>
      </c>
      <c r="J41" s="56">
        <f t="shared" si="3"/>
        <v>-103.21166509765817</v>
      </c>
      <c r="K41" s="56">
        <f t="shared" si="4"/>
        <v>450.66995202010344</v>
      </c>
      <c r="L41" s="56">
        <f t="shared" si="5"/>
        <v>2426001.4829757959</v>
      </c>
      <c r="M41" s="56">
        <f t="shared" si="6"/>
        <v>1973934.389848053</v>
      </c>
      <c r="N41" s="34">
        <f>'jan-mars'!M41</f>
        <v>1467190.6936699327</v>
      </c>
      <c r="O41" s="34">
        <f t="shared" si="7"/>
        <v>506743.69617812033</v>
      </c>
    </row>
    <row r="42" spans="1:15" x14ac:dyDescent="0.25">
      <c r="A42" s="55">
        <v>1528</v>
      </c>
      <c r="B42" s="55" t="s">
        <v>62</v>
      </c>
      <c r="C42" s="56">
        <v>78027743</v>
      </c>
      <c r="D42" s="56">
        <v>7626</v>
      </c>
      <c r="E42" s="56">
        <f t="shared" si="0"/>
        <v>10231.804746918437</v>
      </c>
      <c r="F42" s="57">
        <f t="shared" si="8"/>
        <v>0.84251118988977558</v>
      </c>
      <c r="G42" s="56">
        <f t="shared" si="9"/>
        <v>1185.8177790511616</v>
      </c>
      <c r="H42" s="60">
        <f t="shared" si="1"/>
        <v>244.35876998868659</v>
      </c>
      <c r="I42" s="63">
        <f t="shared" si="2"/>
        <v>1430.1765490398482</v>
      </c>
      <c r="J42" s="56">
        <f t="shared" si="3"/>
        <v>-103.21166509765817</v>
      </c>
      <c r="K42" s="56">
        <f t="shared" si="4"/>
        <v>1326.96488394219</v>
      </c>
      <c r="L42" s="56">
        <f t="shared" si="5"/>
        <v>10906526.362977883</v>
      </c>
      <c r="M42" s="56">
        <f t="shared" si="6"/>
        <v>10119434.204943141</v>
      </c>
      <c r="N42" s="34">
        <f>'jan-mars'!M42</f>
        <v>8897551.925469758</v>
      </c>
      <c r="O42" s="34">
        <f t="shared" si="7"/>
        <v>1221882.279473383</v>
      </c>
    </row>
    <row r="43" spans="1:15" x14ac:dyDescent="0.25">
      <c r="A43" s="55">
        <v>1531</v>
      </c>
      <c r="B43" s="55" t="s">
        <v>63</v>
      </c>
      <c r="C43" s="56">
        <v>104164000</v>
      </c>
      <c r="D43" s="56">
        <v>9759</v>
      </c>
      <c r="E43" s="56">
        <f t="shared" si="0"/>
        <v>10673.634593708372</v>
      </c>
      <c r="F43" s="57">
        <f t="shared" si="8"/>
        <v>0.87889251255525314</v>
      </c>
      <c r="G43" s="56">
        <f t="shared" si="9"/>
        <v>911.88327404140182</v>
      </c>
      <c r="H43" s="60">
        <f t="shared" si="1"/>
        <v>89.718323612209403</v>
      </c>
      <c r="I43" s="63">
        <f t="shared" si="2"/>
        <v>1001.6015976536112</v>
      </c>
      <c r="J43" s="56">
        <f t="shared" si="3"/>
        <v>-103.21166509765817</v>
      </c>
      <c r="K43" s="56">
        <f t="shared" si="4"/>
        <v>898.38993255595301</v>
      </c>
      <c r="L43" s="56">
        <f t="shared" si="5"/>
        <v>9774629.9915015921</v>
      </c>
      <c r="M43" s="56">
        <f t="shared" si="6"/>
        <v>8767387.3518135455</v>
      </c>
      <c r="N43" s="34">
        <f>'jan-mars'!M43</f>
        <v>7091678.7220350467</v>
      </c>
      <c r="O43" s="34">
        <f t="shared" si="7"/>
        <v>1675708.6297784988</v>
      </c>
    </row>
    <row r="44" spans="1:15" x14ac:dyDescent="0.25">
      <c r="A44" s="55">
        <v>1532</v>
      </c>
      <c r="B44" s="55" t="s">
        <v>64</v>
      </c>
      <c r="C44" s="56">
        <v>104151389</v>
      </c>
      <c r="D44" s="56">
        <v>8773</v>
      </c>
      <c r="E44" s="56">
        <f t="shared" si="0"/>
        <v>11871.809985181808</v>
      </c>
      <c r="F44" s="57">
        <f t="shared" si="8"/>
        <v>0.97755313008423428</v>
      </c>
      <c r="G44" s="56">
        <f t="shared" si="9"/>
        <v>169.01453132787131</v>
      </c>
      <c r="H44" s="60">
        <f t="shared" si="1"/>
        <v>0</v>
      </c>
      <c r="I44" s="63">
        <f t="shared" si="2"/>
        <v>169.01453132787131</v>
      </c>
      <c r="J44" s="56">
        <f t="shared" si="3"/>
        <v>-103.21166509765817</v>
      </c>
      <c r="K44" s="56">
        <f t="shared" si="4"/>
        <v>65.802866230213141</v>
      </c>
      <c r="L44" s="56">
        <f t="shared" si="5"/>
        <v>1482764.4833394149</v>
      </c>
      <c r="M44" s="56">
        <f t="shared" si="6"/>
        <v>577288.54543765984</v>
      </c>
      <c r="N44" s="34">
        <f>'jan-mars'!M44</f>
        <v>36436.115613317859</v>
      </c>
      <c r="O44" s="34">
        <f t="shared" si="7"/>
        <v>540852.42982434202</v>
      </c>
    </row>
    <row r="45" spans="1:15" x14ac:dyDescent="0.25">
      <c r="A45" s="55">
        <v>1535</v>
      </c>
      <c r="B45" s="55" t="s">
        <v>65</v>
      </c>
      <c r="C45" s="56">
        <v>82480171</v>
      </c>
      <c r="D45" s="56">
        <v>7242</v>
      </c>
      <c r="E45" s="56">
        <f t="shared" si="0"/>
        <v>11389.142640154654</v>
      </c>
      <c r="F45" s="57">
        <f t="shared" si="8"/>
        <v>0.9378091504796352</v>
      </c>
      <c r="G45" s="56">
        <f t="shared" si="9"/>
        <v>468.26828524470659</v>
      </c>
      <c r="H45" s="60">
        <f t="shared" si="1"/>
        <v>0</v>
      </c>
      <c r="I45" s="63">
        <f t="shared" si="2"/>
        <v>468.26828524470659</v>
      </c>
      <c r="J45" s="56">
        <f t="shared" si="3"/>
        <v>-103.21166509765817</v>
      </c>
      <c r="K45" s="56">
        <f t="shared" si="4"/>
        <v>365.05662014704842</v>
      </c>
      <c r="L45" s="56">
        <f t="shared" si="5"/>
        <v>3391198.921742165</v>
      </c>
      <c r="M45" s="56">
        <f t="shared" si="6"/>
        <v>2643740.0431049247</v>
      </c>
      <c r="N45" s="34">
        <f>'jan-mars'!M45</f>
        <v>1899885.0827939787</v>
      </c>
      <c r="O45" s="34">
        <f t="shared" si="7"/>
        <v>743854.96031094599</v>
      </c>
    </row>
    <row r="46" spans="1:15" x14ac:dyDescent="0.25">
      <c r="A46" s="55">
        <v>1539</v>
      </c>
      <c r="B46" s="55" t="s">
        <v>66</v>
      </c>
      <c r="C46" s="56">
        <v>81792712</v>
      </c>
      <c r="D46" s="56">
        <v>7196</v>
      </c>
      <c r="E46" s="56">
        <f t="shared" si="0"/>
        <v>11366.413563090606</v>
      </c>
      <c r="F46" s="57">
        <f t="shared" si="8"/>
        <v>0.93593758410048833</v>
      </c>
      <c r="G46" s="56">
        <f t="shared" si="9"/>
        <v>482.3603130244166</v>
      </c>
      <c r="H46" s="60">
        <f t="shared" si="1"/>
        <v>0</v>
      </c>
      <c r="I46" s="63">
        <f t="shared" si="2"/>
        <v>482.3603130244166</v>
      </c>
      <c r="J46" s="56">
        <f t="shared" si="3"/>
        <v>-103.21166509765817</v>
      </c>
      <c r="K46" s="56">
        <f t="shared" si="4"/>
        <v>379.14864792675843</v>
      </c>
      <c r="L46" s="56">
        <f t="shared" si="5"/>
        <v>3471064.8125237017</v>
      </c>
      <c r="M46" s="56">
        <f t="shared" si="6"/>
        <v>2728353.6704809535</v>
      </c>
      <c r="N46" s="34">
        <f>'jan-mars'!M46</f>
        <v>4197917.2165956227</v>
      </c>
      <c r="O46" s="34">
        <f t="shared" si="7"/>
        <v>-1469563.5461146692</v>
      </c>
    </row>
    <row r="47" spans="1:15" x14ac:dyDescent="0.25">
      <c r="A47" s="55">
        <v>1547</v>
      </c>
      <c r="B47" s="55" t="s">
        <v>67</v>
      </c>
      <c r="C47" s="56">
        <v>45876553</v>
      </c>
      <c r="D47" s="56">
        <v>3759</v>
      </c>
      <c r="E47" s="56">
        <f t="shared" si="0"/>
        <v>12204.456770417664</v>
      </c>
      <c r="F47" s="57">
        <f t="shared" si="8"/>
        <v>1.0049440592286236</v>
      </c>
      <c r="G47" s="56">
        <f t="shared" si="9"/>
        <v>-37.226475518359692</v>
      </c>
      <c r="H47" s="60">
        <f t="shared" si="1"/>
        <v>0</v>
      </c>
      <c r="I47" s="63">
        <f t="shared" si="2"/>
        <v>-37.226475518359692</v>
      </c>
      <c r="J47" s="56">
        <f t="shared" si="3"/>
        <v>-103.21166509765817</v>
      </c>
      <c r="K47" s="56">
        <f t="shared" si="4"/>
        <v>-140.43814061601785</v>
      </c>
      <c r="L47" s="56">
        <f t="shared" si="5"/>
        <v>-139934.32147351408</v>
      </c>
      <c r="M47" s="56">
        <f t="shared" si="6"/>
        <v>-527906.97057561111</v>
      </c>
      <c r="N47" s="34">
        <f>'jan-mars'!M47</f>
        <v>-900851.28000792686</v>
      </c>
      <c r="O47" s="34">
        <f t="shared" si="7"/>
        <v>372944.30943231576</v>
      </c>
    </row>
    <row r="48" spans="1:15" x14ac:dyDescent="0.25">
      <c r="A48" s="55">
        <v>1554</v>
      </c>
      <c r="B48" s="55" t="s">
        <v>68</v>
      </c>
      <c r="C48" s="56">
        <v>68468974</v>
      </c>
      <c r="D48" s="56">
        <v>5992</v>
      </c>
      <c r="E48" s="56">
        <f t="shared" si="0"/>
        <v>11426.731308411216</v>
      </c>
      <c r="F48" s="57">
        <f t="shared" si="8"/>
        <v>0.94090429101471484</v>
      </c>
      <c r="G48" s="56">
        <f t="shared" si="9"/>
        <v>444.9633109256385</v>
      </c>
      <c r="H48" s="60">
        <f t="shared" si="1"/>
        <v>0</v>
      </c>
      <c r="I48" s="63">
        <f t="shared" si="2"/>
        <v>444.9633109256385</v>
      </c>
      <c r="J48" s="56">
        <f t="shared" si="3"/>
        <v>-103.21166509765817</v>
      </c>
      <c r="K48" s="56">
        <f t="shared" si="4"/>
        <v>341.75164582798033</v>
      </c>
      <c r="L48" s="56">
        <f t="shared" si="5"/>
        <v>2666220.1590664256</v>
      </c>
      <c r="M48" s="56">
        <f t="shared" si="6"/>
        <v>2047775.8618012581</v>
      </c>
      <c r="N48" s="34">
        <f>'jan-mars'!M48</f>
        <v>1689431.9595776757</v>
      </c>
      <c r="O48" s="34">
        <f t="shared" si="7"/>
        <v>358343.90222358238</v>
      </c>
    </row>
    <row r="49" spans="1:15" x14ac:dyDescent="0.25">
      <c r="A49" s="55">
        <v>1557</v>
      </c>
      <c r="B49" s="55" t="s">
        <v>69</v>
      </c>
      <c r="C49" s="56">
        <v>26087595</v>
      </c>
      <c r="D49" s="56">
        <v>2708</v>
      </c>
      <c r="E49" s="56">
        <f t="shared" si="0"/>
        <v>9633.5284342688337</v>
      </c>
      <c r="F49" s="57">
        <f t="shared" si="8"/>
        <v>0.79324769234257175</v>
      </c>
      <c r="G49" s="56">
        <f t="shared" si="9"/>
        <v>1556.7490928939153</v>
      </c>
      <c r="H49" s="60">
        <f t="shared" si="1"/>
        <v>453.75547941604759</v>
      </c>
      <c r="I49" s="63">
        <f t="shared" si="2"/>
        <v>2010.5045723099629</v>
      </c>
      <c r="J49" s="56">
        <f t="shared" si="3"/>
        <v>-103.21166509765817</v>
      </c>
      <c r="K49" s="56">
        <f t="shared" si="4"/>
        <v>1907.2929072123047</v>
      </c>
      <c r="L49" s="56">
        <f t="shared" si="5"/>
        <v>5444446.3818153795</v>
      </c>
      <c r="M49" s="56">
        <f t="shared" si="6"/>
        <v>5164949.1927309213</v>
      </c>
      <c r="N49" s="34">
        <f>'jan-mars'!M49</f>
        <v>4901269.3395400057</v>
      </c>
      <c r="O49" s="34">
        <f t="shared" si="7"/>
        <v>263679.85319091566</v>
      </c>
    </row>
    <row r="50" spans="1:15" x14ac:dyDescent="0.25">
      <c r="A50" s="55">
        <v>1560</v>
      </c>
      <c r="B50" s="55" t="s">
        <v>70</v>
      </c>
      <c r="C50" s="56">
        <v>30426108</v>
      </c>
      <c r="D50" s="56">
        <v>3077</v>
      </c>
      <c r="E50" s="56">
        <f t="shared" si="0"/>
        <v>9888.2378940526487</v>
      </c>
      <c r="F50" s="57">
        <f t="shared" si="8"/>
        <v>0.81422107634926666</v>
      </c>
      <c r="G50" s="56">
        <f t="shared" si="9"/>
        <v>1398.82922782795</v>
      </c>
      <c r="H50" s="60">
        <f t="shared" si="1"/>
        <v>364.6071684917124</v>
      </c>
      <c r="I50" s="63">
        <f t="shared" si="2"/>
        <v>1763.4363963196624</v>
      </c>
      <c r="J50" s="56">
        <f t="shared" si="3"/>
        <v>-103.21166509765817</v>
      </c>
      <c r="K50" s="56">
        <f t="shared" si="4"/>
        <v>1660.2247312220043</v>
      </c>
      <c r="L50" s="56">
        <f t="shared" si="5"/>
        <v>5426093.7914756015</v>
      </c>
      <c r="M50" s="56">
        <f t="shared" si="6"/>
        <v>5108511.497970107</v>
      </c>
      <c r="N50" s="34">
        <f>'jan-mars'!M50</f>
        <v>4440281.2801272552</v>
      </c>
      <c r="O50" s="34">
        <f t="shared" si="7"/>
        <v>668230.21784285177</v>
      </c>
    </row>
    <row r="51" spans="1:15" x14ac:dyDescent="0.25">
      <c r="A51" s="55">
        <v>1563</v>
      </c>
      <c r="B51" s="55" t="s">
        <v>71</v>
      </c>
      <c r="C51" s="56">
        <v>97606633</v>
      </c>
      <c r="D51" s="56">
        <v>7193</v>
      </c>
      <c r="E51" s="56">
        <f t="shared" si="0"/>
        <v>13569.669539830391</v>
      </c>
      <c r="F51" s="57">
        <f t="shared" si="8"/>
        <v>1.117358932582911</v>
      </c>
      <c r="G51" s="56">
        <f t="shared" si="9"/>
        <v>-883.65839255425021</v>
      </c>
      <c r="H51" s="60">
        <f t="shared" si="1"/>
        <v>0</v>
      </c>
      <c r="I51" s="63">
        <f t="shared" si="2"/>
        <v>-883.65839255425021</v>
      </c>
      <c r="J51" s="56">
        <f t="shared" si="3"/>
        <v>-103.21166509765817</v>
      </c>
      <c r="K51" s="56">
        <f t="shared" si="4"/>
        <v>-986.87005765190838</v>
      </c>
      <c r="L51" s="56">
        <f t="shared" si="5"/>
        <v>-6356154.8176427213</v>
      </c>
      <c r="M51" s="56">
        <f t="shared" si="6"/>
        <v>-7098556.3246901771</v>
      </c>
      <c r="N51" s="34">
        <f>'jan-mars'!M51</f>
        <v>-3147175.1468520998</v>
      </c>
      <c r="O51" s="34">
        <f t="shared" si="7"/>
        <v>-3951381.1778380773</v>
      </c>
    </row>
    <row r="52" spans="1:15" x14ac:dyDescent="0.25">
      <c r="A52" s="55">
        <v>1566</v>
      </c>
      <c r="B52" s="55" t="s">
        <v>72</v>
      </c>
      <c r="C52" s="56">
        <v>63501329</v>
      </c>
      <c r="D52" s="56">
        <v>5950</v>
      </c>
      <c r="E52" s="56">
        <f t="shared" si="0"/>
        <v>10672.492268907563</v>
      </c>
      <c r="F52" s="57">
        <f t="shared" si="8"/>
        <v>0.87879845080847685</v>
      </c>
      <c r="G52" s="56">
        <f t="shared" si="9"/>
        <v>912.59151541790322</v>
      </c>
      <c r="H52" s="60">
        <f t="shared" si="1"/>
        <v>90.11813729249242</v>
      </c>
      <c r="I52" s="63">
        <f t="shared" si="2"/>
        <v>1002.7096527103956</v>
      </c>
      <c r="J52" s="56">
        <f t="shared" si="3"/>
        <v>-103.21166509765817</v>
      </c>
      <c r="K52" s="56">
        <f t="shared" si="4"/>
        <v>899.49798761273746</v>
      </c>
      <c r="L52" s="56">
        <f t="shared" si="5"/>
        <v>5966122.4336268539</v>
      </c>
      <c r="M52" s="56">
        <f t="shared" si="6"/>
        <v>5352013.0262957877</v>
      </c>
      <c r="N52" s="34">
        <f>'jan-mars'!M52</f>
        <v>7635674.6364339134</v>
      </c>
      <c r="O52" s="34">
        <f t="shared" si="7"/>
        <v>-2283661.6101381257</v>
      </c>
    </row>
    <row r="53" spans="1:15" x14ac:dyDescent="0.25">
      <c r="A53" s="55">
        <v>1573</v>
      </c>
      <c r="B53" s="55" t="s">
        <v>73</v>
      </c>
      <c r="C53" s="56">
        <v>25489792</v>
      </c>
      <c r="D53" s="56">
        <v>2168</v>
      </c>
      <c r="E53" s="56">
        <f t="shared" si="0"/>
        <v>11757.284132841329</v>
      </c>
      <c r="F53" s="57">
        <f t="shared" si="8"/>
        <v>0.96812279843550164</v>
      </c>
      <c r="G53" s="56">
        <f t="shared" si="9"/>
        <v>240.02055977896833</v>
      </c>
      <c r="H53" s="60">
        <f t="shared" si="1"/>
        <v>0</v>
      </c>
      <c r="I53" s="63">
        <f t="shared" si="2"/>
        <v>240.02055977896833</v>
      </c>
      <c r="J53" s="56">
        <f t="shared" si="3"/>
        <v>-103.21166509765817</v>
      </c>
      <c r="K53" s="56">
        <f t="shared" si="4"/>
        <v>136.80889468131016</v>
      </c>
      <c r="L53" s="56">
        <f t="shared" si="5"/>
        <v>520364.57360080333</v>
      </c>
      <c r="M53" s="56">
        <f t="shared" si="6"/>
        <v>296601.68366908043</v>
      </c>
      <c r="N53" s="34">
        <f>'jan-mars'!M53</f>
        <v>136932.31821835911</v>
      </c>
      <c r="O53" s="34">
        <f t="shared" si="7"/>
        <v>159669.36545072132</v>
      </c>
    </row>
    <row r="54" spans="1:15" x14ac:dyDescent="0.25">
      <c r="A54" s="55">
        <v>1576</v>
      </c>
      <c r="B54" s="55" t="s">
        <v>74</v>
      </c>
      <c r="C54" s="56">
        <v>37528742</v>
      </c>
      <c r="D54" s="56">
        <v>3394</v>
      </c>
      <c r="E54" s="56">
        <f t="shared" si="0"/>
        <v>11057.378314672953</v>
      </c>
      <c r="F54" s="57">
        <f t="shared" si="8"/>
        <v>0.91049088517470445</v>
      </c>
      <c r="G54" s="56">
        <f t="shared" si="9"/>
        <v>673.96216704336132</v>
      </c>
      <c r="H54" s="60">
        <f t="shared" si="1"/>
        <v>0</v>
      </c>
      <c r="I54" s="63">
        <f t="shared" si="2"/>
        <v>673.96216704336132</v>
      </c>
      <c r="J54" s="56">
        <f t="shared" si="3"/>
        <v>-103.21166509765817</v>
      </c>
      <c r="K54" s="56">
        <f t="shared" si="4"/>
        <v>570.75050194570315</v>
      </c>
      <c r="L54" s="56">
        <f t="shared" si="5"/>
        <v>2287427.5949451681</v>
      </c>
      <c r="M54" s="56">
        <f t="shared" si="6"/>
        <v>1937127.2036037166</v>
      </c>
      <c r="N54" s="34">
        <f>'jan-mars'!M54</f>
        <v>1519405.9538529087</v>
      </c>
      <c r="O54" s="34">
        <f t="shared" si="7"/>
        <v>417721.24975080788</v>
      </c>
    </row>
    <row r="55" spans="1:15" x14ac:dyDescent="0.25">
      <c r="A55" s="55">
        <v>1577</v>
      </c>
      <c r="B55" s="55" t="s">
        <v>75</v>
      </c>
      <c r="C55" s="56">
        <v>109420472</v>
      </c>
      <c r="D55" s="56">
        <v>11131</v>
      </c>
      <c r="E55" s="56">
        <f t="shared" si="0"/>
        <v>9830.2463390530957</v>
      </c>
      <c r="F55" s="57">
        <f t="shared" si="8"/>
        <v>0.80944591349044193</v>
      </c>
      <c r="G55" s="56">
        <f t="shared" si="9"/>
        <v>1434.7839919276728</v>
      </c>
      <c r="H55" s="60">
        <f t="shared" si="1"/>
        <v>384.90421274155597</v>
      </c>
      <c r="I55" s="63">
        <f t="shared" si="2"/>
        <v>1819.6882046692288</v>
      </c>
      <c r="J55" s="56">
        <f t="shared" si="3"/>
        <v>-103.21166509765817</v>
      </c>
      <c r="K55" s="56">
        <f t="shared" si="4"/>
        <v>1716.4765395715706</v>
      </c>
      <c r="L55" s="56">
        <f t="shared" si="5"/>
        <v>20254949.406173185</v>
      </c>
      <c r="M55" s="56">
        <f t="shared" si="6"/>
        <v>19106100.361971151</v>
      </c>
      <c r="N55" s="34">
        <f>'jan-mars'!M55</f>
        <v>19268233.498906884</v>
      </c>
      <c r="O55" s="34">
        <f t="shared" si="7"/>
        <v>-162133.13693573326</v>
      </c>
    </row>
    <row r="56" spans="1:15" x14ac:dyDescent="0.25">
      <c r="A56" s="55">
        <v>1578</v>
      </c>
      <c r="B56" s="55" t="s">
        <v>76</v>
      </c>
      <c r="C56" s="56">
        <v>34062834</v>
      </c>
      <c r="D56" s="56">
        <v>2506</v>
      </c>
      <c r="E56" s="56">
        <f t="shared" si="0"/>
        <v>13592.511572226656</v>
      </c>
      <c r="F56" s="57">
        <f t="shared" si="8"/>
        <v>1.1192397999733363</v>
      </c>
      <c r="G56" s="56">
        <f t="shared" si="9"/>
        <v>-897.82045263993484</v>
      </c>
      <c r="H56" s="60">
        <f t="shared" si="1"/>
        <v>0</v>
      </c>
      <c r="I56" s="63">
        <f t="shared" si="2"/>
        <v>-897.82045263993484</v>
      </c>
      <c r="J56" s="56">
        <f t="shared" si="3"/>
        <v>-103.21166509765817</v>
      </c>
      <c r="K56" s="56">
        <f t="shared" si="4"/>
        <v>-1001.032117737593</v>
      </c>
      <c r="L56" s="56">
        <f t="shared" si="5"/>
        <v>-2249938.0543156769</v>
      </c>
      <c r="M56" s="56">
        <f t="shared" si="6"/>
        <v>-2508586.487050408</v>
      </c>
      <c r="N56" s="34">
        <f>'jan-mars'!M56</f>
        <v>54167.773328047377</v>
      </c>
      <c r="O56" s="34">
        <f t="shared" si="7"/>
        <v>-2562754.2603784553</v>
      </c>
    </row>
    <row r="57" spans="1:15" x14ac:dyDescent="0.25">
      <c r="A57" s="55">
        <v>1579</v>
      </c>
      <c r="B57" s="55" t="s">
        <v>77</v>
      </c>
      <c r="C57" s="56">
        <v>141925794</v>
      </c>
      <c r="D57" s="56">
        <v>13460</v>
      </c>
      <c r="E57" s="56">
        <f t="shared" si="0"/>
        <v>10544.264041604754</v>
      </c>
      <c r="F57" s="57">
        <f t="shared" si="8"/>
        <v>0.86823983294637552</v>
      </c>
      <c r="G57" s="56">
        <f t="shared" si="9"/>
        <v>992.09301634564451</v>
      </c>
      <c r="H57" s="60">
        <f t="shared" si="1"/>
        <v>134.99801684847543</v>
      </c>
      <c r="I57" s="63">
        <f t="shared" si="2"/>
        <v>1127.09103319412</v>
      </c>
      <c r="J57" s="56">
        <f t="shared" si="3"/>
        <v>-103.21166509765817</v>
      </c>
      <c r="K57" s="56">
        <f t="shared" si="4"/>
        <v>1023.8793680964618</v>
      </c>
      <c r="L57" s="56">
        <f t="shared" si="5"/>
        <v>15170645.306792855</v>
      </c>
      <c r="M57" s="56">
        <f t="shared" si="6"/>
        <v>13781416.294578375</v>
      </c>
      <c r="N57" s="34">
        <f>'jan-mars'!M57</f>
        <v>11646781.175025286</v>
      </c>
      <c r="O57" s="34">
        <f t="shared" si="7"/>
        <v>2134635.1195530891</v>
      </c>
    </row>
    <row r="58" spans="1:15" x14ac:dyDescent="0.25">
      <c r="A58" s="55">
        <v>1580</v>
      </c>
      <c r="B58" s="55" t="s">
        <v>78</v>
      </c>
      <c r="C58" s="56">
        <v>101629840</v>
      </c>
      <c r="D58" s="56">
        <v>9409</v>
      </c>
      <c r="E58" s="56">
        <f t="shared" si="0"/>
        <v>10801.34339462217</v>
      </c>
      <c r="F58" s="57">
        <f t="shared" si="8"/>
        <v>0.88940835961045495</v>
      </c>
      <c r="G58" s="56">
        <f t="shared" si="9"/>
        <v>832.70381747484657</v>
      </c>
      <c r="H58" s="60">
        <f t="shared" si="1"/>
        <v>45.020243292379831</v>
      </c>
      <c r="I58" s="63">
        <f t="shared" si="2"/>
        <v>877.72406076722643</v>
      </c>
      <c r="J58" s="56">
        <f t="shared" si="3"/>
        <v>-103.21166509765817</v>
      </c>
      <c r="K58" s="56">
        <f t="shared" si="4"/>
        <v>774.51239566956826</v>
      </c>
      <c r="L58" s="56">
        <f t="shared" si="5"/>
        <v>8258505.6877588332</v>
      </c>
      <c r="M58" s="56">
        <f t="shared" si="6"/>
        <v>7287387.130854968</v>
      </c>
      <c r="N58" s="34">
        <f>'jan-mars'!M58</f>
        <v>5776146.4865297722</v>
      </c>
      <c r="O58" s="34">
        <f t="shared" si="7"/>
        <v>1511240.6443251958</v>
      </c>
    </row>
    <row r="59" spans="1:15" x14ac:dyDescent="0.25">
      <c r="A59" s="55">
        <v>1804</v>
      </c>
      <c r="B59" s="55" t="s">
        <v>79</v>
      </c>
      <c r="C59" s="56">
        <v>645290892</v>
      </c>
      <c r="D59" s="56">
        <v>53725</v>
      </c>
      <c r="E59" s="56">
        <f t="shared" si="0"/>
        <v>12010.998455095394</v>
      </c>
      <c r="F59" s="57">
        <f t="shared" si="8"/>
        <v>0.98901424044613306</v>
      </c>
      <c r="G59" s="56">
        <f t="shared" si="9"/>
        <v>82.71767998144783</v>
      </c>
      <c r="H59" s="60">
        <f t="shared" si="1"/>
        <v>0</v>
      </c>
      <c r="I59" s="63">
        <f t="shared" si="2"/>
        <v>82.71767998144783</v>
      </c>
      <c r="J59" s="56">
        <f t="shared" si="3"/>
        <v>-103.21166509765817</v>
      </c>
      <c r="K59" s="56">
        <f t="shared" si="4"/>
        <v>-20.493985116210339</v>
      </c>
      <c r="L59" s="56">
        <f t="shared" si="5"/>
        <v>4444007.3570032846</v>
      </c>
      <c r="M59" s="56">
        <f t="shared" si="6"/>
        <v>-1101039.3503684006</v>
      </c>
      <c r="N59" s="34">
        <f>'jan-mars'!M59</f>
        <v>-5519305.7037632372</v>
      </c>
      <c r="O59" s="34">
        <f t="shared" si="7"/>
        <v>4418266.3533948362</v>
      </c>
    </row>
    <row r="60" spans="1:15" x14ac:dyDescent="0.25">
      <c r="A60" s="55">
        <v>1806</v>
      </c>
      <c r="B60" s="55" t="s">
        <v>80</v>
      </c>
      <c r="C60" s="56">
        <v>256618608</v>
      </c>
      <c r="D60" s="56">
        <v>21591</v>
      </c>
      <c r="E60" s="56">
        <f t="shared" si="0"/>
        <v>11885.443379185772</v>
      </c>
      <c r="F60" s="57">
        <f t="shared" si="8"/>
        <v>0.97867573624107818</v>
      </c>
      <c r="G60" s="56">
        <f t="shared" si="9"/>
        <v>160.56182704541362</v>
      </c>
      <c r="H60" s="60">
        <f t="shared" si="1"/>
        <v>0</v>
      </c>
      <c r="I60" s="63">
        <f t="shared" si="2"/>
        <v>160.56182704541362</v>
      </c>
      <c r="J60" s="56">
        <f t="shared" si="3"/>
        <v>-103.21166509765817</v>
      </c>
      <c r="K60" s="56">
        <f t="shared" si="4"/>
        <v>57.350161947755453</v>
      </c>
      <c r="L60" s="56">
        <f t="shared" si="5"/>
        <v>3466690.4077375256</v>
      </c>
      <c r="M60" s="56">
        <f t="shared" si="6"/>
        <v>1238247.346613988</v>
      </c>
      <c r="N60" s="34">
        <f>'jan-mars'!M60</f>
        <v>3478759.7532345853</v>
      </c>
      <c r="O60" s="34">
        <f t="shared" si="7"/>
        <v>-2240512.4066205975</v>
      </c>
    </row>
    <row r="61" spans="1:15" x14ac:dyDescent="0.25">
      <c r="A61" s="55">
        <v>1811</v>
      </c>
      <c r="B61" s="55" t="s">
        <v>81</v>
      </c>
      <c r="C61" s="56">
        <v>18763690</v>
      </c>
      <c r="D61" s="56">
        <v>1374</v>
      </c>
      <c r="E61" s="56">
        <f t="shared" si="0"/>
        <v>13656.251819505094</v>
      </c>
      <c r="F61" s="57">
        <f t="shared" si="8"/>
        <v>1.1244883238561438</v>
      </c>
      <c r="G61" s="56">
        <f t="shared" si="9"/>
        <v>-937.33940595256627</v>
      </c>
      <c r="H61" s="60">
        <f t="shared" si="1"/>
        <v>0</v>
      </c>
      <c r="I61" s="63">
        <f t="shared" si="2"/>
        <v>-937.33940595256627</v>
      </c>
      <c r="J61" s="56">
        <f t="shared" si="3"/>
        <v>-103.21166509765817</v>
      </c>
      <c r="K61" s="56">
        <f t="shared" si="4"/>
        <v>-1040.5510710502244</v>
      </c>
      <c r="L61" s="56">
        <f t="shared" si="5"/>
        <v>-1287904.3437788261</v>
      </c>
      <c r="M61" s="56">
        <f t="shared" si="6"/>
        <v>-1429717.1716230083</v>
      </c>
      <c r="N61" s="34">
        <f>'jan-mars'!M61</f>
        <v>317955.47905536171</v>
      </c>
      <c r="O61" s="34">
        <f t="shared" si="7"/>
        <v>-1747672.6506783701</v>
      </c>
    </row>
    <row r="62" spans="1:15" x14ac:dyDescent="0.25">
      <c r="A62" s="55">
        <v>1812</v>
      </c>
      <c r="B62" s="55" t="s">
        <v>82</v>
      </c>
      <c r="C62" s="56">
        <v>18810383</v>
      </c>
      <c r="D62" s="56">
        <v>1979</v>
      </c>
      <c r="E62" s="56">
        <f t="shared" si="0"/>
        <v>9504.9939363314807</v>
      </c>
      <c r="F62" s="57">
        <f t="shared" si="8"/>
        <v>0.78266385542644035</v>
      </c>
      <c r="G62" s="56">
        <f t="shared" si="9"/>
        <v>1636.4404816150741</v>
      </c>
      <c r="H62" s="60">
        <f t="shared" si="1"/>
        <v>498.74255369412117</v>
      </c>
      <c r="I62" s="63">
        <f t="shared" si="2"/>
        <v>2135.1830353091955</v>
      </c>
      <c r="J62" s="56">
        <f t="shared" si="3"/>
        <v>-103.21166509765817</v>
      </c>
      <c r="K62" s="56">
        <f t="shared" si="4"/>
        <v>2031.9713702115373</v>
      </c>
      <c r="L62" s="56">
        <f t="shared" si="5"/>
        <v>4225527.2268768977</v>
      </c>
      <c r="M62" s="56">
        <f t="shared" si="6"/>
        <v>4021271.3416486322</v>
      </c>
      <c r="N62" s="34">
        <f>'jan-mars'!M62</f>
        <v>3649824.0569164231</v>
      </c>
      <c r="O62" s="34">
        <f t="shared" si="7"/>
        <v>371447.28473220905</v>
      </c>
    </row>
    <row r="63" spans="1:15" x14ac:dyDescent="0.25">
      <c r="A63" s="55">
        <v>1813</v>
      </c>
      <c r="B63" s="55" t="s">
        <v>83</v>
      </c>
      <c r="C63" s="56">
        <v>82536102</v>
      </c>
      <c r="D63" s="56">
        <v>7838</v>
      </c>
      <c r="E63" s="56">
        <f t="shared" si="0"/>
        <v>10530.250318958919</v>
      </c>
      <c r="F63" s="57">
        <f t="shared" si="8"/>
        <v>0.8670859096226643</v>
      </c>
      <c r="G63" s="56">
        <f t="shared" si="9"/>
        <v>1000.7815243860625</v>
      </c>
      <c r="H63" s="60">
        <f t="shared" si="1"/>
        <v>139.90281977451787</v>
      </c>
      <c r="I63" s="63">
        <f t="shared" si="2"/>
        <v>1140.6843441605804</v>
      </c>
      <c r="J63" s="56">
        <f t="shared" si="3"/>
        <v>-103.21166509765817</v>
      </c>
      <c r="K63" s="56">
        <f t="shared" si="4"/>
        <v>1037.4726790629222</v>
      </c>
      <c r="L63" s="56">
        <f t="shared" si="5"/>
        <v>8940683.8895306289</v>
      </c>
      <c r="M63" s="56">
        <f t="shared" si="6"/>
        <v>8131710.8584951842</v>
      </c>
      <c r="N63" s="34">
        <f>'jan-mars'!M63</f>
        <v>6852383.1835578214</v>
      </c>
      <c r="O63" s="34">
        <f t="shared" si="7"/>
        <v>1279327.6749373628</v>
      </c>
    </row>
    <row r="64" spans="1:15" x14ac:dyDescent="0.25">
      <c r="A64" s="55">
        <v>1815</v>
      </c>
      <c r="B64" s="55" t="s">
        <v>84</v>
      </c>
      <c r="C64" s="56">
        <v>11117153</v>
      </c>
      <c r="D64" s="56">
        <v>1207</v>
      </c>
      <c r="E64" s="56">
        <f t="shared" si="0"/>
        <v>9210.5658657829335</v>
      </c>
      <c r="F64" s="57">
        <f t="shared" si="8"/>
        <v>0.75841994634192456</v>
      </c>
      <c r="G64" s="56">
        <f t="shared" si="9"/>
        <v>1818.9858853551734</v>
      </c>
      <c r="H64" s="60">
        <f t="shared" si="1"/>
        <v>601.79237838611266</v>
      </c>
      <c r="I64" s="63">
        <f t="shared" si="2"/>
        <v>2420.7782637412861</v>
      </c>
      <c r="J64" s="56">
        <f t="shared" si="3"/>
        <v>-103.21166509765817</v>
      </c>
      <c r="K64" s="56">
        <f t="shared" si="4"/>
        <v>2317.5665986436279</v>
      </c>
      <c r="L64" s="56">
        <f t="shared" si="5"/>
        <v>2921879.3643357321</v>
      </c>
      <c r="M64" s="56">
        <f t="shared" si="6"/>
        <v>2797302.8845628588</v>
      </c>
      <c r="N64" s="34">
        <f>'jan-mars'!M64</f>
        <v>2604053.5501051652</v>
      </c>
      <c r="O64" s="34">
        <f t="shared" si="7"/>
        <v>193249.33445769362</v>
      </c>
    </row>
    <row r="65" spans="1:15" x14ac:dyDescent="0.25">
      <c r="A65" s="55">
        <v>1816</v>
      </c>
      <c r="B65" s="55" t="s">
        <v>85</v>
      </c>
      <c r="C65" s="56">
        <v>4258391</v>
      </c>
      <c r="D65" s="56">
        <v>470</v>
      </c>
      <c r="E65" s="56">
        <f t="shared" si="0"/>
        <v>9060.4063829787228</v>
      </c>
      <c r="F65" s="57">
        <f t="shared" si="8"/>
        <v>0.74605545662971517</v>
      </c>
      <c r="G65" s="56">
        <f t="shared" si="9"/>
        <v>1912.0847646937841</v>
      </c>
      <c r="H65" s="60">
        <f t="shared" si="1"/>
        <v>654.34819736758641</v>
      </c>
      <c r="I65" s="63">
        <f t="shared" si="2"/>
        <v>2566.4329620613707</v>
      </c>
      <c r="J65" s="56">
        <f t="shared" si="3"/>
        <v>-103.21166509765817</v>
      </c>
      <c r="K65" s="56">
        <f t="shared" si="4"/>
        <v>2463.2212969637126</v>
      </c>
      <c r="L65" s="56">
        <f t="shared" si="5"/>
        <v>1206223.4921688442</v>
      </c>
      <c r="M65" s="56">
        <f t="shared" si="6"/>
        <v>1157714.0095729448</v>
      </c>
      <c r="N65" s="34">
        <f>'jan-mars'!M65</f>
        <v>1086518.8332141077</v>
      </c>
      <c r="O65" s="34">
        <f t="shared" si="7"/>
        <v>71195.176358837169</v>
      </c>
    </row>
    <row r="66" spans="1:15" x14ac:dyDescent="0.25">
      <c r="A66" s="55">
        <v>1818</v>
      </c>
      <c r="B66" s="55" t="s">
        <v>86</v>
      </c>
      <c r="C66" s="56">
        <v>19998593</v>
      </c>
      <c r="D66" s="56">
        <v>1888</v>
      </c>
      <c r="E66" s="56">
        <f t="shared" si="0"/>
        <v>10592.475105932202</v>
      </c>
      <c r="F66" s="57">
        <f t="shared" si="8"/>
        <v>0.87220964689191671</v>
      </c>
      <c r="G66" s="56">
        <f t="shared" si="9"/>
        <v>962.20215646262659</v>
      </c>
      <c r="H66" s="60">
        <f t="shared" si="1"/>
        <v>118.12414433386856</v>
      </c>
      <c r="I66" s="63">
        <f t="shared" si="2"/>
        <v>1080.3263007964952</v>
      </c>
      <c r="J66" s="56">
        <f t="shared" si="3"/>
        <v>-103.21166509765817</v>
      </c>
      <c r="K66" s="56">
        <f t="shared" si="4"/>
        <v>977.11463569883699</v>
      </c>
      <c r="L66" s="56">
        <f t="shared" si="5"/>
        <v>2039656.0559037828</v>
      </c>
      <c r="M66" s="56">
        <f t="shared" si="6"/>
        <v>1844792.4321994043</v>
      </c>
      <c r="N66" s="34">
        <f>'jan-mars'!M66</f>
        <v>1109992.8230979072</v>
      </c>
      <c r="O66" s="34">
        <f t="shared" si="7"/>
        <v>734799.6091014971</v>
      </c>
    </row>
    <row r="67" spans="1:15" x14ac:dyDescent="0.25">
      <c r="A67" s="55">
        <v>1820</v>
      </c>
      <c r="B67" s="55" t="s">
        <v>87</v>
      </c>
      <c r="C67" s="56">
        <v>78859588</v>
      </c>
      <c r="D67" s="56">
        <v>7465</v>
      </c>
      <c r="E67" s="56">
        <f t="shared" si="0"/>
        <v>10563.90997990623</v>
      </c>
      <c r="F67" s="57">
        <f t="shared" si="8"/>
        <v>0.86985752633129498</v>
      </c>
      <c r="G67" s="56">
        <f t="shared" si="9"/>
        <v>979.91253459872974</v>
      </c>
      <c r="H67" s="60">
        <f t="shared" si="1"/>
        <v>128.12193844295908</v>
      </c>
      <c r="I67" s="63">
        <f t="shared" si="2"/>
        <v>1108.0344730416889</v>
      </c>
      <c r="J67" s="56">
        <f t="shared" si="3"/>
        <v>-103.21166509765817</v>
      </c>
      <c r="K67" s="56">
        <f t="shared" si="4"/>
        <v>1004.8228079440307</v>
      </c>
      <c r="L67" s="56">
        <f t="shared" si="5"/>
        <v>8271477.3412562078</v>
      </c>
      <c r="M67" s="56">
        <f t="shared" si="6"/>
        <v>7501002.261302189</v>
      </c>
      <c r="N67" s="34">
        <f>'jan-mars'!M67</f>
        <v>5904571.8558368329</v>
      </c>
      <c r="O67" s="34">
        <f t="shared" si="7"/>
        <v>1596430.4054653561</v>
      </c>
    </row>
    <row r="68" spans="1:15" x14ac:dyDescent="0.25">
      <c r="A68" s="55">
        <v>1822</v>
      </c>
      <c r="B68" s="55" t="s">
        <v>88</v>
      </c>
      <c r="C68" s="56">
        <v>21175674</v>
      </c>
      <c r="D68" s="56">
        <v>2354</v>
      </c>
      <c r="E68" s="56">
        <f t="shared" si="0"/>
        <v>8995.6134239592175</v>
      </c>
      <c r="F68" s="57">
        <f t="shared" si="8"/>
        <v>0.74072024995305885</v>
      </c>
      <c r="G68" s="56">
        <f t="shared" si="9"/>
        <v>1952.2563992858773</v>
      </c>
      <c r="H68" s="60">
        <f t="shared" si="1"/>
        <v>677.02573302441328</v>
      </c>
      <c r="I68" s="63">
        <f t="shared" si="2"/>
        <v>2629.2821323102908</v>
      </c>
      <c r="J68" s="56">
        <f t="shared" si="3"/>
        <v>-103.21166509765817</v>
      </c>
      <c r="K68" s="56">
        <f t="shared" si="4"/>
        <v>2526.0704672126326</v>
      </c>
      <c r="L68" s="56">
        <f t="shared" si="5"/>
        <v>6189330.1394584244</v>
      </c>
      <c r="M68" s="56">
        <f t="shared" si="6"/>
        <v>5946369.8798185373</v>
      </c>
      <c r="N68" s="34">
        <f>'jan-mars'!M68</f>
        <v>5575362.1632042732</v>
      </c>
      <c r="O68" s="34">
        <f t="shared" si="7"/>
        <v>371007.71661426406</v>
      </c>
    </row>
    <row r="69" spans="1:15" x14ac:dyDescent="0.25">
      <c r="A69" s="55">
        <v>1824</v>
      </c>
      <c r="B69" s="55" t="s">
        <v>89</v>
      </c>
      <c r="C69" s="56">
        <v>146834171</v>
      </c>
      <c r="D69" s="56">
        <v>13475</v>
      </c>
      <c r="E69" s="56">
        <f t="shared" si="0"/>
        <v>10896.784489795918</v>
      </c>
      <c r="F69" s="57">
        <f t="shared" si="8"/>
        <v>0.89726720686645201</v>
      </c>
      <c r="G69" s="56">
        <f t="shared" si="9"/>
        <v>773.53033846712276</v>
      </c>
      <c r="H69" s="60">
        <f t="shared" si="1"/>
        <v>11.615859981567972</v>
      </c>
      <c r="I69" s="63">
        <f t="shared" si="2"/>
        <v>785.14619844869071</v>
      </c>
      <c r="J69" s="56">
        <f t="shared" si="3"/>
        <v>-103.21166509765817</v>
      </c>
      <c r="K69" s="56">
        <f t="shared" si="4"/>
        <v>681.93453335103254</v>
      </c>
      <c r="L69" s="56">
        <f t="shared" si="5"/>
        <v>10579845.024096107</v>
      </c>
      <c r="M69" s="56">
        <f t="shared" si="6"/>
        <v>9189067.8369051628</v>
      </c>
      <c r="N69" s="34">
        <f>'jan-mars'!M69</f>
        <v>10359519.039276801</v>
      </c>
      <c r="O69" s="34">
        <f t="shared" si="7"/>
        <v>-1170451.2023716383</v>
      </c>
    </row>
    <row r="70" spans="1:15" x14ac:dyDescent="0.25">
      <c r="A70" s="55">
        <v>1825</v>
      </c>
      <c r="B70" s="55" t="s">
        <v>90</v>
      </c>
      <c r="C70" s="56">
        <v>16226548</v>
      </c>
      <c r="D70" s="56">
        <v>1430</v>
      </c>
      <c r="E70" s="56">
        <f t="shared" si="0"/>
        <v>11347.236363636364</v>
      </c>
      <c r="F70" s="57">
        <f t="shared" si="8"/>
        <v>0.93435848778946728</v>
      </c>
      <c r="G70" s="56">
        <f t="shared" si="9"/>
        <v>494.2501766860463</v>
      </c>
      <c r="H70" s="60">
        <f t="shared" si="1"/>
        <v>0</v>
      </c>
      <c r="I70" s="63">
        <f t="shared" si="2"/>
        <v>494.2501766860463</v>
      </c>
      <c r="J70" s="56">
        <f t="shared" si="3"/>
        <v>-103.21166509765817</v>
      </c>
      <c r="K70" s="56">
        <f t="shared" si="4"/>
        <v>391.03851158838813</v>
      </c>
      <c r="L70" s="56">
        <f t="shared" si="5"/>
        <v>706777.75266104622</v>
      </c>
      <c r="M70" s="56">
        <f t="shared" si="6"/>
        <v>559185.07157139503</v>
      </c>
      <c r="N70" s="34">
        <f>'jan-mars'!M70</f>
        <v>1393669.8453110086</v>
      </c>
      <c r="O70" s="34">
        <f t="shared" si="7"/>
        <v>-834484.77373961359</v>
      </c>
    </row>
    <row r="71" spans="1:15" x14ac:dyDescent="0.25">
      <c r="A71" s="55">
        <v>1826</v>
      </c>
      <c r="B71" s="55" t="s">
        <v>91</v>
      </c>
      <c r="C71" s="56">
        <v>13826440</v>
      </c>
      <c r="D71" s="56">
        <v>1274</v>
      </c>
      <c r="E71" s="56">
        <f t="shared" si="0"/>
        <v>10852.778649921507</v>
      </c>
      <c r="F71" s="57">
        <f t="shared" si="8"/>
        <v>0.89364366112532989</v>
      </c>
      <c r="G71" s="56">
        <f t="shared" si="9"/>
        <v>800.81395918925773</v>
      </c>
      <c r="H71" s="60">
        <f t="shared" si="1"/>
        <v>27.017903937611933</v>
      </c>
      <c r="I71" s="63">
        <f t="shared" si="2"/>
        <v>827.83186312686962</v>
      </c>
      <c r="J71" s="56">
        <f t="shared" si="3"/>
        <v>-103.21166509765817</v>
      </c>
      <c r="K71" s="56">
        <f t="shared" si="4"/>
        <v>724.62019802921145</v>
      </c>
      <c r="L71" s="56">
        <f t="shared" si="5"/>
        <v>1054657.7936236318</v>
      </c>
      <c r="M71" s="56">
        <f t="shared" si="6"/>
        <v>923166.13228921534</v>
      </c>
      <c r="N71" s="34">
        <f>'jan-mars'!M71</f>
        <v>2238471.3770952607</v>
      </c>
      <c r="O71" s="34">
        <f t="shared" si="7"/>
        <v>-1315305.2448060452</v>
      </c>
    </row>
    <row r="72" spans="1:15" x14ac:dyDescent="0.25">
      <c r="A72" s="55">
        <v>1827</v>
      </c>
      <c r="B72" s="55" t="s">
        <v>92</v>
      </c>
      <c r="C72" s="56">
        <v>15719345</v>
      </c>
      <c r="D72" s="56">
        <v>1447</v>
      </c>
      <c r="E72" s="56">
        <f t="shared" si="0"/>
        <v>10863.403593642019</v>
      </c>
      <c r="F72" s="57">
        <f t="shared" si="8"/>
        <v>0.89451854431533373</v>
      </c>
      <c r="G72" s="56">
        <f t="shared" si="9"/>
        <v>794.22649408254063</v>
      </c>
      <c r="H72" s="60">
        <f t="shared" si="1"/>
        <v>23.299173635432908</v>
      </c>
      <c r="I72" s="63">
        <f t="shared" si="2"/>
        <v>817.52566771797353</v>
      </c>
      <c r="J72" s="56">
        <f t="shared" si="3"/>
        <v>-103.21166509765817</v>
      </c>
      <c r="K72" s="56">
        <f t="shared" si="4"/>
        <v>714.31400262031536</v>
      </c>
      <c r="L72" s="56">
        <f t="shared" si="5"/>
        <v>1182959.6411879077</v>
      </c>
      <c r="M72" s="56">
        <f t="shared" si="6"/>
        <v>1033612.3617915963</v>
      </c>
      <c r="N72" s="34">
        <f>'jan-mars'!M72</f>
        <v>1197013.3881293915</v>
      </c>
      <c r="O72" s="34">
        <f t="shared" si="7"/>
        <v>-163401.02633779519</v>
      </c>
    </row>
    <row r="73" spans="1:15" x14ac:dyDescent="0.25">
      <c r="A73" s="55">
        <v>1828</v>
      </c>
      <c r="B73" s="55" t="s">
        <v>93</v>
      </c>
      <c r="C73" s="56">
        <v>17216490</v>
      </c>
      <c r="D73" s="56">
        <v>1770</v>
      </c>
      <c r="E73" s="56">
        <f t="shared" ref="E73:E136" si="10">C73/D73</f>
        <v>9726.8305084745771</v>
      </c>
      <c r="F73" s="57">
        <f t="shared" si="8"/>
        <v>0.80093040751380684</v>
      </c>
      <c r="G73" s="56">
        <f t="shared" si="9"/>
        <v>1498.9018068863543</v>
      </c>
      <c r="H73" s="60">
        <f t="shared" ref="H73:H136" si="11">(IF(E73&gt;=E$366*0.9,0,IF(E73&lt;0.9*E$366,(E$366*0.9-E73)*0.35)))</f>
        <v>421.09975344403745</v>
      </c>
      <c r="I73" s="63">
        <f t="shared" ref="I73:I136" si="12">G73+H73</f>
        <v>1920.0015603303918</v>
      </c>
      <c r="J73" s="56">
        <f t="shared" ref="J73:J136" si="13">I$368</f>
        <v>-103.21166509765817</v>
      </c>
      <c r="K73" s="56">
        <f t="shared" ref="K73:K136" si="14">I73+J73</f>
        <v>1816.7898952327337</v>
      </c>
      <c r="L73" s="56">
        <f t="shared" ref="L73:L136" si="15">I73*D73</f>
        <v>3398402.7617847933</v>
      </c>
      <c r="M73" s="56">
        <f t="shared" ref="M73:M136" si="16">D73*K73</f>
        <v>3215718.1145619387</v>
      </c>
      <c r="N73" s="34">
        <f>'jan-mars'!M73</f>
        <v>3069264.0316786594</v>
      </c>
      <c r="O73" s="34">
        <f t="shared" ref="O73:O136" si="17">M73-N73</f>
        <v>146454.0828832793</v>
      </c>
    </row>
    <row r="74" spans="1:15" x14ac:dyDescent="0.25">
      <c r="A74" s="55">
        <v>1832</v>
      </c>
      <c r="B74" s="55" t="s">
        <v>94</v>
      </c>
      <c r="C74" s="56">
        <v>76030971</v>
      </c>
      <c r="D74" s="56">
        <v>4485</v>
      </c>
      <c r="E74" s="56">
        <f t="shared" si="10"/>
        <v>16952.278929765886</v>
      </c>
      <c r="F74" s="57">
        <f t="shared" ref="F74:F137" si="18">E74/$E$366</f>
        <v>1.395891052041621</v>
      </c>
      <c r="G74" s="56">
        <f t="shared" si="9"/>
        <v>-2980.8762143142567</v>
      </c>
      <c r="H74" s="60">
        <f t="shared" si="11"/>
        <v>0</v>
      </c>
      <c r="I74" s="63">
        <f t="shared" si="12"/>
        <v>-2980.8762143142567</v>
      </c>
      <c r="J74" s="56">
        <f t="shared" si="13"/>
        <v>-103.21166509765817</v>
      </c>
      <c r="K74" s="56">
        <f t="shared" si="14"/>
        <v>-3084.0878794119149</v>
      </c>
      <c r="L74" s="56">
        <f t="shared" si="15"/>
        <v>-13369229.821199441</v>
      </c>
      <c r="M74" s="56">
        <f t="shared" si="16"/>
        <v>-13832134.139162438</v>
      </c>
      <c r="N74" s="34">
        <f>'jan-mars'!M74</f>
        <v>-3539593.3656598972</v>
      </c>
      <c r="O74" s="34">
        <f t="shared" si="17"/>
        <v>-10292540.77350254</v>
      </c>
    </row>
    <row r="75" spans="1:15" x14ac:dyDescent="0.25">
      <c r="A75" s="55">
        <v>1833</v>
      </c>
      <c r="B75" s="55" t="s">
        <v>95</v>
      </c>
      <c r="C75" s="56">
        <v>307923585</v>
      </c>
      <c r="D75" s="56">
        <v>25927</v>
      </c>
      <c r="E75" s="56">
        <f t="shared" si="10"/>
        <v>11876.56053534925</v>
      </c>
      <c r="F75" s="57">
        <f t="shared" si="18"/>
        <v>0.97794430170773572</v>
      </c>
      <c r="G75" s="56">
        <f t="shared" ref="G75:G138" si="19">(E$366-E75)*0.62</f>
        <v>166.06919022405708</v>
      </c>
      <c r="H75" s="60">
        <f t="shared" si="11"/>
        <v>0</v>
      </c>
      <c r="I75" s="63">
        <f t="shared" si="12"/>
        <v>166.06919022405708</v>
      </c>
      <c r="J75" s="56">
        <f t="shared" si="13"/>
        <v>-103.21166509765817</v>
      </c>
      <c r="K75" s="56">
        <f t="shared" si="14"/>
        <v>62.857525126398912</v>
      </c>
      <c r="L75" s="56">
        <f t="shared" si="15"/>
        <v>4305675.8949391283</v>
      </c>
      <c r="M75" s="56">
        <f t="shared" si="16"/>
        <v>1629707.0539521447</v>
      </c>
      <c r="N75" s="34">
        <f>'jan-mars'!M75</f>
        <v>7595703.0696713086</v>
      </c>
      <c r="O75" s="34">
        <f t="shared" si="17"/>
        <v>-5965996.0157191642</v>
      </c>
    </row>
    <row r="76" spans="1:15" x14ac:dyDescent="0.25">
      <c r="A76" s="55">
        <v>1834</v>
      </c>
      <c r="B76" s="55" t="s">
        <v>96</v>
      </c>
      <c r="C76" s="56">
        <v>27180635</v>
      </c>
      <c r="D76" s="56">
        <v>1948</v>
      </c>
      <c r="E76" s="56">
        <f t="shared" si="10"/>
        <v>13953.098049281314</v>
      </c>
      <c r="F76" s="57">
        <f t="shared" si="18"/>
        <v>1.1489313499350358</v>
      </c>
      <c r="G76" s="56">
        <f t="shared" si="19"/>
        <v>-1121.3840684138227</v>
      </c>
      <c r="H76" s="60">
        <f t="shared" si="11"/>
        <v>0</v>
      </c>
      <c r="I76" s="63">
        <f t="shared" si="12"/>
        <v>-1121.3840684138227</v>
      </c>
      <c r="J76" s="56">
        <f t="shared" si="13"/>
        <v>-103.21166509765817</v>
      </c>
      <c r="K76" s="56">
        <f t="shared" si="14"/>
        <v>-1224.5957335114808</v>
      </c>
      <c r="L76" s="56">
        <f t="shared" si="15"/>
        <v>-2184456.1652701264</v>
      </c>
      <c r="M76" s="56">
        <f t="shared" si="16"/>
        <v>-2385512.4888803647</v>
      </c>
      <c r="N76" s="34">
        <f>'jan-mars'!M76</f>
        <v>-2608386.9079477102</v>
      </c>
      <c r="O76" s="34">
        <f t="shared" si="17"/>
        <v>222874.41906734556</v>
      </c>
    </row>
    <row r="77" spans="1:15" x14ac:dyDescent="0.25">
      <c r="A77" s="55">
        <v>1835</v>
      </c>
      <c r="B77" s="55" t="s">
        <v>97</v>
      </c>
      <c r="C77" s="56">
        <v>5026871</v>
      </c>
      <c r="D77" s="56">
        <v>463</v>
      </c>
      <c r="E77" s="56">
        <f t="shared" si="10"/>
        <v>10857.172786177105</v>
      </c>
      <c r="F77" s="57">
        <f t="shared" si="18"/>
        <v>0.89400548477783426</v>
      </c>
      <c r="G77" s="56">
        <f t="shared" si="19"/>
        <v>798.08959471078697</v>
      </c>
      <c r="H77" s="60">
        <f t="shared" si="11"/>
        <v>25.479956248152664</v>
      </c>
      <c r="I77" s="63">
        <f t="shared" si="12"/>
        <v>823.56955095893966</v>
      </c>
      <c r="J77" s="56">
        <f t="shared" si="13"/>
        <v>-103.21166509765817</v>
      </c>
      <c r="K77" s="56">
        <f t="shared" si="14"/>
        <v>720.35788586128149</v>
      </c>
      <c r="L77" s="56">
        <f t="shared" si="15"/>
        <v>381312.70209398906</v>
      </c>
      <c r="M77" s="56">
        <f t="shared" si="16"/>
        <v>333525.70115377335</v>
      </c>
      <c r="N77" s="34">
        <f>'jan-mars'!M77</f>
        <v>278900.64543131931</v>
      </c>
      <c r="O77" s="34">
        <f t="shared" si="17"/>
        <v>54625.055722454039</v>
      </c>
    </row>
    <row r="78" spans="1:15" x14ac:dyDescent="0.25">
      <c r="A78" s="55">
        <v>1836</v>
      </c>
      <c r="B78" s="55" t="s">
        <v>98</v>
      </c>
      <c r="C78" s="56">
        <v>11923674</v>
      </c>
      <c r="D78" s="56">
        <v>1160</v>
      </c>
      <c r="E78" s="56">
        <f t="shared" si="10"/>
        <v>10279.029310344828</v>
      </c>
      <c r="F78" s="57">
        <f t="shared" si="18"/>
        <v>0.84639977299984481</v>
      </c>
      <c r="G78" s="56">
        <f t="shared" si="19"/>
        <v>1156.5385497267991</v>
      </c>
      <c r="H78" s="60">
        <f t="shared" si="11"/>
        <v>227.83017278944979</v>
      </c>
      <c r="I78" s="63">
        <f t="shared" si="12"/>
        <v>1384.3687225162489</v>
      </c>
      <c r="J78" s="56">
        <f t="shared" si="13"/>
        <v>-103.21166509765817</v>
      </c>
      <c r="K78" s="56">
        <f t="shared" si="14"/>
        <v>1281.1570574185907</v>
      </c>
      <c r="L78" s="56">
        <f t="shared" si="15"/>
        <v>1605867.7181188487</v>
      </c>
      <c r="M78" s="56">
        <f t="shared" si="16"/>
        <v>1486142.1866055652</v>
      </c>
      <c r="N78" s="34">
        <f>'jan-mars'!M78</f>
        <v>1306975.7087837553</v>
      </c>
      <c r="O78" s="34">
        <f t="shared" si="17"/>
        <v>179166.47782180994</v>
      </c>
    </row>
    <row r="79" spans="1:15" x14ac:dyDescent="0.25">
      <c r="A79" s="55">
        <v>1837</v>
      </c>
      <c r="B79" s="55" t="s">
        <v>99</v>
      </c>
      <c r="C79" s="56">
        <v>90010009</v>
      </c>
      <c r="D79" s="56">
        <v>6104</v>
      </c>
      <c r="E79" s="56">
        <f t="shared" si="10"/>
        <v>14746.069626474444</v>
      </c>
      <c r="F79" s="57">
        <f t="shared" si="18"/>
        <v>1.2142265196118189</v>
      </c>
      <c r="G79" s="56">
        <f t="shared" si="19"/>
        <v>-1613.0264462735629</v>
      </c>
      <c r="H79" s="60">
        <f t="shared" si="11"/>
        <v>0</v>
      </c>
      <c r="I79" s="63">
        <f t="shared" si="12"/>
        <v>-1613.0264462735629</v>
      </c>
      <c r="J79" s="56">
        <f t="shared" si="13"/>
        <v>-103.21166509765817</v>
      </c>
      <c r="K79" s="56">
        <f t="shared" si="14"/>
        <v>-1716.2381113712211</v>
      </c>
      <c r="L79" s="56">
        <f t="shared" si="15"/>
        <v>-9845913.428053828</v>
      </c>
      <c r="M79" s="56">
        <f t="shared" si="16"/>
        <v>-10475917.431809934</v>
      </c>
      <c r="N79" s="34">
        <f>'jan-mars'!M79</f>
        <v>-6022387.6783741396</v>
      </c>
      <c r="O79" s="34">
        <f t="shared" si="17"/>
        <v>-4453529.7534357943</v>
      </c>
    </row>
    <row r="80" spans="1:15" x14ac:dyDescent="0.25">
      <c r="A80" s="55">
        <v>1838</v>
      </c>
      <c r="B80" s="55" t="s">
        <v>100</v>
      </c>
      <c r="C80" s="56">
        <v>24179075</v>
      </c>
      <c r="D80" s="56">
        <v>2003</v>
      </c>
      <c r="E80" s="56">
        <f t="shared" si="10"/>
        <v>12071.430354468297</v>
      </c>
      <c r="F80" s="57">
        <f t="shared" si="18"/>
        <v>0.99399034707710621</v>
      </c>
      <c r="G80" s="56">
        <f t="shared" si="19"/>
        <v>45.24990237024798</v>
      </c>
      <c r="H80" s="60">
        <f t="shared" si="11"/>
        <v>0</v>
      </c>
      <c r="I80" s="63">
        <f t="shared" si="12"/>
        <v>45.24990237024798</v>
      </c>
      <c r="J80" s="56">
        <f t="shared" si="13"/>
        <v>-103.21166509765817</v>
      </c>
      <c r="K80" s="56">
        <f t="shared" si="14"/>
        <v>-57.961762727410189</v>
      </c>
      <c r="L80" s="56">
        <f t="shared" si="15"/>
        <v>90635.554447606701</v>
      </c>
      <c r="M80" s="56">
        <f t="shared" si="16"/>
        <v>-116097.41074300261</v>
      </c>
      <c r="N80" s="34">
        <f>'jan-mars'!M80</f>
        <v>756666.22859380767</v>
      </c>
      <c r="O80" s="34">
        <f t="shared" si="17"/>
        <v>-872763.63933681021</v>
      </c>
    </row>
    <row r="81" spans="1:15" x14ac:dyDescent="0.25">
      <c r="A81" s="55">
        <v>1839</v>
      </c>
      <c r="B81" s="55" t="s">
        <v>101</v>
      </c>
      <c r="C81" s="56">
        <v>15664277</v>
      </c>
      <c r="D81" s="56">
        <v>1059</v>
      </c>
      <c r="E81" s="56">
        <f t="shared" si="10"/>
        <v>14791.574126534466</v>
      </c>
      <c r="F81" s="57">
        <f t="shared" si="18"/>
        <v>1.2179734686046109</v>
      </c>
      <c r="G81" s="56">
        <f t="shared" si="19"/>
        <v>-1641.2392363107767</v>
      </c>
      <c r="H81" s="60">
        <f t="shared" si="11"/>
        <v>0</v>
      </c>
      <c r="I81" s="63">
        <f t="shared" si="12"/>
        <v>-1641.2392363107767</v>
      </c>
      <c r="J81" s="56">
        <f t="shared" si="13"/>
        <v>-103.21166509765817</v>
      </c>
      <c r="K81" s="56">
        <f t="shared" si="14"/>
        <v>-1744.4509014084349</v>
      </c>
      <c r="L81" s="56">
        <f t="shared" si="15"/>
        <v>-1738072.3512531125</v>
      </c>
      <c r="M81" s="56">
        <f t="shared" si="16"/>
        <v>-1847373.5045915325</v>
      </c>
      <c r="N81" s="34">
        <f>'jan-mars'!M81</f>
        <v>-33486.882955147084</v>
      </c>
      <c r="O81" s="34">
        <f t="shared" si="17"/>
        <v>-1813886.6216363853</v>
      </c>
    </row>
    <row r="82" spans="1:15" x14ac:dyDescent="0.25">
      <c r="A82" s="55">
        <v>1840</v>
      </c>
      <c r="B82" s="55" t="s">
        <v>102</v>
      </c>
      <c r="C82" s="56">
        <v>46715409</v>
      </c>
      <c r="D82" s="56">
        <v>4822</v>
      </c>
      <c r="E82" s="56">
        <f t="shared" si="10"/>
        <v>9687.9736623807548</v>
      </c>
      <c r="F82" s="57">
        <f t="shared" si="18"/>
        <v>0.79773084219296453</v>
      </c>
      <c r="G82" s="56">
        <f t="shared" si="19"/>
        <v>1522.9930514645241</v>
      </c>
      <c r="H82" s="60">
        <f t="shared" si="11"/>
        <v>434.69964957687523</v>
      </c>
      <c r="I82" s="63">
        <f t="shared" si="12"/>
        <v>1957.6927010413992</v>
      </c>
      <c r="J82" s="56">
        <f t="shared" si="13"/>
        <v>-103.21166509765817</v>
      </c>
      <c r="K82" s="56">
        <f t="shared" si="14"/>
        <v>1854.4810359437411</v>
      </c>
      <c r="L82" s="56">
        <f t="shared" si="15"/>
        <v>9439994.2044216264</v>
      </c>
      <c r="M82" s="56">
        <f t="shared" si="16"/>
        <v>8942307.5553207193</v>
      </c>
      <c r="N82" s="34">
        <f>'jan-mars'!M82</f>
        <v>8170599.934720058</v>
      </c>
      <c r="O82" s="34">
        <f t="shared" si="17"/>
        <v>771707.62060066126</v>
      </c>
    </row>
    <row r="83" spans="1:15" x14ac:dyDescent="0.25">
      <c r="A83" s="55">
        <v>1841</v>
      </c>
      <c r="B83" s="55" t="s">
        <v>103</v>
      </c>
      <c r="C83" s="56">
        <v>113977387</v>
      </c>
      <c r="D83" s="56">
        <v>9805</v>
      </c>
      <c r="E83" s="56">
        <f t="shared" si="10"/>
        <v>11624.414788373278</v>
      </c>
      <c r="F83" s="57">
        <f t="shared" si="18"/>
        <v>0.95718201992412844</v>
      </c>
      <c r="G83" s="56">
        <f t="shared" si="19"/>
        <v>322.39955334915948</v>
      </c>
      <c r="H83" s="60">
        <f t="shared" si="11"/>
        <v>0</v>
      </c>
      <c r="I83" s="63">
        <f t="shared" si="12"/>
        <v>322.39955334915948</v>
      </c>
      <c r="J83" s="56">
        <f t="shared" si="13"/>
        <v>-103.21166509765817</v>
      </c>
      <c r="K83" s="56">
        <f t="shared" si="14"/>
        <v>219.18788825150131</v>
      </c>
      <c r="L83" s="56">
        <f t="shared" si="15"/>
        <v>3161127.6205885084</v>
      </c>
      <c r="M83" s="56">
        <f t="shared" si="16"/>
        <v>2149137.2443059701</v>
      </c>
      <c r="N83" s="34">
        <f>'jan-mars'!M83</f>
        <v>4923568.3816286884</v>
      </c>
      <c r="O83" s="34">
        <f t="shared" si="17"/>
        <v>-2774431.1373227183</v>
      </c>
    </row>
    <row r="84" spans="1:15" x14ac:dyDescent="0.25">
      <c r="A84" s="55">
        <v>1845</v>
      </c>
      <c r="B84" s="55" t="s">
        <v>104</v>
      </c>
      <c r="C84" s="56">
        <v>35059623</v>
      </c>
      <c r="D84" s="56">
        <v>1851</v>
      </c>
      <c r="E84" s="56">
        <f t="shared" si="10"/>
        <v>18940.909238249595</v>
      </c>
      <c r="F84" s="57">
        <f t="shared" si="18"/>
        <v>1.5596396114495867</v>
      </c>
      <c r="G84" s="56">
        <f t="shared" si="19"/>
        <v>-4213.8270055741568</v>
      </c>
      <c r="H84" s="60">
        <f t="shared" si="11"/>
        <v>0</v>
      </c>
      <c r="I84" s="63">
        <f t="shared" si="12"/>
        <v>-4213.8270055741568</v>
      </c>
      <c r="J84" s="56">
        <f t="shared" si="13"/>
        <v>-103.21166509765817</v>
      </c>
      <c r="K84" s="56">
        <f t="shared" si="14"/>
        <v>-4317.0386706718145</v>
      </c>
      <c r="L84" s="56">
        <f t="shared" si="15"/>
        <v>-7799793.787317764</v>
      </c>
      <c r="M84" s="56">
        <f t="shared" si="16"/>
        <v>-7990838.5794135286</v>
      </c>
      <c r="N84" s="34">
        <f>'jan-mars'!M84</f>
        <v>-3547133.4927572957</v>
      </c>
      <c r="O84" s="34">
        <f t="shared" si="17"/>
        <v>-4443705.0866562333</v>
      </c>
    </row>
    <row r="85" spans="1:15" x14ac:dyDescent="0.25">
      <c r="A85" s="55">
        <v>1848</v>
      </c>
      <c r="B85" s="55" t="s">
        <v>105</v>
      </c>
      <c r="C85" s="56">
        <v>28128657</v>
      </c>
      <c r="D85" s="56">
        <v>2662</v>
      </c>
      <c r="E85" s="56">
        <f t="shared" si="10"/>
        <v>10566.738166791885</v>
      </c>
      <c r="F85" s="57">
        <f t="shared" si="18"/>
        <v>0.87009040598031107</v>
      </c>
      <c r="G85" s="56">
        <f t="shared" si="19"/>
        <v>978.15905872962333</v>
      </c>
      <c r="H85" s="60">
        <f t="shared" si="11"/>
        <v>127.13207303297958</v>
      </c>
      <c r="I85" s="63">
        <f t="shared" si="12"/>
        <v>1105.2911317626028</v>
      </c>
      <c r="J85" s="56">
        <f t="shared" si="13"/>
        <v>-103.21166509765817</v>
      </c>
      <c r="K85" s="56">
        <f t="shared" si="14"/>
        <v>1002.0794666649447</v>
      </c>
      <c r="L85" s="56">
        <f t="shared" si="15"/>
        <v>2942284.9927520487</v>
      </c>
      <c r="M85" s="56">
        <f t="shared" si="16"/>
        <v>2667535.5402620826</v>
      </c>
      <c r="N85" s="34">
        <f>'jan-mars'!M85</f>
        <v>2123529.5425020303</v>
      </c>
      <c r="O85" s="34">
        <f t="shared" si="17"/>
        <v>544005.99776005233</v>
      </c>
    </row>
    <row r="86" spans="1:15" x14ac:dyDescent="0.25">
      <c r="A86" s="55">
        <v>1851</v>
      </c>
      <c r="B86" s="55" t="s">
        <v>106</v>
      </c>
      <c r="C86" s="56">
        <v>20597042</v>
      </c>
      <c r="D86" s="56">
        <v>2067</v>
      </c>
      <c r="E86" s="56">
        <f t="shared" si="10"/>
        <v>9964.7034349298501</v>
      </c>
      <c r="F86" s="57">
        <f t="shared" si="18"/>
        <v>0.82051743123713905</v>
      </c>
      <c r="G86" s="56">
        <f t="shared" si="19"/>
        <v>1351.4205924840851</v>
      </c>
      <c r="H86" s="60">
        <f t="shared" si="11"/>
        <v>337.84422918469187</v>
      </c>
      <c r="I86" s="63">
        <f t="shared" si="12"/>
        <v>1689.2648216687769</v>
      </c>
      <c r="J86" s="56">
        <f t="shared" si="13"/>
        <v>-103.21166509765817</v>
      </c>
      <c r="K86" s="56">
        <f t="shared" si="14"/>
        <v>1586.0531565711187</v>
      </c>
      <c r="L86" s="56">
        <f t="shared" si="15"/>
        <v>3491710.3863893617</v>
      </c>
      <c r="M86" s="56">
        <f t="shared" si="16"/>
        <v>3278371.8746325024</v>
      </c>
      <c r="N86" s="34">
        <f>'jan-mars'!M86</f>
        <v>2850705.1238586376</v>
      </c>
      <c r="O86" s="34">
        <f t="shared" si="17"/>
        <v>427666.7507738648</v>
      </c>
    </row>
    <row r="87" spans="1:15" x14ac:dyDescent="0.25">
      <c r="A87" s="55">
        <v>1853</v>
      </c>
      <c r="B87" s="55" t="s">
        <v>107</v>
      </c>
      <c r="C87" s="56">
        <v>15054503</v>
      </c>
      <c r="D87" s="56">
        <v>1362</v>
      </c>
      <c r="E87" s="56">
        <f t="shared" si="10"/>
        <v>11053.232745961821</v>
      </c>
      <c r="F87" s="57">
        <f t="shared" si="18"/>
        <v>0.91014952916626057</v>
      </c>
      <c r="G87" s="56">
        <f t="shared" si="19"/>
        <v>676.5324196442632</v>
      </c>
      <c r="H87" s="60">
        <f t="shared" si="11"/>
        <v>0</v>
      </c>
      <c r="I87" s="63">
        <f t="shared" si="12"/>
        <v>676.5324196442632</v>
      </c>
      <c r="J87" s="56">
        <f t="shared" si="13"/>
        <v>-103.21166509765817</v>
      </c>
      <c r="K87" s="56">
        <f t="shared" si="14"/>
        <v>573.32075454660503</v>
      </c>
      <c r="L87" s="56">
        <f t="shared" si="15"/>
        <v>921437.15555548645</v>
      </c>
      <c r="M87" s="56">
        <f t="shared" si="16"/>
        <v>780862.86769247602</v>
      </c>
      <c r="N87" s="34">
        <f>'jan-mars'!M87</f>
        <v>631903.22526448523</v>
      </c>
      <c r="O87" s="34">
        <f t="shared" si="17"/>
        <v>148959.6424279908</v>
      </c>
    </row>
    <row r="88" spans="1:15" x14ac:dyDescent="0.25">
      <c r="A88" s="55">
        <v>1856</v>
      </c>
      <c r="B88" s="55" t="s">
        <v>108</v>
      </c>
      <c r="C88" s="56">
        <v>5033543</v>
      </c>
      <c r="D88" s="56">
        <v>458</v>
      </c>
      <c r="E88" s="56">
        <f t="shared" si="10"/>
        <v>10990.268558951964</v>
      </c>
      <c r="F88" s="57">
        <f t="shared" si="18"/>
        <v>0.90496490793567141</v>
      </c>
      <c r="G88" s="56">
        <f t="shared" si="19"/>
        <v>715.57021559037435</v>
      </c>
      <c r="H88" s="60">
        <f t="shared" si="11"/>
        <v>0</v>
      </c>
      <c r="I88" s="63">
        <f t="shared" si="12"/>
        <v>715.57021559037435</v>
      </c>
      <c r="J88" s="56">
        <f t="shared" si="13"/>
        <v>-103.21166509765817</v>
      </c>
      <c r="K88" s="56">
        <f t="shared" si="14"/>
        <v>612.35855049271618</v>
      </c>
      <c r="L88" s="56">
        <f t="shared" si="15"/>
        <v>327731.15874039143</v>
      </c>
      <c r="M88" s="56">
        <f t="shared" si="16"/>
        <v>280460.21612566401</v>
      </c>
      <c r="N88" s="34">
        <f>'jan-mars'!M88</f>
        <v>287656.11301845399</v>
      </c>
      <c r="O88" s="34">
        <f t="shared" si="17"/>
        <v>-7195.8968927899841</v>
      </c>
    </row>
    <row r="89" spans="1:15" x14ac:dyDescent="0.25">
      <c r="A89" s="55">
        <v>1857</v>
      </c>
      <c r="B89" s="55" t="s">
        <v>109</v>
      </c>
      <c r="C89" s="56">
        <v>7956814</v>
      </c>
      <c r="D89" s="56">
        <v>677</v>
      </c>
      <c r="E89" s="56">
        <f t="shared" si="10"/>
        <v>11753.048744460857</v>
      </c>
      <c r="F89" s="57">
        <f t="shared" si="18"/>
        <v>0.9677740464614033</v>
      </c>
      <c r="G89" s="56">
        <f t="shared" si="19"/>
        <v>242.6465005748608</v>
      </c>
      <c r="H89" s="60">
        <f t="shared" si="11"/>
        <v>0</v>
      </c>
      <c r="I89" s="63">
        <f t="shared" si="12"/>
        <v>242.6465005748608</v>
      </c>
      <c r="J89" s="56">
        <f t="shared" si="13"/>
        <v>-103.21166509765817</v>
      </c>
      <c r="K89" s="56">
        <f t="shared" si="14"/>
        <v>139.43483547720263</v>
      </c>
      <c r="L89" s="56">
        <f t="shared" si="15"/>
        <v>164271.68088918074</v>
      </c>
      <c r="M89" s="56">
        <f t="shared" si="16"/>
        <v>94397.383618066175</v>
      </c>
      <c r="N89" s="34">
        <f>'jan-mars'!M89</f>
        <v>50413.224701950428</v>
      </c>
      <c r="O89" s="34">
        <f t="shared" si="17"/>
        <v>43984.158916115746</v>
      </c>
    </row>
    <row r="90" spans="1:15" x14ac:dyDescent="0.25">
      <c r="A90" s="55">
        <v>1859</v>
      </c>
      <c r="B90" s="55" t="s">
        <v>110</v>
      </c>
      <c r="C90" s="56">
        <v>13383749</v>
      </c>
      <c r="D90" s="56">
        <v>1266</v>
      </c>
      <c r="E90" s="56">
        <f t="shared" si="10"/>
        <v>10571.681674565561</v>
      </c>
      <c r="F90" s="57">
        <f t="shared" si="18"/>
        <v>0.87049746619301538</v>
      </c>
      <c r="G90" s="56">
        <f t="shared" si="19"/>
        <v>975.09408390994406</v>
      </c>
      <c r="H90" s="60">
        <f t="shared" si="11"/>
        <v>125.40184531219292</v>
      </c>
      <c r="I90" s="63">
        <f t="shared" si="12"/>
        <v>1100.495929222137</v>
      </c>
      <c r="J90" s="56">
        <f t="shared" si="13"/>
        <v>-103.21166509765817</v>
      </c>
      <c r="K90" s="56">
        <f t="shared" si="14"/>
        <v>997.2842641244788</v>
      </c>
      <c r="L90" s="56">
        <f t="shared" si="15"/>
        <v>1393227.8463952255</v>
      </c>
      <c r="M90" s="56">
        <f t="shared" si="16"/>
        <v>1262561.8783815901</v>
      </c>
      <c r="N90" s="34">
        <f>'jan-mars'!M90</f>
        <v>1440054.6728277882</v>
      </c>
      <c r="O90" s="34">
        <f t="shared" si="17"/>
        <v>-177492.79444619804</v>
      </c>
    </row>
    <row r="91" spans="1:15" x14ac:dyDescent="0.25">
      <c r="A91" s="55">
        <v>1860</v>
      </c>
      <c r="B91" s="55" t="s">
        <v>111</v>
      </c>
      <c r="C91" s="56">
        <v>121062929</v>
      </c>
      <c r="D91" s="56">
        <v>11582</v>
      </c>
      <c r="E91" s="56">
        <f t="shared" si="10"/>
        <v>10452.679070972199</v>
      </c>
      <c r="F91" s="57">
        <f t="shared" si="18"/>
        <v>0.86069850817599292</v>
      </c>
      <c r="G91" s="56">
        <f t="shared" si="19"/>
        <v>1048.8756981378287</v>
      </c>
      <c r="H91" s="60">
        <f t="shared" si="11"/>
        <v>167.05275656986976</v>
      </c>
      <c r="I91" s="63">
        <f t="shared" si="12"/>
        <v>1215.9284547076986</v>
      </c>
      <c r="J91" s="56">
        <f t="shared" si="13"/>
        <v>-103.21166509765817</v>
      </c>
      <c r="K91" s="56">
        <f t="shared" si="14"/>
        <v>1112.7167896100405</v>
      </c>
      <c r="L91" s="56">
        <f t="shared" si="15"/>
        <v>14082883.362424565</v>
      </c>
      <c r="M91" s="56">
        <f t="shared" si="16"/>
        <v>12887485.857263489</v>
      </c>
      <c r="N91" s="34">
        <f>'jan-mars'!M91</f>
        <v>11775711.360735729</v>
      </c>
      <c r="O91" s="34">
        <f t="shared" si="17"/>
        <v>1111774.4965277594</v>
      </c>
    </row>
    <row r="92" spans="1:15" x14ac:dyDescent="0.25">
      <c r="A92" s="55">
        <v>1865</v>
      </c>
      <c r="B92" s="55" t="s">
        <v>112</v>
      </c>
      <c r="C92" s="56">
        <v>102568009</v>
      </c>
      <c r="D92" s="56">
        <v>9871</v>
      </c>
      <c r="E92" s="56">
        <f t="shared" si="10"/>
        <v>10390.842771755648</v>
      </c>
      <c r="F92" s="57">
        <f t="shared" si="18"/>
        <v>0.85560675991457236</v>
      </c>
      <c r="G92" s="56">
        <f t="shared" si="19"/>
        <v>1087.2142036520904</v>
      </c>
      <c r="H92" s="60">
        <f t="shared" si="11"/>
        <v>188.69546129566268</v>
      </c>
      <c r="I92" s="63">
        <f t="shared" si="12"/>
        <v>1275.9096649477531</v>
      </c>
      <c r="J92" s="56">
        <f t="shared" si="13"/>
        <v>-103.21166509765817</v>
      </c>
      <c r="K92" s="56">
        <f t="shared" si="14"/>
        <v>1172.6979998500949</v>
      </c>
      <c r="L92" s="56">
        <f t="shared" si="15"/>
        <v>12594504.30269927</v>
      </c>
      <c r="M92" s="56">
        <f t="shared" si="16"/>
        <v>11575701.956520287</v>
      </c>
      <c r="N92" s="34">
        <f>'jan-mars'!M92</f>
        <v>10798877.161779687</v>
      </c>
      <c r="O92" s="34">
        <f t="shared" si="17"/>
        <v>776824.79474060051</v>
      </c>
    </row>
    <row r="93" spans="1:15" x14ac:dyDescent="0.25">
      <c r="A93" s="55">
        <v>1866</v>
      </c>
      <c r="B93" s="55" t="s">
        <v>113</v>
      </c>
      <c r="C93" s="56">
        <v>101098677</v>
      </c>
      <c r="D93" s="56">
        <v>8400</v>
      </c>
      <c r="E93" s="56">
        <f t="shared" si="10"/>
        <v>12035.556785714285</v>
      </c>
      <c r="F93" s="57">
        <f t="shared" si="18"/>
        <v>0.99103643192292601</v>
      </c>
      <c r="G93" s="56">
        <f t="shared" si="19"/>
        <v>67.491514997735436</v>
      </c>
      <c r="H93" s="60">
        <f t="shared" si="11"/>
        <v>0</v>
      </c>
      <c r="I93" s="63">
        <f t="shared" si="12"/>
        <v>67.491514997735436</v>
      </c>
      <c r="J93" s="56">
        <f t="shared" si="13"/>
        <v>-103.21166509765817</v>
      </c>
      <c r="K93" s="56">
        <f t="shared" si="14"/>
        <v>-35.720150099922733</v>
      </c>
      <c r="L93" s="56">
        <f t="shared" si="15"/>
        <v>566928.72598097764</v>
      </c>
      <c r="M93" s="56">
        <f t="shared" si="16"/>
        <v>-300049.26083935099</v>
      </c>
      <c r="N93" s="34">
        <f>'jan-mars'!M93</f>
        <v>-976644.9663864288</v>
      </c>
      <c r="O93" s="34">
        <f t="shared" si="17"/>
        <v>676595.70554707781</v>
      </c>
    </row>
    <row r="94" spans="1:15" x14ac:dyDescent="0.25">
      <c r="A94" s="55">
        <v>1867</v>
      </c>
      <c r="B94" s="55" t="s">
        <v>114</v>
      </c>
      <c r="C94" s="56">
        <v>31793713</v>
      </c>
      <c r="D94" s="56">
        <v>2617</v>
      </c>
      <c r="E94" s="56">
        <f t="shared" si="10"/>
        <v>12148.915934275889</v>
      </c>
      <c r="F94" s="57">
        <f t="shared" si="18"/>
        <v>1.0003706944017221</v>
      </c>
      <c r="G94" s="56">
        <f t="shared" si="19"/>
        <v>-2.7911571104586983</v>
      </c>
      <c r="H94" s="60">
        <f t="shared" si="11"/>
        <v>0</v>
      </c>
      <c r="I94" s="63">
        <f t="shared" si="12"/>
        <v>-2.7911571104586983</v>
      </c>
      <c r="J94" s="56">
        <f t="shared" si="13"/>
        <v>-103.21166509765817</v>
      </c>
      <c r="K94" s="56">
        <f t="shared" si="14"/>
        <v>-106.00282220811687</v>
      </c>
      <c r="L94" s="56">
        <f t="shared" si="15"/>
        <v>-7304.4581580704134</v>
      </c>
      <c r="M94" s="56">
        <f t="shared" si="16"/>
        <v>-277409.38571864186</v>
      </c>
      <c r="N94" s="34">
        <f>'jan-mars'!M94</f>
        <v>-604687.51910634444</v>
      </c>
      <c r="O94" s="34">
        <f t="shared" si="17"/>
        <v>327278.13338770258</v>
      </c>
    </row>
    <row r="95" spans="1:15" x14ac:dyDescent="0.25">
      <c r="A95" s="55">
        <v>1868</v>
      </c>
      <c r="B95" s="55" t="s">
        <v>115</v>
      </c>
      <c r="C95" s="56">
        <v>50310651</v>
      </c>
      <c r="D95" s="56">
        <v>4628</v>
      </c>
      <c r="E95" s="56">
        <f t="shared" si="10"/>
        <v>10870.927182368194</v>
      </c>
      <c r="F95" s="57">
        <f t="shared" si="18"/>
        <v>0.89513805454316908</v>
      </c>
      <c r="G95" s="56">
        <f t="shared" si="19"/>
        <v>789.56186907231199</v>
      </c>
      <c r="H95" s="60">
        <f t="shared" si="11"/>
        <v>20.665917581271604</v>
      </c>
      <c r="I95" s="63">
        <f t="shared" si="12"/>
        <v>810.22778665358362</v>
      </c>
      <c r="J95" s="56">
        <f t="shared" si="13"/>
        <v>-103.21166509765817</v>
      </c>
      <c r="K95" s="56">
        <f t="shared" si="14"/>
        <v>707.01612155592545</v>
      </c>
      <c r="L95" s="56">
        <f t="shared" si="15"/>
        <v>3749734.1966327848</v>
      </c>
      <c r="M95" s="56">
        <f t="shared" si="16"/>
        <v>3272070.6105608228</v>
      </c>
      <c r="N95" s="34">
        <f>'jan-mars'!M95</f>
        <v>2614447.8653480448</v>
      </c>
      <c r="O95" s="34">
        <f t="shared" si="17"/>
        <v>657622.74521277798</v>
      </c>
    </row>
    <row r="96" spans="1:15" x14ac:dyDescent="0.25">
      <c r="A96" s="55">
        <v>1870</v>
      </c>
      <c r="B96" s="55" t="s">
        <v>116</v>
      </c>
      <c r="C96" s="56">
        <v>116420728</v>
      </c>
      <c r="D96" s="56">
        <v>10781</v>
      </c>
      <c r="E96" s="56">
        <f t="shared" si="10"/>
        <v>10798.694740747611</v>
      </c>
      <c r="F96" s="57">
        <f t="shared" si="18"/>
        <v>0.88919026313748095</v>
      </c>
      <c r="G96" s="56">
        <f t="shared" si="19"/>
        <v>834.34598287707342</v>
      </c>
      <c r="H96" s="60">
        <f t="shared" si="11"/>
        <v>45.947272148475619</v>
      </c>
      <c r="I96" s="63">
        <f t="shared" si="12"/>
        <v>880.293255025549</v>
      </c>
      <c r="J96" s="56">
        <f t="shared" si="13"/>
        <v>-103.21166509765817</v>
      </c>
      <c r="K96" s="56">
        <f t="shared" si="14"/>
        <v>777.08158992789083</v>
      </c>
      <c r="L96" s="56">
        <f t="shared" si="15"/>
        <v>9490441.5824304447</v>
      </c>
      <c r="M96" s="56">
        <f t="shared" si="16"/>
        <v>8377716.6210125908</v>
      </c>
      <c r="N96" s="34">
        <f>'jan-mars'!M96</f>
        <v>6862916.7766199876</v>
      </c>
      <c r="O96" s="34">
        <f t="shared" si="17"/>
        <v>1514799.8443926033</v>
      </c>
    </row>
    <row r="97" spans="1:15" x14ac:dyDescent="0.25">
      <c r="A97" s="55">
        <v>1871</v>
      </c>
      <c r="B97" s="55" t="s">
        <v>117</v>
      </c>
      <c r="C97" s="56">
        <v>49835403</v>
      </c>
      <c r="D97" s="56">
        <v>4542</v>
      </c>
      <c r="E97" s="56">
        <f t="shared" si="10"/>
        <v>10972.127476882431</v>
      </c>
      <c r="F97" s="57">
        <f t="shared" si="18"/>
        <v>0.90347112799964457</v>
      </c>
      <c r="G97" s="56">
        <f t="shared" si="19"/>
        <v>726.81768647348463</v>
      </c>
      <c r="H97" s="60">
        <f t="shared" si="11"/>
        <v>0</v>
      </c>
      <c r="I97" s="63">
        <f t="shared" si="12"/>
        <v>726.81768647348463</v>
      </c>
      <c r="J97" s="56">
        <f t="shared" si="13"/>
        <v>-103.21166509765817</v>
      </c>
      <c r="K97" s="56">
        <f t="shared" si="14"/>
        <v>623.60602137582646</v>
      </c>
      <c r="L97" s="56">
        <f t="shared" si="15"/>
        <v>3301205.9319625674</v>
      </c>
      <c r="M97" s="56">
        <f t="shared" si="16"/>
        <v>2832418.5490890038</v>
      </c>
      <c r="N97" s="34">
        <f>'jan-mars'!M97</f>
        <v>2305789.0598467649</v>
      </c>
      <c r="O97" s="34">
        <f t="shared" si="17"/>
        <v>526629.48924223892</v>
      </c>
    </row>
    <row r="98" spans="1:15" x14ac:dyDescent="0.25">
      <c r="A98" s="55">
        <v>1874</v>
      </c>
      <c r="B98" s="55" t="s">
        <v>118</v>
      </c>
      <c r="C98" s="56">
        <v>10904535</v>
      </c>
      <c r="D98" s="56">
        <v>969</v>
      </c>
      <c r="E98" s="56">
        <f t="shared" si="10"/>
        <v>11253.390092879257</v>
      </c>
      <c r="F98" s="57">
        <f t="shared" si="18"/>
        <v>0.92663096217712593</v>
      </c>
      <c r="G98" s="56">
        <f t="shared" si="19"/>
        <v>552.43486455545269</v>
      </c>
      <c r="H98" s="60">
        <f t="shared" si="11"/>
        <v>0</v>
      </c>
      <c r="I98" s="63">
        <f t="shared" si="12"/>
        <v>552.43486455545269</v>
      </c>
      <c r="J98" s="56">
        <f t="shared" si="13"/>
        <v>-103.21166509765817</v>
      </c>
      <c r="K98" s="56">
        <f t="shared" si="14"/>
        <v>449.22319945779452</v>
      </c>
      <c r="L98" s="56">
        <f t="shared" si="15"/>
        <v>535309.38375423371</v>
      </c>
      <c r="M98" s="56">
        <f t="shared" si="16"/>
        <v>435297.28027460288</v>
      </c>
      <c r="N98" s="34">
        <f>'jan-mars'!M98</f>
        <v>604132.27361327969</v>
      </c>
      <c r="O98" s="34">
        <f t="shared" si="17"/>
        <v>-168834.99333867681</v>
      </c>
    </row>
    <row r="99" spans="1:15" x14ac:dyDescent="0.25">
      <c r="A99" s="55">
        <v>1875</v>
      </c>
      <c r="B99" s="55" t="s">
        <v>119</v>
      </c>
      <c r="C99" s="56">
        <v>37978336</v>
      </c>
      <c r="D99" s="56">
        <v>2786</v>
      </c>
      <c r="E99" s="56">
        <f t="shared" si="10"/>
        <v>13631.850681981336</v>
      </c>
      <c r="F99" s="57">
        <f t="shared" si="18"/>
        <v>1.1224790760334664</v>
      </c>
      <c r="G99" s="56">
        <f t="shared" si="19"/>
        <v>-922.21070068783592</v>
      </c>
      <c r="H99" s="60">
        <f t="shared" si="11"/>
        <v>0</v>
      </c>
      <c r="I99" s="63">
        <f t="shared" si="12"/>
        <v>-922.21070068783592</v>
      </c>
      <c r="J99" s="56">
        <f t="shared" si="13"/>
        <v>-103.21166509765817</v>
      </c>
      <c r="K99" s="56">
        <f t="shared" si="14"/>
        <v>-1025.4223657854941</v>
      </c>
      <c r="L99" s="56">
        <f t="shared" si="15"/>
        <v>-2569279.0121163111</v>
      </c>
      <c r="M99" s="56">
        <f t="shared" si="16"/>
        <v>-2856826.7110783868</v>
      </c>
      <c r="N99" s="34">
        <f>'jan-mars'!M99</f>
        <v>-2352792.1515515</v>
      </c>
      <c r="O99" s="34">
        <f t="shared" si="17"/>
        <v>-504034.55952688679</v>
      </c>
    </row>
    <row r="100" spans="1:15" x14ac:dyDescent="0.25">
      <c r="A100" s="55">
        <v>3101</v>
      </c>
      <c r="B100" s="55" t="s">
        <v>120</v>
      </c>
      <c r="C100" s="56">
        <v>305764578</v>
      </c>
      <c r="D100" s="56">
        <v>32038</v>
      </c>
      <c r="E100" s="56">
        <f t="shared" si="10"/>
        <v>9543.8097883763039</v>
      </c>
      <c r="F100" s="57">
        <f t="shared" si="18"/>
        <v>0.78586004519958075</v>
      </c>
      <c r="G100" s="56">
        <f t="shared" si="19"/>
        <v>1612.3746533472838</v>
      </c>
      <c r="H100" s="60">
        <f t="shared" si="11"/>
        <v>485.15700547843306</v>
      </c>
      <c r="I100" s="63">
        <f t="shared" si="12"/>
        <v>2097.5316588257169</v>
      </c>
      <c r="J100" s="56">
        <f t="shared" si="13"/>
        <v>-103.21166509765817</v>
      </c>
      <c r="K100" s="56">
        <f t="shared" si="14"/>
        <v>1994.3199937280588</v>
      </c>
      <c r="L100" s="56">
        <f t="shared" si="15"/>
        <v>67200719.285458326</v>
      </c>
      <c r="M100" s="56">
        <f t="shared" si="16"/>
        <v>63894023.959059544</v>
      </c>
      <c r="N100" s="34">
        <f>'jan-mars'!M100</f>
        <v>58637752.142667174</v>
      </c>
      <c r="O100" s="34">
        <f t="shared" si="17"/>
        <v>5256271.8163923696</v>
      </c>
    </row>
    <row r="101" spans="1:15" x14ac:dyDescent="0.25">
      <c r="A101" s="55">
        <v>3103</v>
      </c>
      <c r="B101" s="55" t="s">
        <v>121</v>
      </c>
      <c r="C101" s="56">
        <v>558552107</v>
      </c>
      <c r="D101" s="56">
        <v>52646</v>
      </c>
      <c r="E101" s="56">
        <f t="shared" si="10"/>
        <v>10609.583007256011</v>
      </c>
      <c r="F101" s="57">
        <f t="shared" si="18"/>
        <v>0.87361835226280249</v>
      </c>
      <c r="G101" s="56">
        <f t="shared" si="19"/>
        <v>951.59525764186526</v>
      </c>
      <c r="H101" s="60">
        <f t="shared" si="11"/>
        <v>112.13637887053555</v>
      </c>
      <c r="I101" s="63">
        <f t="shared" si="12"/>
        <v>1063.7316365124009</v>
      </c>
      <c r="J101" s="56">
        <f t="shared" si="13"/>
        <v>-103.21166509765817</v>
      </c>
      <c r="K101" s="56">
        <f t="shared" si="14"/>
        <v>960.51997141474271</v>
      </c>
      <c r="L101" s="56">
        <f t="shared" si="15"/>
        <v>56001215.735831857</v>
      </c>
      <c r="M101" s="56">
        <f t="shared" si="16"/>
        <v>50567534.415100545</v>
      </c>
      <c r="N101" s="34">
        <f>'jan-mars'!M101</f>
        <v>47268611.385680631</v>
      </c>
      <c r="O101" s="34">
        <f t="shared" si="17"/>
        <v>3298923.0294199139</v>
      </c>
    </row>
    <row r="102" spans="1:15" x14ac:dyDescent="0.25">
      <c r="A102" s="55">
        <v>3105</v>
      </c>
      <c r="B102" s="55" t="s">
        <v>122</v>
      </c>
      <c r="C102" s="56">
        <v>569690789</v>
      </c>
      <c r="D102" s="56">
        <v>60139</v>
      </c>
      <c r="E102" s="56">
        <f t="shared" si="10"/>
        <v>9472.9009295132946</v>
      </c>
      <c r="F102" s="57">
        <f t="shared" si="18"/>
        <v>0.78002124075284873</v>
      </c>
      <c r="G102" s="56">
        <f t="shared" si="19"/>
        <v>1656.3381458423496</v>
      </c>
      <c r="H102" s="60">
        <f t="shared" si="11"/>
        <v>509.97510608048628</v>
      </c>
      <c r="I102" s="63">
        <f t="shared" si="12"/>
        <v>2166.3132519228357</v>
      </c>
      <c r="J102" s="56">
        <f t="shared" si="13"/>
        <v>-103.21166509765817</v>
      </c>
      <c r="K102" s="56">
        <f t="shared" si="14"/>
        <v>2063.1015868251775</v>
      </c>
      <c r="L102" s="56">
        <f t="shared" si="15"/>
        <v>130279912.65738742</v>
      </c>
      <c r="M102" s="56">
        <f t="shared" si="16"/>
        <v>124072866.33007935</v>
      </c>
      <c r="N102" s="34">
        <f>'jan-mars'!M102</f>
        <v>118648867.5914536</v>
      </c>
      <c r="O102" s="34">
        <f t="shared" si="17"/>
        <v>5423998.7386257499</v>
      </c>
    </row>
    <row r="103" spans="1:15" x14ac:dyDescent="0.25">
      <c r="A103" s="55">
        <v>3107</v>
      </c>
      <c r="B103" s="55" t="s">
        <v>123</v>
      </c>
      <c r="C103" s="56">
        <v>851504502</v>
      </c>
      <c r="D103" s="56">
        <v>85862</v>
      </c>
      <c r="E103" s="56">
        <f t="shared" si="10"/>
        <v>9917.1286715892948</v>
      </c>
      <c r="F103" s="57">
        <f t="shared" si="18"/>
        <v>0.81660001183145237</v>
      </c>
      <c r="G103" s="56">
        <f t="shared" si="19"/>
        <v>1380.9169457552293</v>
      </c>
      <c r="H103" s="60">
        <f t="shared" si="11"/>
        <v>354.49539635388624</v>
      </c>
      <c r="I103" s="63">
        <f t="shared" si="12"/>
        <v>1735.4123421091156</v>
      </c>
      <c r="J103" s="56">
        <f t="shared" si="13"/>
        <v>-103.21166509765817</v>
      </c>
      <c r="K103" s="56">
        <f t="shared" si="14"/>
        <v>1632.2006770114574</v>
      </c>
      <c r="L103" s="56">
        <f t="shared" si="15"/>
        <v>149005974.51817289</v>
      </c>
      <c r="M103" s="56">
        <f t="shared" si="16"/>
        <v>140144014.52955776</v>
      </c>
      <c r="N103" s="34">
        <f>'jan-mars'!M103</f>
        <v>126959888.96423341</v>
      </c>
      <c r="O103" s="34">
        <f t="shared" si="17"/>
        <v>13184125.565324351</v>
      </c>
    </row>
    <row r="104" spans="1:15" x14ac:dyDescent="0.25">
      <c r="A104" s="55">
        <v>3110</v>
      </c>
      <c r="B104" s="55" t="s">
        <v>124</v>
      </c>
      <c r="C104" s="56">
        <v>56260832</v>
      </c>
      <c r="D104" s="56">
        <v>4777</v>
      </c>
      <c r="E104" s="56">
        <f t="shared" si="10"/>
        <v>11777.440234456772</v>
      </c>
      <c r="F104" s="57">
        <f t="shared" si="18"/>
        <v>0.96978249988364351</v>
      </c>
      <c r="G104" s="56">
        <f t="shared" si="19"/>
        <v>227.52377677739381</v>
      </c>
      <c r="H104" s="60">
        <f t="shared" si="11"/>
        <v>0</v>
      </c>
      <c r="I104" s="63">
        <f t="shared" si="12"/>
        <v>227.52377677739381</v>
      </c>
      <c r="J104" s="56">
        <f t="shared" si="13"/>
        <v>-103.21166509765817</v>
      </c>
      <c r="K104" s="56">
        <f t="shared" si="14"/>
        <v>124.31211167973564</v>
      </c>
      <c r="L104" s="56">
        <f t="shared" si="15"/>
        <v>1086881.0816656102</v>
      </c>
      <c r="M104" s="56">
        <f t="shared" si="16"/>
        <v>593838.95749409718</v>
      </c>
      <c r="N104" s="34">
        <f>'jan-mars'!M104</f>
        <v>305972.90325143072</v>
      </c>
      <c r="O104" s="34">
        <f t="shared" si="17"/>
        <v>287866.05424266646</v>
      </c>
    </row>
    <row r="105" spans="1:15" x14ac:dyDescent="0.25">
      <c r="A105" s="55">
        <v>3112</v>
      </c>
      <c r="B105" s="55" t="s">
        <v>125</v>
      </c>
      <c r="C105" s="56">
        <v>83106877</v>
      </c>
      <c r="D105" s="56">
        <v>7850</v>
      </c>
      <c r="E105" s="56">
        <f t="shared" si="10"/>
        <v>10586.86331210191</v>
      </c>
      <c r="F105" s="57">
        <f t="shared" si="18"/>
        <v>0.87174755841248197</v>
      </c>
      <c r="G105" s="56">
        <f t="shared" si="19"/>
        <v>965.68146863740787</v>
      </c>
      <c r="H105" s="60">
        <f t="shared" si="11"/>
        <v>120.08827217447087</v>
      </c>
      <c r="I105" s="63">
        <f t="shared" si="12"/>
        <v>1085.7697408118788</v>
      </c>
      <c r="J105" s="56">
        <f t="shared" si="13"/>
        <v>-103.21166509765817</v>
      </c>
      <c r="K105" s="56">
        <f t="shared" si="14"/>
        <v>982.55807571422065</v>
      </c>
      <c r="L105" s="56">
        <f t="shared" si="15"/>
        <v>8523292.4653732479</v>
      </c>
      <c r="M105" s="56">
        <f t="shared" si="16"/>
        <v>7713080.8943566317</v>
      </c>
      <c r="N105" s="34">
        <f>'jan-mars'!M105</f>
        <v>6755782.3449590309</v>
      </c>
      <c r="O105" s="34">
        <f t="shared" si="17"/>
        <v>957298.54939760081</v>
      </c>
    </row>
    <row r="106" spans="1:15" x14ac:dyDescent="0.25">
      <c r="A106" s="55">
        <v>3114</v>
      </c>
      <c r="B106" s="55" t="s">
        <v>126</v>
      </c>
      <c r="C106" s="56">
        <v>61417089</v>
      </c>
      <c r="D106" s="56">
        <v>6162</v>
      </c>
      <c r="E106" s="56">
        <f t="shared" si="10"/>
        <v>9967.0705939629988</v>
      </c>
      <c r="F106" s="57">
        <f t="shared" si="18"/>
        <v>0.8207123487539415</v>
      </c>
      <c r="G106" s="56">
        <f t="shared" si="19"/>
        <v>1349.9529538835329</v>
      </c>
      <c r="H106" s="60">
        <f t="shared" si="11"/>
        <v>337.01572352308983</v>
      </c>
      <c r="I106" s="63">
        <f t="shared" si="12"/>
        <v>1686.9686774066226</v>
      </c>
      <c r="J106" s="56">
        <f t="shared" si="13"/>
        <v>-103.21166509765817</v>
      </c>
      <c r="K106" s="56">
        <f t="shared" si="14"/>
        <v>1583.7570123089645</v>
      </c>
      <c r="L106" s="56">
        <f t="shared" si="15"/>
        <v>10395100.99017961</v>
      </c>
      <c r="M106" s="56">
        <f t="shared" si="16"/>
        <v>9759110.7098478395</v>
      </c>
      <c r="N106" s="34">
        <f>'jan-mars'!M106</f>
        <v>9177082.8345219772</v>
      </c>
      <c r="O106" s="34">
        <f t="shared" si="17"/>
        <v>582027.87532586232</v>
      </c>
    </row>
    <row r="107" spans="1:15" x14ac:dyDescent="0.25">
      <c r="A107" s="55">
        <v>3116</v>
      </c>
      <c r="B107" s="55" t="s">
        <v>127</v>
      </c>
      <c r="C107" s="56">
        <v>39812786</v>
      </c>
      <c r="D107" s="56">
        <v>3956</v>
      </c>
      <c r="E107" s="56">
        <f t="shared" si="10"/>
        <v>10063.899393326592</v>
      </c>
      <c r="F107" s="57">
        <f t="shared" si="18"/>
        <v>0.82868546288045852</v>
      </c>
      <c r="G107" s="56">
        <f t="shared" si="19"/>
        <v>1289.9190982781051</v>
      </c>
      <c r="H107" s="60">
        <f t="shared" si="11"/>
        <v>303.12564374583224</v>
      </c>
      <c r="I107" s="63">
        <f t="shared" si="12"/>
        <v>1593.0447420239375</v>
      </c>
      <c r="J107" s="56">
        <f t="shared" si="13"/>
        <v>-103.21166509765817</v>
      </c>
      <c r="K107" s="56">
        <f t="shared" si="14"/>
        <v>1489.8330769262793</v>
      </c>
      <c r="L107" s="56">
        <f t="shared" si="15"/>
        <v>6302084.9994466966</v>
      </c>
      <c r="M107" s="56">
        <f t="shared" si="16"/>
        <v>5893779.6523203608</v>
      </c>
      <c r="N107" s="34">
        <f>'jan-mars'!M107</f>
        <v>5238822.2452659765</v>
      </c>
      <c r="O107" s="34">
        <f t="shared" si="17"/>
        <v>654957.40705438424</v>
      </c>
    </row>
    <row r="108" spans="1:15" x14ac:dyDescent="0.25">
      <c r="A108" s="55">
        <v>3118</v>
      </c>
      <c r="B108" s="55" t="s">
        <v>128</v>
      </c>
      <c r="C108" s="56">
        <v>496576931</v>
      </c>
      <c r="D108" s="56">
        <v>47449</v>
      </c>
      <c r="E108" s="56">
        <f t="shared" si="10"/>
        <v>10465.487807962234</v>
      </c>
      <c r="F108" s="57">
        <f t="shared" si="18"/>
        <v>0.86175321010877848</v>
      </c>
      <c r="G108" s="56">
        <f t="shared" si="19"/>
        <v>1040.934281204007</v>
      </c>
      <c r="H108" s="60">
        <f t="shared" si="11"/>
        <v>162.56969862335754</v>
      </c>
      <c r="I108" s="63">
        <f t="shared" si="12"/>
        <v>1203.5039798273644</v>
      </c>
      <c r="J108" s="56">
        <f t="shared" si="13"/>
        <v>-103.21166509765817</v>
      </c>
      <c r="K108" s="56">
        <f t="shared" si="14"/>
        <v>1100.2923147297063</v>
      </c>
      <c r="L108" s="56">
        <f t="shared" si="15"/>
        <v>57105060.338828616</v>
      </c>
      <c r="M108" s="56">
        <f t="shared" si="16"/>
        <v>52207770.041609831</v>
      </c>
      <c r="N108" s="34">
        <f>'jan-mars'!M108</f>
        <v>64910071.484672725</v>
      </c>
      <c r="O108" s="34">
        <f t="shared" si="17"/>
        <v>-12702301.443062894</v>
      </c>
    </row>
    <row r="109" spans="1:15" x14ac:dyDescent="0.25">
      <c r="A109" s="55">
        <v>3120</v>
      </c>
      <c r="B109" s="55" t="s">
        <v>129</v>
      </c>
      <c r="C109" s="56">
        <v>82492025</v>
      </c>
      <c r="D109" s="56">
        <v>8527</v>
      </c>
      <c r="E109" s="56">
        <f t="shared" si="10"/>
        <v>9674.2142605840272</v>
      </c>
      <c r="F109" s="57">
        <f t="shared" si="18"/>
        <v>0.79659786025413071</v>
      </c>
      <c r="G109" s="56">
        <f t="shared" si="19"/>
        <v>1531.5238805784952</v>
      </c>
      <c r="H109" s="60">
        <f t="shared" si="11"/>
        <v>439.51544020572987</v>
      </c>
      <c r="I109" s="63">
        <f t="shared" si="12"/>
        <v>1971.0393207842251</v>
      </c>
      <c r="J109" s="56">
        <f t="shared" si="13"/>
        <v>-103.21166509765817</v>
      </c>
      <c r="K109" s="56">
        <f t="shared" si="14"/>
        <v>1867.8276556865669</v>
      </c>
      <c r="L109" s="56">
        <f t="shared" si="15"/>
        <v>16807052.288327087</v>
      </c>
      <c r="M109" s="56">
        <f t="shared" si="16"/>
        <v>15926966.420039356</v>
      </c>
      <c r="N109" s="34">
        <f>'jan-mars'!M109</f>
        <v>14488875.75484403</v>
      </c>
      <c r="O109" s="34">
        <f t="shared" si="17"/>
        <v>1438090.6651953254</v>
      </c>
    </row>
    <row r="110" spans="1:15" x14ac:dyDescent="0.25">
      <c r="A110" s="55">
        <v>3122</v>
      </c>
      <c r="B110" s="55" t="s">
        <v>130</v>
      </c>
      <c r="C110" s="56">
        <v>35714468</v>
      </c>
      <c r="D110" s="56">
        <v>3655</v>
      </c>
      <c r="E110" s="56">
        <f t="shared" si="10"/>
        <v>9771.400273597812</v>
      </c>
      <c r="F110" s="57">
        <f t="shared" si="18"/>
        <v>0.80460038820400659</v>
      </c>
      <c r="G110" s="56">
        <f t="shared" si="19"/>
        <v>1471.2685525099487</v>
      </c>
      <c r="H110" s="60">
        <f t="shared" si="11"/>
        <v>405.50033565090524</v>
      </c>
      <c r="I110" s="63">
        <f t="shared" si="12"/>
        <v>1876.768888160854</v>
      </c>
      <c r="J110" s="56">
        <f t="shared" si="13"/>
        <v>-103.21166509765817</v>
      </c>
      <c r="K110" s="56">
        <f t="shared" si="14"/>
        <v>1773.5572230631958</v>
      </c>
      <c r="L110" s="56">
        <f t="shared" si="15"/>
        <v>6859590.286227921</v>
      </c>
      <c r="M110" s="56">
        <f t="shared" si="16"/>
        <v>6482351.6502959803</v>
      </c>
      <c r="N110" s="34">
        <f>'jan-mars'!M110</f>
        <v>5886159.4659522632</v>
      </c>
      <c r="O110" s="34">
        <f t="shared" si="17"/>
        <v>596192.18434371706</v>
      </c>
    </row>
    <row r="111" spans="1:15" x14ac:dyDescent="0.25">
      <c r="A111" s="55">
        <v>3124</v>
      </c>
      <c r="B111" s="55" t="s">
        <v>131</v>
      </c>
      <c r="C111" s="56">
        <v>13242695</v>
      </c>
      <c r="D111" s="56">
        <v>1346</v>
      </c>
      <c r="E111" s="56">
        <f t="shared" si="10"/>
        <v>9838.5549777117376</v>
      </c>
      <c r="F111" s="57">
        <f t="shared" si="18"/>
        <v>0.81013006660084652</v>
      </c>
      <c r="G111" s="56">
        <f t="shared" si="19"/>
        <v>1429.6326359593149</v>
      </c>
      <c r="H111" s="60">
        <f t="shared" si="11"/>
        <v>381.99618921103126</v>
      </c>
      <c r="I111" s="63">
        <f t="shared" si="12"/>
        <v>1811.6288251703463</v>
      </c>
      <c r="J111" s="56">
        <f t="shared" si="13"/>
        <v>-103.21166509765817</v>
      </c>
      <c r="K111" s="56">
        <f t="shared" si="14"/>
        <v>1708.4171600726881</v>
      </c>
      <c r="L111" s="56">
        <f t="shared" si="15"/>
        <v>2438452.3986792862</v>
      </c>
      <c r="M111" s="56">
        <f t="shared" si="16"/>
        <v>2299529.4974578382</v>
      </c>
      <c r="N111" s="34">
        <f>'jan-mars'!M111</f>
        <v>2059761.5255025285</v>
      </c>
      <c r="O111" s="34">
        <f t="shared" si="17"/>
        <v>239767.97195530962</v>
      </c>
    </row>
    <row r="112" spans="1:15" x14ac:dyDescent="0.25">
      <c r="A112" s="55">
        <v>3201</v>
      </c>
      <c r="B112" s="55" t="s">
        <v>132</v>
      </c>
      <c r="C112" s="56">
        <v>2348489593</v>
      </c>
      <c r="D112" s="56">
        <v>132358</v>
      </c>
      <c r="E112" s="56">
        <f t="shared" si="10"/>
        <v>17743.465396878164</v>
      </c>
      <c r="F112" s="57">
        <f t="shared" si="18"/>
        <v>1.4610392314996203</v>
      </c>
      <c r="G112" s="56">
        <f t="shared" si="19"/>
        <v>-3471.4118239238696</v>
      </c>
      <c r="H112" s="60">
        <f t="shared" si="11"/>
        <v>0</v>
      </c>
      <c r="I112" s="63">
        <f t="shared" si="12"/>
        <v>-3471.4118239238696</v>
      </c>
      <c r="J112" s="56">
        <f t="shared" si="13"/>
        <v>-103.21166509765817</v>
      </c>
      <c r="K112" s="56">
        <f t="shared" si="14"/>
        <v>-3574.6234890215278</v>
      </c>
      <c r="L112" s="56">
        <f t="shared" si="15"/>
        <v>-459469126.19091552</v>
      </c>
      <c r="M112" s="56">
        <f t="shared" si="16"/>
        <v>-473130015.75991136</v>
      </c>
      <c r="N112" s="34">
        <f>'jan-mars'!M112</f>
        <v>-472839064.63559717</v>
      </c>
      <c r="O112" s="34">
        <f t="shared" si="17"/>
        <v>-290951.12431418896</v>
      </c>
    </row>
    <row r="113" spans="1:15" x14ac:dyDescent="0.25">
      <c r="A113" s="55">
        <v>3203</v>
      </c>
      <c r="B113" s="55" t="s">
        <v>133</v>
      </c>
      <c r="C113" s="56">
        <v>1457873790</v>
      </c>
      <c r="D113" s="56">
        <v>100492</v>
      </c>
      <c r="E113" s="56">
        <f t="shared" si="10"/>
        <v>14507.361680531783</v>
      </c>
      <c r="F113" s="57">
        <f t="shared" si="18"/>
        <v>1.1945707383936652</v>
      </c>
      <c r="G113" s="56">
        <f t="shared" si="19"/>
        <v>-1465.0275197891135</v>
      </c>
      <c r="H113" s="60">
        <f t="shared" si="11"/>
        <v>0</v>
      </c>
      <c r="I113" s="63">
        <f t="shared" si="12"/>
        <v>-1465.0275197891135</v>
      </c>
      <c r="J113" s="56">
        <f t="shared" si="13"/>
        <v>-103.21166509765817</v>
      </c>
      <c r="K113" s="56">
        <f t="shared" si="14"/>
        <v>-1568.2391848867717</v>
      </c>
      <c r="L113" s="56">
        <f t="shared" si="15"/>
        <v>-147223545.51864758</v>
      </c>
      <c r="M113" s="56">
        <f t="shared" si="16"/>
        <v>-157595492.16764146</v>
      </c>
      <c r="N113" s="34">
        <f>'jan-mars'!M113</f>
        <v>-157759414.7372697</v>
      </c>
      <c r="O113" s="34">
        <f t="shared" si="17"/>
        <v>163922.56962823868</v>
      </c>
    </row>
    <row r="114" spans="1:15" x14ac:dyDescent="0.25">
      <c r="A114" s="55">
        <v>3205</v>
      </c>
      <c r="B114" s="55" t="s">
        <v>134</v>
      </c>
      <c r="C114" s="56">
        <v>1129140810</v>
      </c>
      <c r="D114" s="56">
        <v>95762</v>
      </c>
      <c r="E114" s="56">
        <f t="shared" si="10"/>
        <v>11791.115578204299</v>
      </c>
      <c r="F114" s="57">
        <f t="shared" si="18"/>
        <v>0.97090856028235772</v>
      </c>
      <c r="G114" s="56">
        <f t="shared" si="19"/>
        <v>219.04506365392692</v>
      </c>
      <c r="H114" s="60">
        <f t="shared" si="11"/>
        <v>0</v>
      </c>
      <c r="I114" s="63">
        <f t="shared" si="12"/>
        <v>219.04506365392692</v>
      </c>
      <c r="J114" s="56">
        <f t="shared" si="13"/>
        <v>-103.21166509765817</v>
      </c>
      <c r="K114" s="56">
        <f t="shared" si="14"/>
        <v>115.83339855626875</v>
      </c>
      <c r="L114" s="56">
        <f t="shared" si="15"/>
        <v>20976193.385627348</v>
      </c>
      <c r="M114" s="56">
        <f t="shared" si="16"/>
        <v>11092437.912545407</v>
      </c>
      <c r="N114" s="34">
        <f>'jan-mars'!M114</f>
        <v>5410163.4001598293</v>
      </c>
      <c r="O114" s="34">
        <f t="shared" si="17"/>
        <v>5682274.5123855779</v>
      </c>
    </row>
    <row r="115" spans="1:15" x14ac:dyDescent="0.25">
      <c r="A115" s="55">
        <v>3207</v>
      </c>
      <c r="B115" s="55" t="s">
        <v>135</v>
      </c>
      <c r="C115" s="56">
        <v>833077825</v>
      </c>
      <c r="D115" s="56">
        <v>64668</v>
      </c>
      <c r="E115" s="56">
        <f t="shared" si="10"/>
        <v>12882.381162244077</v>
      </c>
      <c r="F115" s="57">
        <f t="shared" si="18"/>
        <v>1.0607659694527209</v>
      </c>
      <c r="G115" s="56">
        <f t="shared" si="19"/>
        <v>-457.53959845073564</v>
      </c>
      <c r="H115" s="60">
        <f t="shared" si="11"/>
        <v>0</v>
      </c>
      <c r="I115" s="63">
        <f t="shared" si="12"/>
        <v>-457.53959845073564</v>
      </c>
      <c r="J115" s="56">
        <f t="shared" si="13"/>
        <v>-103.21166509765817</v>
      </c>
      <c r="K115" s="56">
        <f t="shared" si="14"/>
        <v>-560.75126354839381</v>
      </c>
      <c r="L115" s="56">
        <f t="shared" si="15"/>
        <v>-29588170.752612174</v>
      </c>
      <c r="M115" s="56">
        <f t="shared" si="16"/>
        <v>-36262662.711147532</v>
      </c>
      <c r="N115" s="34">
        <f>'jan-mars'!M115</f>
        <v>-40219356.8209664</v>
      </c>
      <c r="O115" s="34">
        <f t="shared" si="17"/>
        <v>3956694.1098188683</v>
      </c>
    </row>
    <row r="116" spans="1:15" x14ac:dyDescent="0.25">
      <c r="A116" s="55">
        <v>3209</v>
      </c>
      <c r="B116" s="55" t="s">
        <v>136</v>
      </c>
      <c r="C116" s="56">
        <v>470714238</v>
      </c>
      <c r="D116" s="56">
        <v>45066</v>
      </c>
      <c r="E116" s="56">
        <f t="shared" si="10"/>
        <v>10444.997070962589</v>
      </c>
      <c r="F116" s="57">
        <f t="shared" si="18"/>
        <v>0.86006595398551355</v>
      </c>
      <c r="G116" s="56">
        <f t="shared" si="19"/>
        <v>1053.6385381437872</v>
      </c>
      <c r="H116" s="60">
        <f t="shared" si="11"/>
        <v>169.74145657323342</v>
      </c>
      <c r="I116" s="63">
        <f t="shared" si="12"/>
        <v>1223.3799947170205</v>
      </c>
      <c r="J116" s="56">
        <f t="shared" si="13"/>
        <v>-103.21166509765817</v>
      </c>
      <c r="K116" s="56">
        <f t="shared" si="14"/>
        <v>1120.1683296193623</v>
      </c>
      <c r="L116" s="56">
        <f t="shared" si="15"/>
        <v>55132842.841917247</v>
      </c>
      <c r="M116" s="56">
        <f t="shared" si="16"/>
        <v>50481505.942626186</v>
      </c>
      <c r="N116" s="34">
        <f>'jan-mars'!M116</f>
        <v>44454000.53724888</v>
      </c>
      <c r="O116" s="34">
        <f t="shared" si="17"/>
        <v>6027505.405377306</v>
      </c>
    </row>
    <row r="117" spans="1:15" x14ac:dyDescent="0.25">
      <c r="A117" s="55">
        <v>3212</v>
      </c>
      <c r="B117" s="55" t="s">
        <v>137</v>
      </c>
      <c r="C117" s="56">
        <v>246466863</v>
      </c>
      <c r="D117" s="56">
        <v>20698</v>
      </c>
      <c r="E117" s="56">
        <f t="shared" si="10"/>
        <v>11907.762247560151</v>
      </c>
      <c r="F117" s="57">
        <f t="shared" si="18"/>
        <v>0.98051352505900446</v>
      </c>
      <c r="G117" s="56">
        <f t="shared" si="19"/>
        <v>146.72412865329849</v>
      </c>
      <c r="H117" s="60">
        <f t="shared" si="11"/>
        <v>0</v>
      </c>
      <c r="I117" s="63">
        <f t="shared" si="12"/>
        <v>146.72412865329849</v>
      </c>
      <c r="J117" s="56">
        <f t="shared" si="13"/>
        <v>-103.21166509765817</v>
      </c>
      <c r="K117" s="56">
        <f t="shared" si="14"/>
        <v>43.512463555640323</v>
      </c>
      <c r="L117" s="56">
        <f t="shared" si="15"/>
        <v>3036896.0148659721</v>
      </c>
      <c r="M117" s="56">
        <f t="shared" si="16"/>
        <v>900620.97067464341</v>
      </c>
      <c r="N117" s="34">
        <f>'jan-mars'!M117</f>
        <v>-738649.29970313841</v>
      </c>
      <c r="O117" s="34">
        <f t="shared" si="17"/>
        <v>1639270.2703777817</v>
      </c>
    </row>
    <row r="118" spans="1:15" x14ac:dyDescent="0.25">
      <c r="A118" s="55">
        <v>3214</v>
      </c>
      <c r="B118" s="55" t="s">
        <v>138</v>
      </c>
      <c r="C118" s="56">
        <v>224058384</v>
      </c>
      <c r="D118" s="56">
        <v>16337</v>
      </c>
      <c r="E118" s="56">
        <f t="shared" si="10"/>
        <v>13714.781416416723</v>
      </c>
      <c r="F118" s="57">
        <f t="shared" si="18"/>
        <v>1.1293077903684068</v>
      </c>
      <c r="G118" s="56">
        <f t="shared" si="19"/>
        <v>-973.62775603777607</v>
      </c>
      <c r="H118" s="60">
        <f t="shared" si="11"/>
        <v>0</v>
      </c>
      <c r="I118" s="63">
        <f t="shared" si="12"/>
        <v>-973.62775603777607</v>
      </c>
      <c r="J118" s="56">
        <f t="shared" si="13"/>
        <v>-103.21166509765817</v>
      </c>
      <c r="K118" s="56">
        <f t="shared" si="14"/>
        <v>-1076.8394211354343</v>
      </c>
      <c r="L118" s="56">
        <f t="shared" si="15"/>
        <v>-15906156.650389148</v>
      </c>
      <c r="M118" s="56">
        <f t="shared" si="16"/>
        <v>-17592325.623089589</v>
      </c>
      <c r="N118" s="34">
        <f>'jan-mars'!M118</f>
        <v>-17502293.33820419</v>
      </c>
      <c r="O118" s="34">
        <f t="shared" si="17"/>
        <v>-90032.284885399044</v>
      </c>
    </row>
    <row r="119" spans="1:15" x14ac:dyDescent="0.25">
      <c r="A119" s="55">
        <v>3216</v>
      </c>
      <c r="B119" s="55" t="s">
        <v>139</v>
      </c>
      <c r="C119" s="56">
        <v>218800101</v>
      </c>
      <c r="D119" s="56">
        <v>19855</v>
      </c>
      <c r="E119" s="56">
        <f t="shared" si="10"/>
        <v>11019.899320070512</v>
      </c>
      <c r="F119" s="57">
        <f t="shared" si="18"/>
        <v>0.9074047754297071</v>
      </c>
      <c r="G119" s="56">
        <f t="shared" si="19"/>
        <v>697.1991436968749</v>
      </c>
      <c r="H119" s="60">
        <f t="shared" si="11"/>
        <v>0</v>
      </c>
      <c r="I119" s="63">
        <f t="shared" si="12"/>
        <v>697.1991436968749</v>
      </c>
      <c r="J119" s="56">
        <f t="shared" si="13"/>
        <v>-103.21166509765817</v>
      </c>
      <c r="K119" s="56">
        <f t="shared" si="14"/>
        <v>593.98747859921673</v>
      </c>
      <c r="L119" s="56">
        <f t="shared" si="15"/>
        <v>13842888.998101451</v>
      </c>
      <c r="M119" s="56">
        <f t="shared" si="16"/>
        <v>11793621.387587449</v>
      </c>
      <c r="N119" s="34">
        <f>'jan-mars'!M119</f>
        <v>10043722.411487786</v>
      </c>
      <c r="O119" s="34">
        <f t="shared" si="17"/>
        <v>1749898.9760996625</v>
      </c>
    </row>
    <row r="120" spans="1:15" x14ac:dyDescent="0.25">
      <c r="A120" s="55">
        <v>3218</v>
      </c>
      <c r="B120" s="55" t="s">
        <v>140</v>
      </c>
      <c r="C120" s="56">
        <v>248503740</v>
      </c>
      <c r="D120" s="56">
        <v>22344</v>
      </c>
      <c r="E120" s="56">
        <f t="shared" si="10"/>
        <v>11121.72126745435</v>
      </c>
      <c r="F120" s="57">
        <f t="shared" si="18"/>
        <v>0.91578903726514616</v>
      </c>
      <c r="G120" s="56">
        <f t="shared" si="19"/>
        <v>634.0695363188953</v>
      </c>
      <c r="H120" s="60">
        <f t="shared" si="11"/>
        <v>0</v>
      </c>
      <c r="I120" s="63">
        <f t="shared" si="12"/>
        <v>634.0695363188953</v>
      </c>
      <c r="J120" s="56">
        <f t="shared" si="13"/>
        <v>-103.21166509765817</v>
      </c>
      <c r="K120" s="56">
        <f t="shared" si="14"/>
        <v>530.85787122123713</v>
      </c>
      <c r="L120" s="56">
        <f t="shared" si="15"/>
        <v>14167649.719509397</v>
      </c>
      <c r="M120" s="56">
        <f t="shared" si="16"/>
        <v>11861488.274567323</v>
      </c>
      <c r="N120" s="34">
        <f>'jan-mars'!M120</f>
        <v>10021534.118612081</v>
      </c>
      <c r="O120" s="34">
        <f t="shared" si="17"/>
        <v>1839954.155955242</v>
      </c>
    </row>
    <row r="121" spans="1:15" x14ac:dyDescent="0.25">
      <c r="A121" s="55">
        <v>3220</v>
      </c>
      <c r="B121" s="55" t="s">
        <v>141</v>
      </c>
      <c r="C121" s="56">
        <v>117613182</v>
      </c>
      <c r="D121" s="56">
        <v>11549</v>
      </c>
      <c r="E121" s="56">
        <f t="shared" si="10"/>
        <v>10183.841198372153</v>
      </c>
      <c r="F121" s="57">
        <f t="shared" si="18"/>
        <v>0.83856175698359781</v>
      </c>
      <c r="G121" s="56">
        <f t="shared" si="19"/>
        <v>1215.5551791498576</v>
      </c>
      <c r="H121" s="60">
        <f t="shared" si="11"/>
        <v>261.14601197988605</v>
      </c>
      <c r="I121" s="63">
        <f t="shared" si="12"/>
        <v>1476.7011911297436</v>
      </c>
      <c r="J121" s="56">
        <f t="shared" si="13"/>
        <v>-103.21166509765817</v>
      </c>
      <c r="K121" s="56">
        <f t="shared" si="14"/>
        <v>1373.4895260320855</v>
      </c>
      <c r="L121" s="56">
        <f t="shared" si="15"/>
        <v>17054422.05635741</v>
      </c>
      <c r="M121" s="56">
        <f t="shared" si="16"/>
        <v>15862430.536144555</v>
      </c>
      <c r="N121" s="34">
        <f>'jan-mars'!M121</f>
        <v>14211230.629382402</v>
      </c>
      <c r="O121" s="34">
        <f t="shared" si="17"/>
        <v>1651199.9067621529</v>
      </c>
    </row>
    <row r="122" spans="1:15" x14ac:dyDescent="0.25">
      <c r="A122" s="55">
        <v>3222</v>
      </c>
      <c r="B122" s="55" t="s">
        <v>142</v>
      </c>
      <c r="C122" s="56">
        <v>580190647</v>
      </c>
      <c r="D122" s="56">
        <v>50013</v>
      </c>
      <c r="E122" s="56">
        <f t="shared" si="10"/>
        <v>11600.79673284946</v>
      </c>
      <c r="F122" s="57">
        <f t="shared" si="18"/>
        <v>0.95523725293976536</v>
      </c>
      <c r="G122" s="56">
        <f t="shared" si="19"/>
        <v>337.0427477739272</v>
      </c>
      <c r="H122" s="60">
        <f t="shared" si="11"/>
        <v>0</v>
      </c>
      <c r="I122" s="63">
        <f t="shared" si="12"/>
        <v>337.0427477739272</v>
      </c>
      <c r="J122" s="56">
        <f t="shared" si="13"/>
        <v>-103.21166509765817</v>
      </c>
      <c r="K122" s="56">
        <f t="shared" si="14"/>
        <v>233.83108267626903</v>
      </c>
      <c r="L122" s="56">
        <f t="shared" si="15"/>
        <v>16856518.944417421</v>
      </c>
      <c r="M122" s="56">
        <f t="shared" si="16"/>
        <v>11694593.937888242</v>
      </c>
      <c r="N122" s="34">
        <f>'jan-mars'!M122</f>
        <v>7657245.2569256108</v>
      </c>
      <c r="O122" s="34">
        <f t="shared" si="17"/>
        <v>4037348.6809626315</v>
      </c>
    </row>
    <row r="123" spans="1:15" x14ac:dyDescent="0.25">
      <c r="A123" s="55">
        <v>3224</v>
      </c>
      <c r="B123" s="55" t="s">
        <v>143</v>
      </c>
      <c r="C123" s="56">
        <v>238538496</v>
      </c>
      <c r="D123" s="56">
        <v>20509</v>
      </c>
      <c r="E123" s="56">
        <f t="shared" si="10"/>
        <v>11630.91793846604</v>
      </c>
      <c r="F123" s="57">
        <f t="shared" si="18"/>
        <v>0.95771750480272078</v>
      </c>
      <c r="G123" s="56">
        <f t="shared" si="19"/>
        <v>318.36760029164731</v>
      </c>
      <c r="H123" s="60">
        <f t="shared" si="11"/>
        <v>0</v>
      </c>
      <c r="I123" s="63">
        <f t="shared" si="12"/>
        <v>318.36760029164731</v>
      </c>
      <c r="J123" s="56">
        <f t="shared" si="13"/>
        <v>-103.21166509765817</v>
      </c>
      <c r="K123" s="56">
        <f t="shared" si="14"/>
        <v>215.15593519398914</v>
      </c>
      <c r="L123" s="56">
        <f t="shared" si="15"/>
        <v>6529401.1143813943</v>
      </c>
      <c r="M123" s="56">
        <f t="shared" si="16"/>
        <v>4412633.074893523</v>
      </c>
      <c r="N123" s="34">
        <f>'jan-mars'!M123</f>
        <v>3037063.5830905512</v>
      </c>
      <c r="O123" s="34">
        <f t="shared" si="17"/>
        <v>1375569.4918029718</v>
      </c>
    </row>
    <row r="124" spans="1:15" x14ac:dyDescent="0.25">
      <c r="A124" s="55">
        <v>3226</v>
      </c>
      <c r="B124" s="55" t="s">
        <v>144</v>
      </c>
      <c r="C124" s="56">
        <v>174355265</v>
      </c>
      <c r="D124" s="56">
        <v>18314</v>
      </c>
      <c r="E124" s="56">
        <f t="shared" si="10"/>
        <v>9520.3267991700341</v>
      </c>
      <c r="F124" s="57">
        <f t="shared" si="18"/>
        <v>0.78392639989772894</v>
      </c>
      <c r="G124" s="56">
        <f t="shared" si="19"/>
        <v>1626.934106655171</v>
      </c>
      <c r="H124" s="60">
        <f t="shared" si="11"/>
        <v>493.3760517006275</v>
      </c>
      <c r="I124" s="63">
        <f t="shared" si="12"/>
        <v>2120.3101583557986</v>
      </c>
      <c r="J124" s="56">
        <f t="shared" si="13"/>
        <v>-103.21166509765817</v>
      </c>
      <c r="K124" s="56">
        <f t="shared" si="14"/>
        <v>2017.0984932581405</v>
      </c>
      <c r="L124" s="56">
        <f t="shared" si="15"/>
        <v>38831360.2401281</v>
      </c>
      <c r="M124" s="56">
        <f t="shared" si="16"/>
        <v>36941141.805529587</v>
      </c>
      <c r="N124" s="34">
        <f>'jan-mars'!M124</f>
        <v>33900593.846815251</v>
      </c>
      <c r="O124" s="34">
        <f t="shared" si="17"/>
        <v>3040547.9587143362</v>
      </c>
    </row>
    <row r="125" spans="1:15" x14ac:dyDescent="0.25">
      <c r="A125" s="55">
        <v>3228</v>
      </c>
      <c r="B125" s="55" t="s">
        <v>145</v>
      </c>
      <c r="C125" s="56">
        <v>256012609</v>
      </c>
      <c r="D125" s="56">
        <v>24897</v>
      </c>
      <c r="E125" s="56">
        <f t="shared" si="10"/>
        <v>10282.869783508053</v>
      </c>
      <c r="F125" s="57">
        <f t="shared" si="18"/>
        <v>0.84671600671369318</v>
      </c>
      <c r="G125" s="56">
        <f t="shared" si="19"/>
        <v>1154.1574563655993</v>
      </c>
      <c r="H125" s="60">
        <f t="shared" si="11"/>
        <v>226.48600718232089</v>
      </c>
      <c r="I125" s="63">
        <f t="shared" si="12"/>
        <v>1380.6434635479202</v>
      </c>
      <c r="J125" s="56">
        <f t="shared" si="13"/>
        <v>-103.21166509765817</v>
      </c>
      <c r="K125" s="56">
        <f t="shared" si="14"/>
        <v>1277.431798450262</v>
      </c>
      <c r="L125" s="56">
        <f t="shared" si="15"/>
        <v>34373880.311952569</v>
      </c>
      <c r="M125" s="56">
        <f t="shared" si="16"/>
        <v>31804219.486016173</v>
      </c>
      <c r="N125" s="34">
        <f>'jan-mars'!M125</f>
        <v>31108559.664663058</v>
      </c>
      <c r="O125" s="34">
        <f t="shared" si="17"/>
        <v>695659.82135311514</v>
      </c>
    </row>
    <row r="126" spans="1:15" x14ac:dyDescent="0.25">
      <c r="A126" s="55">
        <v>3230</v>
      </c>
      <c r="B126" s="55" t="s">
        <v>146</v>
      </c>
      <c r="C126" s="56">
        <v>95078306</v>
      </c>
      <c r="D126" s="56">
        <v>7453</v>
      </c>
      <c r="E126" s="56">
        <f t="shared" si="10"/>
        <v>12757.051657050852</v>
      </c>
      <c r="F126" s="57">
        <f t="shared" si="18"/>
        <v>1.0504460392780914</v>
      </c>
      <c r="G126" s="56">
        <f t="shared" si="19"/>
        <v>-379.83530523093583</v>
      </c>
      <c r="H126" s="60">
        <f t="shared" si="11"/>
        <v>0</v>
      </c>
      <c r="I126" s="63">
        <f t="shared" si="12"/>
        <v>-379.83530523093583</v>
      </c>
      <c r="J126" s="56">
        <f t="shared" si="13"/>
        <v>-103.21166509765817</v>
      </c>
      <c r="K126" s="56">
        <f t="shared" si="14"/>
        <v>-483.046970328594</v>
      </c>
      <c r="L126" s="56">
        <f t="shared" si="15"/>
        <v>-2830912.5298861647</v>
      </c>
      <c r="M126" s="56">
        <f t="shared" si="16"/>
        <v>-3600149.0698590111</v>
      </c>
      <c r="N126" s="34">
        <f>'jan-mars'!M126</f>
        <v>-3848807.7813831023</v>
      </c>
      <c r="O126" s="34">
        <f t="shared" si="17"/>
        <v>248658.7115240912</v>
      </c>
    </row>
    <row r="127" spans="1:15" x14ac:dyDescent="0.25">
      <c r="A127" s="55">
        <v>3232</v>
      </c>
      <c r="B127" s="55" t="s">
        <v>147</v>
      </c>
      <c r="C127" s="56">
        <v>323274868</v>
      </c>
      <c r="D127" s="56">
        <v>26023</v>
      </c>
      <c r="E127" s="56">
        <f t="shared" si="10"/>
        <v>12422.65949352496</v>
      </c>
      <c r="F127" s="57">
        <f t="shared" si="18"/>
        <v>1.0229113915252728</v>
      </c>
      <c r="G127" s="56">
        <f t="shared" si="19"/>
        <v>-172.51216384488274</v>
      </c>
      <c r="H127" s="60">
        <f t="shared" si="11"/>
        <v>0</v>
      </c>
      <c r="I127" s="63">
        <f t="shared" si="12"/>
        <v>-172.51216384488274</v>
      </c>
      <c r="J127" s="56">
        <f t="shared" si="13"/>
        <v>-103.21166509765817</v>
      </c>
      <c r="K127" s="56">
        <f t="shared" si="14"/>
        <v>-275.72382894254088</v>
      </c>
      <c r="L127" s="56">
        <f t="shared" si="15"/>
        <v>-4489284.0397353834</v>
      </c>
      <c r="M127" s="56">
        <f t="shared" si="16"/>
        <v>-7175161.200571741</v>
      </c>
      <c r="N127" s="34">
        <f>'jan-mars'!M127</f>
        <v>-8267753.120001669</v>
      </c>
      <c r="O127" s="34">
        <f t="shared" si="17"/>
        <v>1092591.9194299281</v>
      </c>
    </row>
    <row r="128" spans="1:15" x14ac:dyDescent="0.25">
      <c r="A128" s="55">
        <v>3234</v>
      </c>
      <c r="B128" s="55" t="s">
        <v>148</v>
      </c>
      <c r="C128" s="56">
        <v>98217639</v>
      </c>
      <c r="D128" s="56">
        <v>9420</v>
      </c>
      <c r="E128" s="56">
        <f t="shared" si="10"/>
        <v>10426.500955414012</v>
      </c>
      <c r="F128" s="57">
        <f t="shared" si="18"/>
        <v>0.85854293974661666</v>
      </c>
      <c r="G128" s="56">
        <f t="shared" si="19"/>
        <v>1065.1061297839044</v>
      </c>
      <c r="H128" s="60">
        <f t="shared" si="11"/>
        <v>176.21509701523507</v>
      </c>
      <c r="I128" s="63">
        <f t="shared" si="12"/>
        <v>1241.3212267991394</v>
      </c>
      <c r="J128" s="56">
        <f t="shared" si="13"/>
        <v>-103.21166509765817</v>
      </c>
      <c r="K128" s="56">
        <f t="shared" si="14"/>
        <v>1138.1095617014812</v>
      </c>
      <c r="L128" s="56">
        <f t="shared" si="15"/>
        <v>11693245.956447894</v>
      </c>
      <c r="M128" s="56">
        <f t="shared" si="16"/>
        <v>10720992.071227953</v>
      </c>
      <c r="N128" s="34">
        <f>'jan-mars'!M128</f>
        <v>9013492.8599508423</v>
      </c>
      <c r="O128" s="34">
        <f t="shared" si="17"/>
        <v>1707499.2112771105</v>
      </c>
    </row>
    <row r="129" spans="1:15" x14ac:dyDescent="0.25">
      <c r="A129" s="55">
        <v>3236</v>
      </c>
      <c r="B129" s="55" t="s">
        <v>149</v>
      </c>
      <c r="C129" s="56">
        <v>68714109</v>
      </c>
      <c r="D129" s="56">
        <v>7043</v>
      </c>
      <c r="E129" s="56">
        <f t="shared" si="10"/>
        <v>9756.3693028538983</v>
      </c>
      <c r="F129" s="57">
        <f t="shared" si="18"/>
        <v>0.8033627022473363</v>
      </c>
      <c r="G129" s="56">
        <f t="shared" si="19"/>
        <v>1480.5877543711752</v>
      </c>
      <c r="H129" s="60">
        <f t="shared" si="11"/>
        <v>410.76117541127502</v>
      </c>
      <c r="I129" s="63">
        <f t="shared" si="12"/>
        <v>1891.3489297824501</v>
      </c>
      <c r="J129" s="56">
        <f t="shared" si="13"/>
        <v>-103.21166509765817</v>
      </c>
      <c r="K129" s="56">
        <f t="shared" si="14"/>
        <v>1788.1372646847919</v>
      </c>
      <c r="L129" s="56">
        <f t="shared" si="15"/>
        <v>13320770.512457795</v>
      </c>
      <c r="M129" s="56">
        <f t="shared" si="16"/>
        <v>12593850.755174989</v>
      </c>
      <c r="N129" s="34">
        <f>'jan-mars'!M129</f>
        <v>11517811.038227575</v>
      </c>
      <c r="O129" s="34">
        <f t="shared" si="17"/>
        <v>1076039.716947414</v>
      </c>
    </row>
    <row r="130" spans="1:15" x14ac:dyDescent="0.25">
      <c r="A130" s="55">
        <v>3238</v>
      </c>
      <c r="B130" s="55" t="s">
        <v>150</v>
      </c>
      <c r="C130" s="56">
        <v>163076160</v>
      </c>
      <c r="D130" s="56">
        <v>16505</v>
      </c>
      <c r="E130" s="56">
        <f t="shared" si="10"/>
        <v>9880.4095728567099</v>
      </c>
      <c r="F130" s="57">
        <f t="shared" si="18"/>
        <v>0.81357647372355535</v>
      </c>
      <c r="G130" s="56">
        <f t="shared" si="19"/>
        <v>1403.6827869694321</v>
      </c>
      <c r="H130" s="60">
        <f t="shared" si="11"/>
        <v>367.34708091029097</v>
      </c>
      <c r="I130" s="63">
        <f t="shared" si="12"/>
        <v>1771.029867879723</v>
      </c>
      <c r="J130" s="56">
        <f t="shared" si="13"/>
        <v>-103.21166509765817</v>
      </c>
      <c r="K130" s="56">
        <f t="shared" si="14"/>
        <v>1667.8182027820649</v>
      </c>
      <c r="L130" s="56">
        <f t="shared" si="15"/>
        <v>29230847.969354827</v>
      </c>
      <c r="M130" s="56">
        <f t="shared" si="16"/>
        <v>27527339.436917979</v>
      </c>
      <c r="N130" s="34">
        <f>'jan-mars'!M130</f>
        <v>25065107.92808266</v>
      </c>
      <c r="O130" s="34">
        <f t="shared" si="17"/>
        <v>2462231.5088353194</v>
      </c>
    </row>
    <row r="131" spans="1:15" x14ac:dyDescent="0.25">
      <c r="A131" s="55">
        <v>3240</v>
      </c>
      <c r="B131" s="55" t="s">
        <v>151</v>
      </c>
      <c r="C131" s="56">
        <v>278281356</v>
      </c>
      <c r="D131" s="56">
        <v>28352</v>
      </c>
      <c r="E131" s="56">
        <f t="shared" si="10"/>
        <v>9815.2284142212193</v>
      </c>
      <c r="F131" s="57">
        <f t="shared" si="18"/>
        <v>0.80820930176526307</v>
      </c>
      <c r="G131" s="56">
        <f t="shared" si="19"/>
        <v>1444.0951053234362</v>
      </c>
      <c r="H131" s="60">
        <f t="shared" si="11"/>
        <v>390.16048643271267</v>
      </c>
      <c r="I131" s="63">
        <f t="shared" si="12"/>
        <v>1834.255591756149</v>
      </c>
      <c r="J131" s="56">
        <f t="shared" si="13"/>
        <v>-103.21166509765817</v>
      </c>
      <c r="K131" s="56">
        <f t="shared" si="14"/>
        <v>1731.0439266584908</v>
      </c>
      <c r="L131" s="56">
        <f t="shared" si="15"/>
        <v>52004814.537470333</v>
      </c>
      <c r="M131" s="56">
        <f t="shared" si="16"/>
        <v>49078557.408621535</v>
      </c>
      <c r="N131" s="34">
        <f>'jan-mars'!M131</f>
        <v>45282807.393928483</v>
      </c>
      <c r="O131" s="34">
        <f t="shared" si="17"/>
        <v>3795750.0146930516</v>
      </c>
    </row>
    <row r="132" spans="1:15" x14ac:dyDescent="0.25">
      <c r="A132" s="55">
        <v>3242</v>
      </c>
      <c r="B132" s="55" t="s">
        <v>152</v>
      </c>
      <c r="C132" s="56">
        <v>27600190</v>
      </c>
      <c r="D132" s="56">
        <v>3022</v>
      </c>
      <c r="E132" s="56">
        <f t="shared" si="10"/>
        <v>9133.0873593646593</v>
      </c>
      <c r="F132" s="57">
        <f t="shared" si="18"/>
        <v>0.75204018145704421</v>
      </c>
      <c r="G132" s="56">
        <f t="shared" si="19"/>
        <v>1867.0225593345035</v>
      </c>
      <c r="H132" s="60">
        <f t="shared" si="11"/>
        <v>628.90985563250865</v>
      </c>
      <c r="I132" s="63">
        <f t="shared" si="12"/>
        <v>2495.9324149670119</v>
      </c>
      <c r="J132" s="56">
        <f t="shared" si="13"/>
        <v>-103.21166509765817</v>
      </c>
      <c r="K132" s="56">
        <f t="shared" si="14"/>
        <v>2392.7207498693538</v>
      </c>
      <c r="L132" s="56">
        <f t="shared" si="15"/>
        <v>7542707.7580303103</v>
      </c>
      <c r="M132" s="56">
        <f t="shared" si="16"/>
        <v>7230802.106105187</v>
      </c>
      <c r="N132" s="34">
        <f>'jan-mars'!M132</f>
        <v>6561427.1745383684</v>
      </c>
      <c r="O132" s="34">
        <f t="shared" si="17"/>
        <v>669374.93156681862</v>
      </c>
    </row>
    <row r="133" spans="1:15" x14ac:dyDescent="0.25">
      <c r="A133" s="55">
        <v>3301</v>
      </c>
      <c r="B133" s="55" t="s">
        <v>153</v>
      </c>
      <c r="C133" s="56">
        <v>1131997862</v>
      </c>
      <c r="D133" s="56">
        <v>105452</v>
      </c>
      <c r="E133" s="56">
        <f t="shared" si="10"/>
        <v>10734.721598452377</v>
      </c>
      <c r="F133" s="57">
        <f t="shared" si="18"/>
        <v>0.88392256212389597</v>
      </c>
      <c r="G133" s="56">
        <f t="shared" si="19"/>
        <v>874.00933110011829</v>
      </c>
      <c r="H133" s="60">
        <f t="shared" si="11"/>
        <v>68.337871951807386</v>
      </c>
      <c r="I133" s="63">
        <f t="shared" si="12"/>
        <v>942.3472030519257</v>
      </c>
      <c r="J133" s="56">
        <f t="shared" si="13"/>
        <v>-103.21166509765817</v>
      </c>
      <c r="K133" s="56">
        <f t="shared" si="14"/>
        <v>839.13553795426753</v>
      </c>
      <c r="L133" s="56">
        <f t="shared" si="15"/>
        <v>99372397.256231666</v>
      </c>
      <c r="M133" s="56">
        <f t="shared" si="16"/>
        <v>88488520.748353422</v>
      </c>
      <c r="N133" s="34">
        <f>'jan-mars'!M133</f>
        <v>75127138.736710846</v>
      </c>
      <c r="O133" s="34">
        <f t="shared" si="17"/>
        <v>13361382.011642575</v>
      </c>
    </row>
    <row r="134" spans="1:15" x14ac:dyDescent="0.25">
      <c r="A134" s="55">
        <v>3303</v>
      </c>
      <c r="B134" s="55" t="s">
        <v>154</v>
      </c>
      <c r="C134" s="56">
        <v>370737865</v>
      </c>
      <c r="D134" s="56">
        <v>29011</v>
      </c>
      <c r="E134" s="56">
        <f t="shared" si="10"/>
        <v>12779.217021129916</v>
      </c>
      <c r="F134" s="57">
        <f t="shared" si="18"/>
        <v>1.052271188186471</v>
      </c>
      <c r="G134" s="56">
        <f t="shared" si="19"/>
        <v>-393.57783095995592</v>
      </c>
      <c r="H134" s="60">
        <f t="shared" si="11"/>
        <v>0</v>
      </c>
      <c r="I134" s="63">
        <f t="shared" si="12"/>
        <v>-393.57783095995592</v>
      </c>
      <c r="J134" s="56">
        <f t="shared" si="13"/>
        <v>-103.21166509765817</v>
      </c>
      <c r="K134" s="56">
        <f t="shared" si="14"/>
        <v>-496.78949605761409</v>
      </c>
      <c r="L134" s="56">
        <f t="shared" si="15"/>
        <v>-11418086.453979282</v>
      </c>
      <c r="M134" s="56">
        <f t="shared" si="16"/>
        <v>-14412360.070127442</v>
      </c>
      <c r="N134" s="34">
        <f>'jan-mars'!M134</f>
        <v>-13040747.986073431</v>
      </c>
      <c r="O134" s="34">
        <f t="shared" si="17"/>
        <v>-1371612.0840540119</v>
      </c>
    </row>
    <row r="135" spans="1:15" x14ac:dyDescent="0.25">
      <c r="A135" s="55">
        <v>3305</v>
      </c>
      <c r="B135" s="55" t="s">
        <v>155</v>
      </c>
      <c r="C135" s="56">
        <v>327517717</v>
      </c>
      <c r="D135" s="56">
        <v>31793</v>
      </c>
      <c r="E135" s="56">
        <f t="shared" si="10"/>
        <v>10301.566917245935</v>
      </c>
      <c r="F135" s="57">
        <f t="shared" si="18"/>
        <v>0.84825557326941492</v>
      </c>
      <c r="G135" s="56">
        <f t="shared" si="19"/>
        <v>1142.5652334481126</v>
      </c>
      <c r="H135" s="60">
        <f t="shared" si="11"/>
        <v>219.94201037406228</v>
      </c>
      <c r="I135" s="63">
        <f t="shared" si="12"/>
        <v>1362.5072438221748</v>
      </c>
      <c r="J135" s="56">
        <f t="shared" si="13"/>
        <v>-103.21166509765817</v>
      </c>
      <c r="K135" s="56">
        <f t="shared" si="14"/>
        <v>1259.2955787245166</v>
      </c>
      <c r="L135" s="56">
        <f t="shared" si="15"/>
        <v>43318192.802838407</v>
      </c>
      <c r="M135" s="56">
        <f t="shared" si="16"/>
        <v>40036784.334388554</v>
      </c>
      <c r="N135" s="34">
        <f>'jan-mars'!M135</f>
        <v>36533520.173225805</v>
      </c>
      <c r="O135" s="34">
        <f t="shared" si="17"/>
        <v>3503264.1611627489</v>
      </c>
    </row>
    <row r="136" spans="1:15" x14ac:dyDescent="0.25">
      <c r="A136" s="55">
        <v>3310</v>
      </c>
      <c r="B136" s="55" t="s">
        <v>156</v>
      </c>
      <c r="C136" s="56">
        <v>84214142</v>
      </c>
      <c r="D136" s="56">
        <v>7065</v>
      </c>
      <c r="E136" s="56">
        <f t="shared" si="10"/>
        <v>11919.906864826609</v>
      </c>
      <c r="F136" s="57">
        <f t="shared" si="18"/>
        <v>0.98151354179085237</v>
      </c>
      <c r="G136" s="56">
        <f t="shared" si="19"/>
        <v>139.1944659480944</v>
      </c>
      <c r="H136" s="60">
        <f t="shared" si="11"/>
        <v>0</v>
      </c>
      <c r="I136" s="63">
        <f t="shared" si="12"/>
        <v>139.1944659480944</v>
      </c>
      <c r="J136" s="56">
        <f t="shared" si="13"/>
        <v>-103.21166509765817</v>
      </c>
      <c r="K136" s="56">
        <f t="shared" si="14"/>
        <v>35.982800850436234</v>
      </c>
      <c r="L136" s="56">
        <f t="shared" si="15"/>
        <v>983408.90192328696</v>
      </c>
      <c r="M136" s="56">
        <f t="shared" si="16"/>
        <v>254218.488008332</v>
      </c>
      <c r="N136" s="34">
        <f>'jan-mars'!M136</f>
        <v>-2507144.260621448</v>
      </c>
      <c r="O136" s="34">
        <f t="shared" si="17"/>
        <v>2761362.74862978</v>
      </c>
    </row>
    <row r="137" spans="1:15" x14ac:dyDescent="0.25">
      <c r="A137" s="55">
        <v>3312</v>
      </c>
      <c r="B137" s="55" t="s">
        <v>157</v>
      </c>
      <c r="C137" s="56">
        <v>358306935</v>
      </c>
      <c r="D137" s="56">
        <v>28642</v>
      </c>
      <c r="E137" s="56">
        <f t="shared" ref="E137:E200" si="20">C137/D137</f>
        <v>12509.843411772921</v>
      </c>
      <c r="F137" s="57">
        <f t="shared" si="18"/>
        <v>1.0300903231526053</v>
      </c>
      <c r="G137" s="56">
        <f t="shared" si="19"/>
        <v>-226.56619315861894</v>
      </c>
      <c r="H137" s="60">
        <f t="shared" ref="H137:H200" si="21">(IF(E137&gt;=E$366*0.9,0,IF(E137&lt;0.9*E$366,(E$366*0.9-E137)*0.35)))</f>
        <v>0</v>
      </c>
      <c r="I137" s="63">
        <f t="shared" ref="I137:I200" si="22">G137+H137</f>
        <v>-226.56619315861894</v>
      </c>
      <c r="J137" s="56">
        <f t="shared" ref="J137:J200" si="23">I$368</f>
        <v>-103.21166509765817</v>
      </c>
      <c r="K137" s="56">
        <f t="shared" ref="K137:K200" si="24">I137+J137</f>
        <v>-329.77785825627711</v>
      </c>
      <c r="L137" s="56">
        <f t="shared" ref="L137:L200" si="25">I137*D137</f>
        <v>-6489308.9044491639</v>
      </c>
      <c r="M137" s="56">
        <f t="shared" ref="M137:M200" si="26">D137*K137</f>
        <v>-9445497.4161762893</v>
      </c>
      <c r="N137" s="34">
        <f>'jan-mars'!M137</f>
        <v>-10798432.750142874</v>
      </c>
      <c r="O137" s="34">
        <f t="shared" ref="O137:O200" si="27">M137-N137</f>
        <v>1352935.3339665849</v>
      </c>
    </row>
    <row r="138" spans="1:15" x14ac:dyDescent="0.25">
      <c r="A138" s="55">
        <v>3314</v>
      </c>
      <c r="B138" s="55" t="s">
        <v>158</v>
      </c>
      <c r="C138" s="56">
        <v>225499799</v>
      </c>
      <c r="D138" s="56">
        <v>20861</v>
      </c>
      <c r="E138" s="56">
        <f t="shared" si="20"/>
        <v>10809.635156512151</v>
      </c>
      <c r="F138" s="57">
        <f t="shared" ref="F138:F201" si="28">E138/$E$366</f>
        <v>0.89009112304750293</v>
      </c>
      <c r="G138" s="56">
        <f t="shared" si="19"/>
        <v>827.56292510305832</v>
      </c>
      <c r="H138" s="60">
        <f t="shared" si="21"/>
        <v>42.118126630886486</v>
      </c>
      <c r="I138" s="63">
        <f t="shared" si="22"/>
        <v>869.68105173394486</v>
      </c>
      <c r="J138" s="56">
        <f t="shared" si="23"/>
        <v>-103.21166509765817</v>
      </c>
      <c r="K138" s="56">
        <f t="shared" si="24"/>
        <v>766.46938663628669</v>
      </c>
      <c r="L138" s="56">
        <f t="shared" si="25"/>
        <v>18142416.420221824</v>
      </c>
      <c r="M138" s="56">
        <f t="shared" si="26"/>
        <v>15989317.874619577</v>
      </c>
      <c r="N138" s="34">
        <f>'jan-mars'!M138</f>
        <v>13142850.66095626</v>
      </c>
      <c r="O138" s="34">
        <f t="shared" si="27"/>
        <v>2846467.2136633173</v>
      </c>
    </row>
    <row r="139" spans="1:15" x14ac:dyDescent="0.25">
      <c r="A139" s="55">
        <v>3316</v>
      </c>
      <c r="B139" s="55" t="s">
        <v>159</v>
      </c>
      <c r="C139" s="56">
        <v>152268793</v>
      </c>
      <c r="D139" s="56">
        <v>14664</v>
      </c>
      <c r="E139" s="56">
        <f t="shared" si="20"/>
        <v>10383.851132024005</v>
      </c>
      <c r="F139" s="57">
        <f t="shared" si="28"/>
        <v>0.85503105163482229</v>
      </c>
      <c r="G139" s="56">
        <f t="shared" ref="G139:G202" si="29">(E$366-E139)*0.62</f>
        <v>1091.549020285709</v>
      </c>
      <c r="H139" s="60">
        <f t="shared" si="21"/>
        <v>191.1425352017377</v>
      </c>
      <c r="I139" s="63">
        <f t="shared" si="22"/>
        <v>1282.6915554874467</v>
      </c>
      <c r="J139" s="56">
        <f t="shared" si="23"/>
        <v>-103.21166509765817</v>
      </c>
      <c r="K139" s="56">
        <f t="shared" si="24"/>
        <v>1179.4798903897886</v>
      </c>
      <c r="L139" s="56">
        <f t="shared" si="25"/>
        <v>18809388.969667919</v>
      </c>
      <c r="M139" s="56">
        <f t="shared" si="26"/>
        <v>17295893.112675861</v>
      </c>
      <c r="N139" s="34">
        <f>'jan-mars'!M139</f>
        <v>22330630.992280144</v>
      </c>
      <c r="O139" s="34">
        <f t="shared" si="27"/>
        <v>-5034737.8796042837</v>
      </c>
    </row>
    <row r="140" spans="1:15" x14ac:dyDescent="0.25">
      <c r="A140" s="55">
        <v>3318</v>
      </c>
      <c r="B140" s="55" t="s">
        <v>160</v>
      </c>
      <c r="C140" s="56">
        <v>26932265</v>
      </c>
      <c r="D140" s="56">
        <v>2235</v>
      </c>
      <c r="E140" s="56">
        <f t="shared" si="20"/>
        <v>12050.230425055928</v>
      </c>
      <c r="F140" s="57">
        <f t="shared" si="28"/>
        <v>0.99224469436025065</v>
      </c>
      <c r="G140" s="56">
        <f t="shared" si="29"/>
        <v>58.393858605916684</v>
      </c>
      <c r="H140" s="60">
        <f t="shared" si="21"/>
        <v>0</v>
      </c>
      <c r="I140" s="63">
        <f t="shared" si="22"/>
        <v>58.393858605916684</v>
      </c>
      <c r="J140" s="56">
        <f t="shared" si="23"/>
        <v>-103.21166509765817</v>
      </c>
      <c r="K140" s="56">
        <f t="shared" si="24"/>
        <v>-44.817806491741486</v>
      </c>
      <c r="L140" s="56">
        <f t="shared" si="25"/>
        <v>130510.27398422379</v>
      </c>
      <c r="M140" s="56">
        <f t="shared" si="26"/>
        <v>-100167.79750904223</v>
      </c>
      <c r="N140" s="34">
        <f>'jan-mars'!M140</f>
        <v>-207412.75144924605</v>
      </c>
      <c r="O140" s="34">
        <f t="shared" si="27"/>
        <v>107244.95394020382</v>
      </c>
    </row>
    <row r="141" spans="1:15" x14ac:dyDescent="0.25">
      <c r="A141" s="55">
        <v>3320</v>
      </c>
      <c r="B141" s="55" t="s">
        <v>161</v>
      </c>
      <c r="C141" s="56">
        <v>13205279</v>
      </c>
      <c r="D141" s="56">
        <v>1117</v>
      </c>
      <c r="E141" s="56">
        <f t="shared" si="20"/>
        <v>11822.09400179051</v>
      </c>
      <c r="F141" s="57">
        <f t="shared" si="28"/>
        <v>0.97345939751607147</v>
      </c>
      <c r="G141" s="56">
        <f t="shared" si="29"/>
        <v>199.83844103047571</v>
      </c>
      <c r="H141" s="60">
        <f t="shared" si="21"/>
        <v>0</v>
      </c>
      <c r="I141" s="63">
        <f t="shared" si="22"/>
        <v>199.83844103047571</v>
      </c>
      <c r="J141" s="56">
        <f t="shared" si="23"/>
        <v>-103.21166509765817</v>
      </c>
      <c r="K141" s="56">
        <f t="shared" si="24"/>
        <v>96.626775932817537</v>
      </c>
      <c r="L141" s="56">
        <f t="shared" si="25"/>
        <v>223219.53863104136</v>
      </c>
      <c r="M141" s="56">
        <f t="shared" si="26"/>
        <v>107932.10871695718</v>
      </c>
      <c r="N141" s="34">
        <f>'jan-mars'!M141</f>
        <v>56592.437034090028</v>
      </c>
      <c r="O141" s="34">
        <f t="shared" si="27"/>
        <v>51339.671682867156</v>
      </c>
    </row>
    <row r="142" spans="1:15" x14ac:dyDescent="0.25">
      <c r="A142" s="55">
        <v>3322</v>
      </c>
      <c r="B142" s="55" t="s">
        <v>162</v>
      </c>
      <c r="C142" s="56">
        <v>39951115</v>
      </c>
      <c r="D142" s="56">
        <v>3266</v>
      </c>
      <c r="E142" s="56">
        <f t="shared" si="20"/>
        <v>12232.429577464789</v>
      </c>
      <c r="F142" s="57">
        <f t="shared" si="28"/>
        <v>1.0072474068327624</v>
      </c>
      <c r="G142" s="56">
        <f t="shared" si="29"/>
        <v>-54.56961588757698</v>
      </c>
      <c r="H142" s="60">
        <f t="shared" si="21"/>
        <v>0</v>
      </c>
      <c r="I142" s="63">
        <f t="shared" si="22"/>
        <v>-54.56961588757698</v>
      </c>
      <c r="J142" s="56">
        <f t="shared" si="23"/>
        <v>-103.21166509765817</v>
      </c>
      <c r="K142" s="56">
        <f t="shared" si="24"/>
        <v>-157.78128098523516</v>
      </c>
      <c r="L142" s="56">
        <f t="shared" si="25"/>
        <v>-178224.36548882641</v>
      </c>
      <c r="M142" s="56">
        <f t="shared" si="26"/>
        <v>-515313.66369777801</v>
      </c>
      <c r="N142" s="34">
        <f>'jan-mars'!M142</f>
        <v>-1065484.4799164408</v>
      </c>
      <c r="O142" s="34">
        <f t="shared" si="27"/>
        <v>550170.81621866277</v>
      </c>
    </row>
    <row r="143" spans="1:15" x14ac:dyDescent="0.25">
      <c r="A143" s="55">
        <v>3324</v>
      </c>
      <c r="B143" s="55" t="s">
        <v>163</v>
      </c>
      <c r="C143" s="56">
        <v>62751815</v>
      </c>
      <c r="D143" s="56">
        <v>4888</v>
      </c>
      <c r="E143" s="56">
        <f t="shared" si="20"/>
        <v>12837.932692307691</v>
      </c>
      <c r="F143" s="57">
        <f t="shared" si="28"/>
        <v>1.0571059764973079</v>
      </c>
      <c r="G143" s="56">
        <f t="shared" si="29"/>
        <v>-429.98154709017655</v>
      </c>
      <c r="H143" s="60">
        <f t="shared" si="21"/>
        <v>0</v>
      </c>
      <c r="I143" s="63">
        <f t="shared" si="22"/>
        <v>-429.98154709017655</v>
      </c>
      <c r="J143" s="56">
        <f t="shared" si="23"/>
        <v>-103.21166509765817</v>
      </c>
      <c r="K143" s="56">
        <f t="shared" si="24"/>
        <v>-533.19321218783466</v>
      </c>
      <c r="L143" s="56">
        <f t="shared" si="25"/>
        <v>-2101749.8021767829</v>
      </c>
      <c r="M143" s="56">
        <f t="shared" si="26"/>
        <v>-2606248.421174136</v>
      </c>
      <c r="N143" s="34">
        <f>'jan-mars'!M143</f>
        <v>-615288.0891829601</v>
      </c>
      <c r="O143" s="34">
        <f t="shared" si="27"/>
        <v>-1990960.3319911759</v>
      </c>
    </row>
    <row r="144" spans="1:15" x14ac:dyDescent="0.25">
      <c r="A144" s="55">
        <v>3326</v>
      </c>
      <c r="B144" s="55" t="s">
        <v>164</v>
      </c>
      <c r="C144" s="56">
        <v>38504480</v>
      </c>
      <c r="D144" s="56">
        <v>2685</v>
      </c>
      <c r="E144" s="56">
        <f t="shared" si="20"/>
        <v>14340.588454376164</v>
      </c>
      <c r="F144" s="57">
        <f t="shared" si="28"/>
        <v>1.1808382334558198</v>
      </c>
      <c r="G144" s="56">
        <f t="shared" si="29"/>
        <v>-1361.6281195726294</v>
      </c>
      <c r="H144" s="60">
        <f t="shared" si="21"/>
        <v>0</v>
      </c>
      <c r="I144" s="63">
        <f t="shared" si="22"/>
        <v>-1361.6281195726294</v>
      </c>
      <c r="J144" s="56">
        <f t="shared" si="23"/>
        <v>-103.21166509765817</v>
      </c>
      <c r="K144" s="56">
        <f t="shared" si="24"/>
        <v>-1464.8397846702876</v>
      </c>
      <c r="L144" s="56">
        <f t="shared" si="25"/>
        <v>-3655971.50105251</v>
      </c>
      <c r="M144" s="56">
        <f t="shared" si="26"/>
        <v>-3933094.8218397223</v>
      </c>
      <c r="N144" s="34">
        <f>'jan-mars'!M144</f>
        <v>-2546928.7942913775</v>
      </c>
      <c r="O144" s="34">
        <f t="shared" si="27"/>
        <v>-1386166.0275483448</v>
      </c>
    </row>
    <row r="145" spans="1:15" x14ac:dyDescent="0.25">
      <c r="A145" s="55">
        <v>3328</v>
      </c>
      <c r="B145" s="55" t="s">
        <v>165</v>
      </c>
      <c r="C145" s="56">
        <v>68467582</v>
      </c>
      <c r="D145" s="56">
        <v>4835</v>
      </c>
      <c r="E145" s="56">
        <f t="shared" si="20"/>
        <v>14160.823578076524</v>
      </c>
      <c r="F145" s="57">
        <f t="shared" si="28"/>
        <v>1.1660359650801249</v>
      </c>
      <c r="G145" s="56">
        <f t="shared" si="29"/>
        <v>-1250.173896266853</v>
      </c>
      <c r="H145" s="60">
        <f t="shared" si="21"/>
        <v>0</v>
      </c>
      <c r="I145" s="63">
        <f t="shared" si="22"/>
        <v>-1250.173896266853</v>
      </c>
      <c r="J145" s="56">
        <f t="shared" si="23"/>
        <v>-103.21166509765817</v>
      </c>
      <c r="K145" s="56">
        <f t="shared" si="24"/>
        <v>-1353.3855613645112</v>
      </c>
      <c r="L145" s="56">
        <f t="shared" si="25"/>
        <v>-6044590.7884502346</v>
      </c>
      <c r="M145" s="56">
        <f t="shared" si="26"/>
        <v>-6543619.1891974118</v>
      </c>
      <c r="N145" s="34">
        <f>'jan-mars'!M145</f>
        <v>-2547518.676759332</v>
      </c>
      <c r="O145" s="34">
        <f t="shared" si="27"/>
        <v>-3996100.5124380798</v>
      </c>
    </row>
    <row r="146" spans="1:15" x14ac:dyDescent="0.25">
      <c r="A146" s="55">
        <v>3330</v>
      </c>
      <c r="B146" s="55" t="s">
        <v>166</v>
      </c>
      <c r="C146" s="56">
        <v>84450371</v>
      </c>
      <c r="D146" s="56">
        <v>4527</v>
      </c>
      <c r="E146" s="56">
        <f t="shared" si="20"/>
        <v>18654.820189971284</v>
      </c>
      <c r="F146" s="57">
        <f t="shared" si="28"/>
        <v>1.5360823573344722</v>
      </c>
      <c r="G146" s="56">
        <f t="shared" si="29"/>
        <v>-4036.4517956416039</v>
      </c>
      <c r="H146" s="60">
        <f t="shared" si="21"/>
        <v>0</v>
      </c>
      <c r="I146" s="63">
        <f t="shared" si="22"/>
        <v>-4036.4517956416039</v>
      </c>
      <c r="J146" s="56">
        <f t="shared" si="23"/>
        <v>-103.21166509765817</v>
      </c>
      <c r="K146" s="56">
        <f t="shared" si="24"/>
        <v>-4139.6634607392625</v>
      </c>
      <c r="L146" s="56">
        <f t="shared" si="25"/>
        <v>-18273017.278869539</v>
      </c>
      <c r="M146" s="56">
        <f t="shared" si="26"/>
        <v>-18740256.48676664</v>
      </c>
      <c r="N146" s="34">
        <f>'jan-mars'!M146</f>
        <v>-11469953.017391833</v>
      </c>
      <c r="O146" s="34">
        <f t="shared" si="27"/>
        <v>-7270303.4693748076</v>
      </c>
    </row>
    <row r="147" spans="1:15" x14ac:dyDescent="0.25">
      <c r="A147" s="55">
        <v>3332</v>
      </c>
      <c r="B147" s="55" t="s">
        <v>167</v>
      </c>
      <c r="C147" s="56">
        <v>39066388</v>
      </c>
      <c r="D147" s="56">
        <v>3530</v>
      </c>
      <c r="E147" s="56">
        <f t="shared" si="20"/>
        <v>11066.965439093485</v>
      </c>
      <c r="F147" s="57">
        <f t="shared" si="28"/>
        <v>0.91128031184995417</v>
      </c>
      <c r="G147" s="56">
        <f t="shared" si="29"/>
        <v>668.01814990263165</v>
      </c>
      <c r="H147" s="60">
        <f t="shared" si="21"/>
        <v>0</v>
      </c>
      <c r="I147" s="63">
        <f t="shared" si="22"/>
        <v>668.01814990263165</v>
      </c>
      <c r="J147" s="56">
        <f t="shared" si="23"/>
        <v>-103.21166509765817</v>
      </c>
      <c r="K147" s="56">
        <f t="shared" si="24"/>
        <v>564.80648480497348</v>
      </c>
      <c r="L147" s="56">
        <f t="shared" si="25"/>
        <v>2358104.0691562896</v>
      </c>
      <c r="M147" s="56">
        <f t="shared" si="26"/>
        <v>1993766.8913615565</v>
      </c>
      <c r="N147" s="34">
        <f>'jan-mars'!M147</f>
        <v>1628509.5634828438</v>
      </c>
      <c r="O147" s="34">
        <f t="shared" si="27"/>
        <v>365257.32787871268</v>
      </c>
    </row>
    <row r="148" spans="1:15" x14ac:dyDescent="0.25">
      <c r="A148" s="55">
        <v>3334</v>
      </c>
      <c r="B148" s="55" t="s">
        <v>168</v>
      </c>
      <c r="C148" s="56">
        <v>31326069</v>
      </c>
      <c r="D148" s="56">
        <v>2797</v>
      </c>
      <c r="E148" s="56">
        <f t="shared" si="20"/>
        <v>11199.881658920272</v>
      </c>
      <c r="F148" s="57">
        <f t="shared" si="28"/>
        <v>0.92222495019009099</v>
      </c>
      <c r="G148" s="56">
        <f t="shared" si="29"/>
        <v>585.61009361002323</v>
      </c>
      <c r="H148" s="60">
        <f t="shared" si="21"/>
        <v>0</v>
      </c>
      <c r="I148" s="63">
        <f t="shared" si="22"/>
        <v>585.61009361002323</v>
      </c>
      <c r="J148" s="56">
        <f t="shared" si="23"/>
        <v>-103.21166509765817</v>
      </c>
      <c r="K148" s="56">
        <f t="shared" si="24"/>
        <v>482.39842851236506</v>
      </c>
      <c r="L148" s="56">
        <f t="shared" si="25"/>
        <v>1637951.431827235</v>
      </c>
      <c r="M148" s="56">
        <f t="shared" si="26"/>
        <v>1349268.4045490851</v>
      </c>
      <c r="N148" s="34">
        <f>'jan-mars'!M148</f>
        <v>1346876.5677568044</v>
      </c>
      <c r="O148" s="34">
        <f t="shared" si="27"/>
        <v>2391.8367922806647</v>
      </c>
    </row>
    <row r="149" spans="1:15" x14ac:dyDescent="0.25">
      <c r="A149" s="55">
        <v>3336</v>
      </c>
      <c r="B149" s="55" t="s">
        <v>169</v>
      </c>
      <c r="C149" s="56">
        <v>18530651</v>
      </c>
      <c r="D149" s="56">
        <v>1414</v>
      </c>
      <c r="E149" s="56">
        <f t="shared" si="20"/>
        <v>13105.128005657709</v>
      </c>
      <c r="F149" s="57">
        <f t="shared" si="28"/>
        <v>1.0791074754460923</v>
      </c>
      <c r="G149" s="56">
        <f t="shared" si="29"/>
        <v>-595.64264136718737</v>
      </c>
      <c r="H149" s="60">
        <f t="shared" si="21"/>
        <v>0</v>
      </c>
      <c r="I149" s="63">
        <f t="shared" si="22"/>
        <v>-595.64264136718737</v>
      </c>
      <c r="J149" s="56">
        <f t="shared" si="23"/>
        <v>-103.21166509765817</v>
      </c>
      <c r="K149" s="56">
        <f t="shared" si="24"/>
        <v>-698.85430646484554</v>
      </c>
      <c r="L149" s="56">
        <f t="shared" si="25"/>
        <v>-842238.69489320298</v>
      </c>
      <c r="M149" s="56">
        <f t="shared" si="26"/>
        <v>-988179.9893412916</v>
      </c>
      <c r="N149" s="34">
        <f>'jan-mars'!M149</f>
        <v>26515.938358284358</v>
      </c>
      <c r="O149" s="34">
        <f t="shared" si="27"/>
        <v>-1014695.9276995759</v>
      </c>
    </row>
    <row r="150" spans="1:15" x14ac:dyDescent="0.25">
      <c r="A150" s="55">
        <v>3338</v>
      </c>
      <c r="B150" s="55" t="s">
        <v>170</v>
      </c>
      <c r="C150" s="56">
        <v>48560303</v>
      </c>
      <c r="D150" s="56">
        <v>2466</v>
      </c>
      <c r="E150" s="56">
        <f t="shared" si="20"/>
        <v>19691.931467964314</v>
      </c>
      <c r="F150" s="57">
        <f t="shared" si="28"/>
        <v>1.6214805718706882</v>
      </c>
      <c r="G150" s="56">
        <f t="shared" si="29"/>
        <v>-4679.4607879972828</v>
      </c>
      <c r="H150" s="60">
        <f t="shared" si="21"/>
        <v>0</v>
      </c>
      <c r="I150" s="63">
        <f t="shared" si="22"/>
        <v>-4679.4607879972828</v>
      </c>
      <c r="J150" s="56">
        <f t="shared" si="23"/>
        <v>-103.21166509765817</v>
      </c>
      <c r="K150" s="56">
        <f t="shared" si="24"/>
        <v>-4782.6724530949414</v>
      </c>
      <c r="L150" s="56">
        <f t="shared" si="25"/>
        <v>-11539550.303201299</v>
      </c>
      <c r="M150" s="56">
        <f t="shared" si="26"/>
        <v>-11794070.269332126</v>
      </c>
      <c r="N150" s="34">
        <f>'jan-mars'!M150</f>
        <v>-4858659.6659748731</v>
      </c>
      <c r="O150" s="34">
        <f t="shared" si="27"/>
        <v>-6935410.6033572527</v>
      </c>
    </row>
    <row r="151" spans="1:15" x14ac:dyDescent="0.25">
      <c r="A151" s="55">
        <v>3401</v>
      </c>
      <c r="B151" s="55" t="s">
        <v>171</v>
      </c>
      <c r="C151" s="56">
        <v>179697037</v>
      </c>
      <c r="D151" s="56">
        <v>18109</v>
      </c>
      <c r="E151" s="56">
        <f t="shared" si="20"/>
        <v>9923.0789662598709</v>
      </c>
      <c r="F151" s="57">
        <f t="shared" si="28"/>
        <v>0.81708997327687694</v>
      </c>
      <c r="G151" s="56">
        <f t="shared" si="29"/>
        <v>1377.2277630594722</v>
      </c>
      <c r="H151" s="60">
        <f t="shared" si="21"/>
        <v>352.41279321918461</v>
      </c>
      <c r="I151" s="63">
        <f t="shared" si="22"/>
        <v>1729.6405562786567</v>
      </c>
      <c r="J151" s="56">
        <f t="shared" si="23"/>
        <v>-103.21166509765817</v>
      </c>
      <c r="K151" s="56">
        <f t="shared" si="24"/>
        <v>1626.4288911809986</v>
      </c>
      <c r="L151" s="56">
        <f t="shared" si="25"/>
        <v>31322060.833650194</v>
      </c>
      <c r="M151" s="56">
        <f t="shared" si="26"/>
        <v>29453000.790396702</v>
      </c>
      <c r="N151" s="34">
        <f>'jan-mars'!M151</f>
        <v>27287534.46871122</v>
      </c>
      <c r="O151" s="34">
        <f t="shared" si="27"/>
        <v>2165466.3216854818</v>
      </c>
    </row>
    <row r="152" spans="1:15" x14ac:dyDescent="0.25">
      <c r="A152" s="55">
        <v>3403</v>
      </c>
      <c r="B152" s="55" t="s">
        <v>172</v>
      </c>
      <c r="C152" s="56">
        <v>370197082</v>
      </c>
      <c r="D152" s="56">
        <v>33441</v>
      </c>
      <c r="E152" s="56">
        <f t="shared" si="20"/>
        <v>11070.155856583237</v>
      </c>
      <c r="F152" s="57">
        <f t="shared" si="28"/>
        <v>0.9115430184302713</v>
      </c>
      <c r="G152" s="56">
        <f t="shared" si="29"/>
        <v>666.04009105898547</v>
      </c>
      <c r="H152" s="60">
        <f t="shared" si="21"/>
        <v>0</v>
      </c>
      <c r="I152" s="63">
        <f t="shared" si="22"/>
        <v>666.04009105898547</v>
      </c>
      <c r="J152" s="56">
        <f t="shared" si="23"/>
        <v>-103.21166509765817</v>
      </c>
      <c r="K152" s="56">
        <f t="shared" si="24"/>
        <v>562.8284259613273</v>
      </c>
      <c r="L152" s="56">
        <f t="shared" si="25"/>
        <v>22273046.685103532</v>
      </c>
      <c r="M152" s="56">
        <f t="shared" si="26"/>
        <v>18821545.392572746</v>
      </c>
      <c r="N152" s="34">
        <f>'jan-mars'!M152</f>
        <v>16388154.891725156</v>
      </c>
      <c r="O152" s="34">
        <f t="shared" si="27"/>
        <v>2433390.5008475892</v>
      </c>
    </row>
    <row r="153" spans="1:15" x14ac:dyDescent="0.25">
      <c r="A153" s="55">
        <v>3405</v>
      </c>
      <c r="B153" s="55" t="s">
        <v>173</v>
      </c>
      <c r="C153" s="56">
        <v>330009791</v>
      </c>
      <c r="D153" s="56">
        <v>29011</v>
      </c>
      <c r="E153" s="56">
        <f t="shared" si="20"/>
        <v>11375.333183964703</v>
      </c>
      <c r="F153" s="57">
        <f t="shared" si="28"/>
        <v>0.93667204694276107</v>
      </c>
      <c r="G153" s="56">
        <f t="shared" si="29"/>
        <v>476.830148082476</v>
      </c>
      <c r="H153" s="60">
        <f t="shared" si="21"/>
        <v>0</v>
      </c>
      <c r="I153" s="63">
        <f t="shared" si="22"/>
        <v>476.830148082476</v>
      </c>
      <c r="J153" s="56">
        <f t="shared" si="23"/>
        <v>-103.21166509765817</v>
      </c>
      <c r="K153" s="56">
        <f t="shared" si="24"/>
        <v>373.61848298481783</v>
      </c>
      <c r="L153" s="56">
        <f t="shared" si="25"/>
        <v>13833319.426020712</v>
      </c>
      <c r="M153" s="56">
        <f t="shared" si="26"/>
        <v>10839045.809872551</v>
      </c>
      <c r="N153" s="34">
        <f>'jan-mars'!M153</f>
        <v>9387123.953926567</v>
      </c>
      <c r="O153" s="34">
        <f t="shared" si="27"/>
        <v>1451921.8559459839</v>
      </c>
    </row>
    <row r="154" spans="1:15" x14ac:dyDescent="0.25">
      <c r="A154" s="55">
        <v>3407</v>
      </c>
      <c r="B154" s="55" t="s">
        <v>174</v>
      </c>
      <c r="C154" s="56">
        <v>315170510</v>
      </c>
      <c r="D154" s="56">
        <v>31175</v>
      </c>
      <c r="E154" s="56">
        <f t="shared" si="20"/>
        <v>10109.719647153168</v>
      </c>
      <c r="F154" s="57">
        <f t="shared" si="28"/>
        <v>0.83245841179097269</v>
      </c>
      <c r="G154" s="56">
        <f t="shared" si="29"/>
        <v>1261.510540905628</v>
      </c>
      <c r="H154" s="60">
        <f t="shared" si="21"/>
        <v>287.08855490653065</v>
      </c>
      <c r="I154" s="63">
        <f t="shared" si="22"/>
        <v>1548.5990958121586</v>
      </c>
      <c r="J154" s="56">
        <f t="shared" si="23"/>
        <v>-103.21166509765817</v>
      </c>
      <c r="K154" s="56">
        <f t="shared" si="24"/>
        <v>1445.3874307145004</v>
      </c>
      <c r="L154" s="56">
        <f t="shared" si="25"/>
        <v>48277576.811944045</v>
      </c>
      <c r="M154" s="56">
        <f t="shared" si="26"/>
        <v>45059953.152524553</v>
      </c>
      <c r="N154" s="34">
        <f>'jan-mars'!M154</f>
        <v>40532355.756063424</v>
      </c>
      <c r="O154" s="34">
        <f t="shared" si="27"/>
        <v>4527597.3964611292</v>
      </c>
    </row>
    <row r="155" spans="1:15" x14ac:dyDescent="0.25">
      <c r="A155" s="55">
        <v>3411</v>
      </c>
      <c r="B155" s="55" t="s">
        <v>175</v>
      </c>
      <c r="C155" s="56">
        <v>356155217</v>
      </c>
      <c r="D155" s="56">
        <v>35911</v>
      </c>
      <c r="E155" s="56">
        <f t="shared" si="20"/>
        <v>9917.7192782155889</v>
      </c>
      <c r="F155" s="57">
        <f t="shared" si="28"/>
        <v>0.81664864378874469</v>
      </c>
      <c r="G155" s="56">
        <f t="shared" si="29"/>
        <v>1380.5507696469269</v>
      </c>
      <c r="H155" s="60">
        <f t="shared" si="21"/>
        <v>354.28868403468329</v>
      </c>
      <c r="I155" s="63">
        <f t="shared" si="22"/>
        <v>1734.8394536816102</v>
      </c>
      <c r="J155" s="56">
        <f t="shared" si="23"/>
        <v>-103.21166509765817</v>
      </c>
      <c r="K155" s="56">
        <f t="shared" si="24"/>
        <v>1631.627788583952</v>
      </c>
      <c r="L155" s="56">
        <f t="shared" si="25"/>
        <v>62299819.621160306</v>
      </c>
      <c r="M155" s="56">
        <f t="shared" si="26"/>
        <v>58593385.515838303</v>
      </c>
      <c r="N155" s="34">
        <f>'jan-mars'!M155</f>
        <v>52664720.582408138</v>
      </c>
      <c r="O155" s="34">
        <f t="shared" si="27"/>
        <v>5928664.9334301651</v>
      </c>
    </row>
    <row r="156" spans="1:15" x14ac:dyDescent="0.25">
      <c r="A156" s="55">
        <v>3412</v>
      </c>
      <c r="B156" s="55" t="s">
        <v>176</v>
      </c>
      <c r="C156" s="56">
        <v>70821272</v>
      </c>
      <c r="D156" s="56">
        <v>7931</v>
      </c>
      <c r="E156" s="56">
        <f t="shared" si="20"/>
        <v>8929.6774681629049</v>
      </c>
      <c r="F156" s="57">
        <f t="shared" si="28"/>
        <v>0.73529092619752079</v>
      </c>
      <c r="G156" s="56">
        <f t="shared" si="29"/>
        <v>1993.1366918795911</v>
      </c>
      <c r="H156" s="60">
        <f t="shared" si="21"/>
        <v>700.10331755312268</v>
      </c>
      <c r="I156" s="63">
        <f t="shared" si="22"/>
        <v>2693.240009432714</v>
      </c>
      <c r="J156" s="56">
        <f t="shared" si="23"/>
        <v>-103.21166509765817</v>
      </c>
      <c r="K156" s="56">
        <f t="shared" si="24"/>
        <v>2590.0283443350559</v>
      </c>
      <c r="L156" s="56">
        <f t="shared" si="25"/>
        <v>21360086.514810856</v>
      </c>
      <c r="M156" s="56">
        <f t="shared" si="26"/>
        <v>20541514.798921328</v>
      </c>
      <c r="N156" s="34">
        <f>'jan-mars'!M156</f>
        <v>18754555.681917202</v>
      </c>
      <c r="O156" s="34">
        <f t="shared" si="27"/>
        <v>1786959.1170041263</v>
      </c>
    </row>
    <row r="157" spans="1:15" x14ac:dyDescent="0.25">
      <c r="A157" s="55">
        <v>3413</v>
      </c>
      <c r="B157" s="55" t="s">
        <v>177</v>
      </c>
      <c r="C157" s="56">
        <v>209540440</v>
      </c>
      <c r="D157" s="56">
        <v>21691</v>
      </c>
      <c r="E157" s="56">
        <f t="shared" si="20"/>
        <v>9660.2480291365082</v>
      </c>
      <c r="F157" s="57">
        <f t="shared" si="28"/>
        <v>0.79544784746888197</v>
      </c>
      <c r="G157" s="56">
        <f t="shared" si="29"/>
        <v>1540.182944075957</v>
      </c>
      <c r="H157" s="60">
        <f t="shared" si="21"/>
        <v>444.40362121236154</v>
      </c>
      <c r="I157" s="63">
        <f t="shared" si="22"/>
        <v>1984.5865652883185</v>
      </c>
      <c r="J157" s="56">
        <f t="shared" si="23"/>
        <v>-103.21166509765817</v>
      </c>
      <c r="K157" s="56">
        <f t="shared" si="24"/>
        <v>1881.3749001906604</v>
      </c>
      <c r="L157" s="56">
        <f t="shared" si="25"/>
        <v>43047667.18766892</v>
      </c>
      <c r="M157" s="56">
        <f t="shared" si="26"/>
        <v>40808902.960035615</v>
      </c>
      <c r="N157" s="34">
        <f>'jan-mars'!M157</f>
        <v>37260576.101972774</v>
      </c>
      <c r="O157" s="34">
        <f t="shared" si="27"/>
        <v>3548326.858062841</v>
      </c>
    </row>
    <row r="158" spans="1:15" x14ac:dyDescent="0.25">
      <c r="A158" s="55">
        <v>3414</v>
      </c>
      <c r="B158" s="55" t="s">
        <v>178</v>
      </c>
      <c r="C158" s="56">
        <v>46261755</v>
      </c>
      <c r="D158" s="56">
        <v>5006</v>
      </c>
      <c r="E158" s="56">
        <f t="shared" si="20"/>
        <v>9241.261486216541</v>
      </c>
      <c r="F158" s="57">
        <f t="shared" si="28"/>
        <v>0.76094749689000485</v>
      </c>
      <c r="G158" s="56">
        <f t="shared" si="29"/>
        <v>1799.9546006863368</v>
      </c>
      <c r="H158" s="60">
        <f t="shared" si="21"/>
        <v>591.04891123435004</v>
      </c>
      <c r="I158" s="63">
        <f t="shared" si="22"/>
        <v>2391.0035119206868</v>
      </c>
      <c r="J158" s="56">
        <f t="shared" si="23"/>
        <v>-103.21166509765817</v>
      </c>
      <c r="K158" s="56">
        <f t="shared" si="24"/>
        <v>2287.7918468230287</v>
      </c>
      <c r="L158" s="56">
        <f t="shared" si="25"/>
        <v>11969363.580674957</v>
      </c>
      <c r="M158" s="56">
        <f t="shared" si="26"/>
        <v>11452685.985196082</v>
      </c>
      <c r="N158" s="34">
        <f>'jan-mars'!M158</f>
        <v>11329240.132871963</v>
      </c>
      <c r="O158" s="34">
        <f t="shared" si="27"/>
        <v>123445.85232411884</v>
      </c>
    </row>
    <row r="159" spans="1:15" x14ac:dyDescent="0.25">
      <c r="A159" s="55">
        <v>3415</v>
      </c>
      <c r="B159" s="55" t="s">
        <v>179</v>
      </c>
      <c r="C159" s="56">
        <v>80571169</v>
      </c>
      <c r="D159" s="56">
        <v>8150</v>
      </c>
      <c r="E159" s="56">
        <f t="shared" si="20"/>
        <v>9886.0330061349687</v>
      </c>
      <c r="F159" s="57">
        <f t="shared" si="28"/>
        <v>0.81403952062287754</v>
      </c>
      <c r="G159" s="56">
        <f t="shared" si="29"/>
        <v>1400.1962583369116</v>
      </c>
      <c r="H159" s="60">
        <f t="shared" si="21"/>
        <v>365.3788792629004</v>
      </c>
      <c r="I159" s="63">
        <f t="shared" si="22"/>
        <v>1765.575137599812</v>
      </c>
      <c r="J159" s="56">
        <f t="shared" si="23"/>
        <v>-103.21166509765817</v>
      </c>
      <c r="K159" s="56">
        <f t="shared" si="24"/>
        <v>1662.3634725021539</v>
      </c>
      <c r="L159" s="56">
        <f t="shared" si="25"/>
        <v>14389437.371438468</v>
      </c>
      <c r="M159" s="56">
        <f t="shared" si="26"/>
        <v>13548262.300892554</v>
      </c>
      <c r="N159" s="34">
        <f>'jan-mars'!M159</f>
        <v>12854444.589989306</v>
      </c>
      <c r="O159" s="34">
        <f t="shared" si="27"/>
        <v>693817.71090324782</v>
      </c>
    </row>
    <row r="160" spans="1:15" x14ac:dyDescent="0.25">
      <c r="A160" s="55">
        <v>3416</v>
      </c>
      <c r="B160" s="55" t="s">
        <v>180</v>
      </c>
      <c r="C160" s="56">
        <v>52098925</v>
      </c>
      <c r="D160" s="56">
        <v>6059</v>
      </c>
      <c r="E160" s="56">
        <f t="shared" si="20"/>
        <v>8598.6012543323977</v>
      </c>
      <c r="F160" s="57">
        <f t="shared" si="28"/>
        <v>0.70802932164603138</v>
      </c>
      <c r="G160" s="56">
        <f t="shared" si="29"/>
        <v>2198.4039444545056</v>
      </c>
      <c r="H160" s="60">
        <f t="shared" si="21"/>
        <v>815.97999239380022</v>
      </c>
      <c r="I160" s="63">
        <f t="shared" si="22"/>
        <v>3014.3839368483059</v>
      </c>
      <c r="J160" s="56">
        <f t="shared" si="23"/>
        <v>-103.21166509765817</v>
      </c>
      <c r="K160" s="56">
        <f t="shared" si="24"/>
        <v>2911.1722717506477</v>
      </c>
      <c r="L160" s="56">
        <f t="shared" si="25"/>
        <v>18264152.273363885</v>
      </c>
      <c r="M160" s="56">
        <f t="shared" si="26"/>
        <v>17638792.794537175</v>
      </c>
      <c r="N160" s="34">
        <f>'jan-mars'!M160</f>
        <v>16615786.163328249</v>
      </c>
      <c r="O160" s="34">
        <f t="shared" si="27"/>
        <v>1023006.6312089264</v>
      </c>
    </row>
    <row r="161" spans="1:15" x14ac:dyDescent="0.25">
      <c r="A161" s="55">
        <v>3417</v>
      </c>
      <c r="B161" s="55" t="s">
        <v>181</v>
      </c>
      <c r="C161" s="56">
        <v>41082078</v>
      </c>
      <c r="D161" s="56">
        <v>4513</v>
      </c>
      <c r="E161" s="56">
        <f t="shared" si="20"/>
        <v>9103.052958120983</v>
      </c>
      <c r="F161" s="57">
        <f t="shared" si="28"/>
        <v>0.74956707727304794</v>
      </c>
      <c r="G161" s="56">
        <f t="shared" si="29"/>
        <v>1885.6438881055826</v>
      </c>
      <c r="H161" s="60">
        <f t="shared" si="21"/>
        <v>639.42189606779539</v>
      </c>
      <c r="I161" s="63">
        <f t="shared" si="22"/>
        <v>2525.0657841733782</v>
      </c>
      <c r="J161" s="56">
        <f t="shared" si="23"/>
        <v>-103.21166509765817</v>
      </c>
      <c r="K161" s="56">
        <f t="shared" si="24"/>
        <v>2421.8541190757201</v>
      </c>
      <c r="L161" s="56">
        <f t="shared" si="25"/>
        <v>11395621.883974455</v>
      </c>
      <c r="M161" s="56">
        <f t="shared" si="26"/>
        <v>10929827.639388725</v>
      </c>
      <c r="N161" s="34">
        <f>'jan-mars'!M161</f>
        <v>10172810.841138866</v>
      </c>
      <c r="O161" s="34">
        <f t="shared" si="27"/>
        <v>757016.79824985936</v>
      </c>
    </row>
    <row r="162" spans="1:15" x14ac:dyDescent="0.25">
      <c r="A162" s="55">
        <v>3418</v>
      </c>
      <c r="B162" s="55" t="s">
        <v>182</v>
      </c>
      <c r="C162" s="56">
        <v>64209783</v>
      </c>
      <c r="D162" s="56">
        <v>7247</v>
      </c>
      <c r="E162" s="56">
        <f t="shared" si="20"/>
        <v>8860.1880778253071</v>
      </c>
      <c r="F162" s="57">
        <f t="shared" si="28"/>
        <v>0.72956900417240822</v>
      </c>
      <c r="G162" s="56">
        <f t="shared" si="29"/>
        <v>2036.2201138889018</v>
      </c>
      <c r="H162" s="60">
        <f t="shared" si="21"/>
        <v>724.42460417128189</v>
      </c>
      <c r="I162" s="63">
        <f t="shared" si="22"/>
        <v>2760.6447180601835</v>
      </c>
      <c r="J162" s="56">
        <f t="shared" si="23"/>
        <v>-103.21166509765817</v>
      </c>
      <c r="K162" s="56">
        <f t="shared" si="24"/>
        <v>2657.4330529625254</v>
      </c>
      <c r="L162" s="56">
        <f t="shared" si="25"/>
        <v>20006392.271782149</v>
      </c>
      <c r="M162" s="56">
        <f t="shared" si="26"/>
        <v>19258417.334819421</v>
      </c>
      <c r="N162" s="34">
        <f>'jan-mars'!M162</f>
        <v>18150588.212048162</v>
      </c>
      <c r="O162" s="34">
        <f t="shared" si="27"/>
        <v>1107829.1227712594</v>
      </c>
    </row>
    <row r="163" spans="1:15" x14ac:dyDescent="0.25">
      <c r="A163" s="55">
        <v>3419</v>
      </c>
      <c r="B163" s="55" t="s">
        <v>183</v>
      </c>
      <c r="C163" s="56">
        <v>31417106</v>
      </c>
      <c r="D163" s="56">
        <v>3559</v>
      </c>
      <c r="E163" s="56">
        <f t="shared" si="20"/>
        <v>8827.5094127563916</v>
      </c>
      <c r="F163" s="57">
        <f t="shared" si="28"/>
        <v>0.72687816500256253</v>
      </c>
      <c r="G163" s="56">
        <f t="shared" si="29"/>
        <v>2056.4808862316295</v>
      </c>
      <c r="H163" s="60">
        <f t="shared" si="21"/>
        <v>735.86213694540231</v>
      </c>
      <c r="I163" s="63">
        <f t="shared" si="22"/>
        <v>2792.3430231770317</v>
      </c>
      <c r="J163" s="56">
        <f t="shared" si="23"/>
        <v>-103.21166509765817</v>
      </c>
      <c r="K163" s="56">
        <f t="shared" si="24"/>
        <v>2689.1313580793735</v>
      </c>
      <c r="L163" s="56">
        <f t="shared" si="25"/>
        <v>9937948.8194870558</v>
      </c>
      <c r="M163" s="56">
        <f t="shared" si="26"/>
        <v>9570618.5034044906</v>
      </c>
      <c r="N163" s="34">
        <f>'jan-mars'!M163</f>
        <v>9799090.9147425685</v>
      </c>
      <c r="O163" s="34">
        <f t="shared" si="27"/>
        <v>-228472.41133807786</v>
      </c>
    </row>
    <row r="164" spans="1:15" x14ac:dyDescent="0.25">
      <c r="A164" s="55">
        <v>3420</v>
      </c>
      <c r="B164" s="55" t="s">
        <v>184</v>
      </c>
      <c r="C164" s="56">
        <v>215230820</v>
      </c>
      <c r="D164" s="56">
        <v>21899</v>
      </c>
      <c r="E164" s="56">
        <f t="shared" si="20"/>
        <v>9828.3401068541934</v>
      </c>
      <c r="F164" s="57">
        <f t="shared" si="28"/>
        <v>0.80928894978776889</v>
      </c>
      <c r="G164" s="56">
        <f t="shared" si="29"/>
        <v>1435.9658558909923</v>
      </c>
      <c r="H164" s="60">
        <f t="shared" si="21"/>
        <v>385.57139401117172</v>
      </c>
      <c r="I164" s="63">
        <f t="shared" si="22"/>
        <v>1821.5372499021641</v>
      </c>
      <c r="J164" s="56">
        <f t="shared" si="23"/>
        <v>-103.21166509765817</v>
      </c>
      <c r="K164" s="56">
        <f t="shared" si="24"/>
        <v>1718.325584804506</v>
      </c>
      <c r="L164" s="56">
        <f t="shared" si="25"/>
        <v>39889844.23560749</v>
      </c>
      <c r="M164" s="56">
        <f t="shared" si="26"/>
        <v>37629611.981633879</v>
      </c>
      <c r="N164" s="34">
        <f>'jan-mars'!M164</f>
        <v>36100168.122927099</v>
      </c>
      <c r="O164" s="34">
        <f t="shared" si="27"/>
        <v>1529443.8587067798</v>
      </c>
    </row>
    <row r="165" spans="1:15" x14ac:dyDescent="0.25">
      <c r="A165" s="55">
        <v>3421</v>
      </c>
      <c r="B165" s="55" t="s">
        <v>185</v>
      </c>
      <c r="C165" s="56">
        <v>67219975</v>
      </c>
      <c r="D165" s="56">
        <v>6542</v>
      </c>
      <c r="E165" s="56">
        <f t="shared" si="20"/>
        <v>10275.141394069093</v>
      </c>
      <c r="F165" s="57">
        <f t="shared" si="28"/>
        <v>0.84607963270703412</v>
      </c>
      <c r="G165" s="56">
        <f t="shared" si="29"/>
        <v>1158.9490578177547</v>
      </c>
      <c r="H165" s="60">
        <f t="shared" si="21"/>
        <v>229.19094348595698</v>
      </c>
      <c r="I165" s="63">
        <f t="shared" si="22"/>
        <v>1388.1400013037116</v>
      </c>
      <c r="J165" s="56">
        <f t="shared" si="23"/>
        <v>-103.21166509765817</v>
      </c>
      <c r="K165" s="56">
        <f t="shared" si="24"/>
        <v>1284.9283362060535</v>
      </c>
      <c r="L165" s="56">
        <f t="shared" si="25"/>
        <v>9081211.8885288816</v>
      </c>
      <c r="M165" s="56">
        <f t="shared" si="26"/>
        <v>8406001.1754600015</v>
      </c>
      <c r="N165" s="34">
        <f>'jan-mars'!M165</f>
        <v>8852115.0922270082</v>
      </c>
      <c r="O165" s="34">
        <f t="shared" si="27"/>
        <v>-446113.91676700674</v>
      </c>
    </row>
    <row r="166" spans="1:15" x14ac:dyDescent="0.25">
      <c r="A166" s="55">
        <v>3422</v>
      </c>
      <c r="B166" s="55" t="s">
        <v>186</v>
      </c>
      <c r="C166" s="56">
        <v>46872443</v>
      </c>
      <c r="D166" s="56">
        <v>4205</v>
      </c>
      <c r="E166" s="56">
        <f t="shared" si="20"/>
        <v>11146.835434007135</v>
      </c>
      <c r="F166" s="57">
        <f t="shared" si="28"/>
        <v>0.91785699759754491</v>
      </c>
      <c r="G166" s="56">
        <f t="shared" si="29"/>
        <v>618.49875305616877</v>
      </c>
      <c r="H166" s="60">
        <f t="shared" si="21"/>
        <v>0</v>
      </c>
      <c r="I166" s="63">
        <f t="shared" si="22"/>
        <v>618.49875305616877</v>
      </c>
      <c r="J166" s="56">
        <f t="shared" si="23"/>
        <v>-103.21166509765817</v>
      </c>
      <c r="K166" s="56">
        <f t="shared" si="24"/>
        <v>515.2870879585106</v>
      </c>
      <c r="L166" s="56">
        <f t="shared" si="25"/>
        <v>2600787.2566011897</v>
      </c>
      <c r="M166" s="56">
        <f t="shared" si="26"/>
        <v>2166782.2048655371</v>
      </c>
      <c r="N166" s="34">
        <f>'jan-mars'!M166</f>
        <v>6243738.8618411105</v>
      </c>
      <c r="O166" s="34">
        <f t="shared" si="27"/>
        <v>-4076956.6569755734</v>
      </c>
    </row>
    <row r="167" spans="1:15" x14ac:dyDescent="0.25">
      <c r="A167" s="55">
        <v>3423</v>
      </c>
      <c r="B167" s="55" t="s">
        <v>187</v>
      </c>
      <c r="C167" s="56">
        <v>21193101</v>
      </c>
      <c r="D167" s="56">
        <v>2250</v>
      </c>
      <c r="E167" s="56">
        <f t="shared" si="20"/>
        <v>9419.1560000000009</v>
      </c>
      <c r="F167" s="57">
        <f t="shared" si="28"/>
        <v>0.77559575515819601</v>
      </c>
      <c r="G167" s="56">
        <f t="shared" si="29"/>
        <v>1689.6600021405916</v>
      </c>
      <c r="H167" s="60">
        <f t="shared" si="21"/>
        <v>528.78583141013917</v>
      </c>
      <c r="I167" s="63">
        <f t="shared" si="22"/>
        <v>2218.4458335507306</v>
      </c>
      <c r="J167" s="56">
        <f t="shared" si="23"/>
        <v>-103.21166509765817</v>
      </c>
      <c r="K167" s="56">
        <f t="shared" si="24"/>
        <v>2115.2341684530725</v>
      </c>
      <c r="L167" s="56">
        <f t="shared" si="25"/>
        <v>4991503.1254891437</v>
      </c>
      <c r="M167" s="56">
        <f t="shared" si="26"/>
        <v>4759276.8790194131</v>
      </c>
      <c r="N167" s="34">
        <f>'jan-mars'!M167</f>
        <v>4647479.5077271098</v>
      </c>
      <c r="O167" s="34">
        <f t="shared" si="27"/>
        <v>111797.37129230332</v>
      </c>
    </row>
    <row r="168" spans="1:15" x14ac:dyDescent="0.25">
      <c r="A168" s="55">
        <v>3424</v>
      </c>
      <c r="B168" s="55" t="s">
        <v>188</v>
      </c>
      <c r="C168" s="56">
        <v>20709422</v>
      </c>
      <c r="D168" s="56">
        <v>1846</v>
      </c>
      <c r="E168" s="56">
        <f t="shared" si="20"/>
        <v>11218.538461538461</v>
      </c>
      <c r="F168" s="57">
        <f t="shared" si="28"/>
        <v>0.92376119578528992</v>
      </c>
      <c r="G168" s="56">
        <f t="shared" si="29"/>
        <v>574.04287598674637</v>
      </c>
      <c r="H168" s="60">
        <f t="shared" si="21"/>
        <v>0</v>
      </c>
      <c r="I168" s="63">
        <f t="shared" si="22"/>
        <v>574.04287598674637</v>
      </c>
      <c r="J168" s="56">
        <f t="shared" si="23"/>
        <v>-103.21166509765817</v>
      </c>
      <c r="K168" s="56">
        <f t="shared" si="24"/>
        <v>470.8312108890882</v>
      </c>
      <c r="L168" s="56">
        <f t="shared" si="25"/>
        <v>1059683.1490715337</v>
      </c>
      <c r="M168" s="56">
        <f t="shared" si="26"/>
        <v>869154.41530125681</v>
      </c>
      <c r="N168" s="34">
        <f>'jan-mars'!M168</f>
        <v>3010989.8672196637</v>
      </c>
      <c r="O168" s="34">
        <f t="shared" si="27"/>
        <v>-2141835.4519184069</v>
      </c>
    </row>
    <row r="169" spans="1:15" x14ac:dyDescent="0.25">
      <c r="A169" s="55">
        <v>3425</v>
      </c>
      <c r="B169" s="55" t="s">
        <v>189</v>
      </c>
      <c r="C169" s="56">
        <v>11678775</v>
      </c>
      <c r="D169" s="56">
        <v>1326</v>
      </c>
      <c r="E169" s="56">
        <f t="shared" si="20"/>
        <v>8807.5226244343885</v>
      </c>
      <c r="F169" s="57">
        <f t="shared" si="28"/>
        <v>0.72523240521455268</v>
      </c>
      <c r="G169" s="56">
        <f t="shared" si="29"/>
        <v>2068.8726949912711</v>
      </c>
      <c r="H169" s="60">
        <f t="shared" si="21"/>
        <v>742.85751285810341</v>
      </c>
      <c r="I169" s="63">
        <f t="shared" si="22"/>
        <v>2811.7302078493744</v>
      </c>
      <c r="J169" s="56">
        <f t="shared" si="23"/>
        <v>-103.21166509765817</v>
      </c>
      <c r="K169" s="56">
        <f t="shared" si="24"/>
        <v>2708.5185427517163</v>
      </c>
      <c r="L169" s="56">
        <f t="shared" si="25"/>
        <v>3728354.2556082704</v>
      </c>
      <c r="M169" s="56">
        <f t="shared" si="26"/>
        <v>3591495.5876887757</v>
      </c>
      <c r="N169" s="34">
        <f>'jan-mars'!M169</f>
        <v>3436082.3898338447</v>
      </c>
      <c r="O169" s="34">
        <f t="shared" si="27"/>
        <v>155413.197854931</v>
      </c>
    </row>
    <row r="170" spans="1:15" x14ac:dyDescent="0.25">
      <c r="A170" s="55">
        <v>3426</v>
      </c>
      <c r="B170" s="55" t="s">
        <v>190</v>
      </c>
      <c r="C170" s="56">
        <v>14723489</v>
      </c>
      <c r="D170" s="56">
        <v>1606</v>
      </c>
      <c r="E170" s="56">
        <f t="shared" si="20"/>
        <v>9167.801369863013</v>
      </c>
      <c r="F170" s="57">
        <f t="shared" si="28"/>
        <v>0.75489861582070061</v>
      </c>
      <c r="G170" s="56">
        <f t="shared" si="29"/>
        <v>1845.4998728255241</v>
      </c>
      <c r="H170" s="60">
        <f t="shared" si="21"/>
        <v>616.75995195808491</v>
      </c>
      <c r="I170" s="63">
        <f t="shared" si="22"/>
        <v>2462.259824783609</v>
      </c>
      <c r="J170" s="56">
        <f t="shared" si="23"/>
        <v>-103.21166509765817</v>
      </c>
      <c r="K170" s="56">
        <f t="shared" si="24"/>
        <v>2359.0481596859508</v>
      </c>
      <c r="L170" s="56">
        <f t="shared" si="25"/>
        <v>3954389.2786024762</v>
      </c>
      <c r="M170" s="56">
        <f t="shared" si="26"/>
        <v>3788631.344455637</v>
      </c>
      <c r="N170" s="34">
        <f>'jan-mars'!M170</f>
        <v>4008583.3291954393</v>
      </c>
      <c r="O170" s="34">
        <f t="shared" si="27"/>
        <v>-219951.98473980231</v>
      </c>
    </row>
    <row r="171" spans="1:15" x14ac:dyDescent="0.25">
      <c r="A171" s="55">
        <v>3427</v>
      </c>
      <c r="B171" s="55" t="s">
        <v>191</v>
      </c>
      <c r="C171" s="56">
        <v>58554981</v>
      </c>
      <c r="D171" s="56">
        <v>5722</v>
      </c>
      <c r="E171" s="56">
        <f t="shared" si="20"/>
        <v>10233.306710940231</v>
      </c>
      <c r="F171" s="57">
        <f t="shared" si="28"/>
        <v>0.84263486518719122</v>
      </c>
      <c r="G171" s="56">
        <f t="shared" si="29"/>
        <v>1184.886561357649</v>
      </c>
      <c r="H171" s="60">
        <f t="shared" si="21"/>
        <v>243.83308258105862</v>
      </c>
      <c r="I171" s="63">
        <f t="shared" si="22"/>
        <v>1428.7196439387076</v>
      </c>
      <c r="J171" s="56">
        <f t="shared" si="23"/>
        <v>-103.21166509765817</v>
      </c>
      <c r="K171" s="56">
        <f t="shared" si="24"/>
        <v>1325.5079788410494</v>
      </c>
      <c r="L171" s="56">
        <f t="shared" si="25"/>
        <v>8175133.8026172845</v>
      </c>
      <c r="M171" s="56">
        <f t="shared" si="26"/>
        <v>7584556.6549284849</v>
      </c>
      <c r="N171" s="34">
        <f>'jan-mars'!M171</f>
        <v>9241236.4598109014</v>
      </c>
      <c r="O171" s="34">
        <f t="shared" si="27"/>
        <v>-1656679.8048824165</v>
      </c>
    </row>
    <row r="172" spans="1:15" x14ac:dyDescent="0.25">
      <c r="A172" s="55">
        <v>3428</v>
      </c>
      <c r="B172" s="55" t="s">
        <v>192</v>
      </c>
      <c r="C172" s="56">
        <v>28324106</v>
      </c>
      <c r="D172" s="56">
        <v>2509</v>
      </c>
      <c r="E172" s="56">
        <f t="shared" si="20"/>
        <v>11289.001992825826</v>
      </c>
      <c r="F172" s="57">
        <f t="shared" si="28"/>
        <v>0.9295633308980259</v>
      </c>
      <c r="G172" s="56">
        <f t="shared" si="29"/>
        <v>530.35548658857999</v>
      </c>
      <c r="H172" s="60">
        <f t="shared" si="21"/>
        <v>0</v>
      </c>
      <c r="I172" s="63">
        <f t="shared" si="22"/>
        <v>530.35548658857999</v>
      </c>
      <c r="J172" s="56">
        <f t="shared" si="23"/>
        <v>-103.21166509765817</v>
      </c>
      <c r="K172" s="56">
        <f t="shared" si="24"/>
        <v>427.14382149092182</v>
      </c>
      <c r="L172" s="56">
        <f t="shared" si="25"/>
        <v>1330661.9158507471</v>
      </c>
      <c r="M172" s="56">
        <f t="shared" si="26"/>
        <v>1071703.8481207229</v>
      </c>
      <c r="N172" s="34">
        <f>'jan-mars'!M172</f>
        <v>1521359.4367757658</v>
      </c>
      <c r="O172" s="34">
        <f t="shared" si="27"/>
        <v>-449655.58865504293</v>
      </c>
    </row>
    <row r="173" spans="1:15" x14ac:dyDescent="0.25">
      <c r="A173" s="55">
        <v>3429</v>
      </c>
      <c r="B173" s="55" t="s">
        <v>193</v>
      </c>
      <c r="C173" s="56">
        <v>14734856</v>
      </c>
      <c r="D173" s="56">
        <v>1540</v>
      </c>
      <c r="E173" s="56">
        <f t="shared" si="20"/>
        <v>9568.0883116883124</v>
      </c>
      <c r="F173" s="57">
        <f t="shared" si="28"/>
        <v>0.78785919667581727</v>
      </c>
      <c r="G173" s="56">
        <f t="shared" si="29"/>
        <v>1597.3219688938384</v>
      </c>
      <c r="H173" s="60">
        <f t="shared" si="21"/>
        <v>476.65952231923006</v>
      </c>
      <c r="I173" s="63">
        <f t="shared" si="22"/>
        <v>2073.9814912130687</v>
      </c>
      <c r="J173" s="56">
        <f t="shared" si="23"/>
        <v>-103.21166509765817</v>
      </c>
      <c r="K173" s="56">
        <f t="shared" si="24"/>
        <v>1970.7698261154105</v>
      </c>
      <c r="L173" s="56">
        <f t="shared" si="25"/>
        <v>3193931.4964681258</v>
      </c>
      <c r="M173" s="56">
        <f t="shared" si="26"/>
        <v>3034985.5322177322</v>
      </c>
      <c r="N173" s="34">
        <f>'jan-mars'!M173</f>
        <v>3093362.3464887785</v>
      </c>
      <c r="O173" s="34">
        <f t="shared" si="27"/>
        <v>-58376.814271046314</v>
      </c>
    </row>
    <row r="174" spans="1:15" x14ac:dyDescent="0.25">
      <c r="A174" s="55">
        <v>3430</v>
      </c>
      <c r="B174" s="55" t="s">
        <v>194</v>
      </c>
      <c r="C174" s="56">
        <v>18655967</v>
      </c>
      <c r="D174" s="56">
        <v>1895</v>
      </c>
      <c r="E174" s="56">
        <f t="shared" si="20"/>
        <v>9844.8374670184694</v>
      </c>
      <c r="F174" s="57">
        <f t="shared" si="28"/>
        <v>0.81064738174438244</v>
      </c>
      <c r="G174" s="56">
        <f t="shared" si="29"/>
        <v>1425.7374925891411</v>
      </c>
      <c r="H174" s="60">
        <f t="shared" si="21"/>
        <v>379.79731795367513</v>
      </c>
      <c r="I174" s="63">
        <f t="shared" si="22"/>
        <v>1805.5348105428161</v>
      </c>
      <c r="J174" s="56">
        <f t="shared" si="23"/>
        <v>-103.21166509765817</v>
      </c>
      <c r="K174" s="56">
        <f t="shared" si="24"/>
        <v>1702.3231454451579</v>
      </c>
      <c r="L174" s="56">
        <f t="shared" si="25"/>
        <v>3421488.4659786364</v>
      </c>
      <c r="M174" s="56">
        <f t="shared" si="26"/>
        <v>3225902.3606185741</v>
      </c>
      <c r="N174" s="34">
        <f>'jan-mars'!M174</f>
        <v>2945758.7271079444</v>
      </c>
      <c r="O174" s="34">
        <f t="shared" si="27"/>
        <v>280143.63351062965</v>
      </c>
    </row>
    <row r="175" spans="1:15" x14ac:dyDescent="0.25">
      <c r="A175" s="55">
        <v>3431</v>
      </c>
      <c r="B175" s="55" t="s">
        <v>195</v>
      </c>
      <c r="C175" s="56">
        <v>23820498</v>
      </c>
      <c r="D175" s="56">
        <v>2516</v>
      </c>
      <c r="E175" s="56">
        <f t="shared" si="20"/>
        <v>9467.606518282988</v>
      </c>
      <c r="F175" s="57">
        <f t="shared" si="28"/>
        <v>0.77958528631316359</v>
      </c>
      <c r="G175" s="56">
        <f t="shared" si="29"/>
        <v>1659.6206808051397</v>
      </c>
      <c r="H175" s="60">
        <f t="shared" si="21"/>
        <v>511.82815001109361</v>
      </c>
      <c r="I175" s="63">
        <f t="shared" si="22"/>
        <v>2171.4488308162336</v>
      </c>
      <c r="J175" s="56">
        <f t="shared" si="23"/>
        <v>-103.21166509765817</v>
      </c>
      <c r="K175" s="56">
        <f t="shared" si="24"/>
        <v>2068.2371657185754</v>
      </c>
      <c r="L175" s="56">
        <f t="shared" si="25"/>
        <v>5463365.2583336439</v>
      </c>
      <c r="M175" s="56">
        <f t="shared" si="26"/>
        <v>5203684.7089479361</v>
      </c>
      <c r="N175" s="34">
        <f>'jan-mars'!M175</f>
        <v>4890671.0171206258</v>
      </c>
      <c r="O175" s="34">
        <f t="shared" si="27"/>
        <v>313013.69182731025</v>
      </c>
    </row>
    <row r="176" spans="1:15" x14ac:dyDescent="0.25">
      <c r="A176" s="55">
        <v>3432</v>
      </c>
      <c r="B176" s="55" t="s">
        <v>196</v>
      </c>
      <c r="C176" s="56">
        <v>20937891</v>
      </c>
      <c r="D176" s="56">
        <v>2006</v>
      </c>
      <c r="E176" s="56">
        <f t="shared" si="20"/>
        <v>10437.63260219342</v>
      </c>
      <c r="F176" s="57">
        <f t="shared" si="28"/>
        <v>0.85945954607419306</v>
      </c>
      <c r="G176" s="56">
        <f t="shared" si="29"/>
        <v>1058.2045087806716</v>
      </c>
      <c r="H176" s="60">
        <f t="shared" si="21"/>
        <v>172.31902064244241</v>
      </c>
      <c r="I176" s="63">
        <f t="shared" si="22"/>
        <v>1230.523529423114</v>
      </c>
      <c r="J176" s="56">
        <f t="shared" si="23"/>
        <v>-103.21166509765817</v>
      </c>
      <c r="K176" s="56">
        <f t="shared" si="24"/>
        <v>1127.3118643254559</v>
      </c>
      <c r="L176" s="56">
        <f t="shared" si="25"/>
        <v>2468430.2000227668</v>
      </c>
      <c r="M176" s="56">
        <f t="shared" si="26"/>
        <v>2261387.5998368645</v>
      </c>
      <c r="N176" s="34">
        <f>'jan-mars'!M176</f>
        <v>2768189.2525691469</v>
      </c>
      <c r="O176" s="34">
        <f t="shared" si="27"/>
        <v>-506801.65273228241</v>
      </c>
    </row>
    <row r="177" spans="1:15" x14ac:dyDescent="0.25">
      <c r="A177" s="55">
        <v>3433</v>
      </c>
      <c r="B177" s="55" t="s">
        <v>197</v>
      </c>
      <c r="C177" s="56">
        <v>32223901</v>
      </c>
      <c r="D177" s="56">
        <v>2179</v>
      </c>
      <c r="E177" s="56">
        <f t="shared" si="20"/>
        <v>14788.389628269848</v>
      </c>
      <c r="F177" s="57">
        <f t="shared" si="28"/>
        <v>1.2177112494273994</v>
      </c>
      <c r="G177" s="56">
        <f t="shared" si="29"/>
        <v>-1639.2648473867134</v>
      </c>
      <c r="H177" s="60">
        <f t="shared" si="21"/>
        <v>0</v>
      </c>
      <c r="I177" s="63">
        <f t="shared" si="22"/>
        <v>-1639.2648473867134</v>
      </c>
      <c r="J177" s="56">
        <f t="shared" si="23"/>
        <v>-103.21166509765817</v>
      </c>
      <c r="K177" s="56">
        <f t="shared" si="24"/>
        <v>-1742.4765124843716</v>
      </c>
      <c r="L177" s="56">
        <f t="shared" si="25"/>
        <v>-3571958.1024556486</v>
      </c>
      <c r="M177" s="56">
        <f t="shared" si="26"/>
        <v>-3796856.3207034459</v>
      </c>
      <c r="N177" s="34">
        <f>'jan-mars'!M177</f>
        <v>-337794.48247333855</v>
      </c>
      <c r="O177" s="34">
        <f t="shared" si="27"/>
        <v>-3459061.8382301074</v>
      </c>
    </row>
    <row r="178" spans="1:15" x14ac:dyDescent="0.25">
      <c r="A178" s="55">
        <v>3434</v>
      </c>
      <c r="B178" s="55" t="s">
        <v>198</v>
      </c>
      <c r="C178" s="56">
        <v>24054241</v>
      </c>
      <c r="D178" s="56">
        <v>2215</v>
      </c>
      <c r="E178" s="56">
        <f t="shared" si="20"/>
        <v>10859.702483069977</v>
      </c>
      <c r="F178" s="57">
        <f t="shared" si="28"/>
        <v>0.89421378604940771</v>
      </c>
      <c r="G178" s="56">
        <f t="shared" si="29"/>
        <v>796.52118263720615</v>
      </c>
      <c r="H178" s="60">
        <f t="shared" si="21"/>
        <v>24.594562335647332</v>
      </c>
      <c r="I178" s="63">
        <f t="shared" si="22"/>
        <v>821.11574497285346</v>
      </c>
      <c r="J178" s="56">
        <f t="shared" si="23"/>
        <v>-103.21166509765817</v>
      </c>
      <c r="K178" s="56">
        <f t="shared" si="24"/>
        <v>717.90407987519529</v>
      </c>
      <c r="L178" s="56">
        <f t="shared" si="25"/>
        <v>1818771.3751148705</v>
      </c>
      <c r="M178" s="56">
        <f t="shared" si="26"/>
        <v>1590157.5369235575</v>
      </c>
      <c r="N178" s="34">
        <f>'jan-mars'!M178</f>
        <v>2457499.6978069115</v>
      </c>
      <c r="O178" s="34">
        <f t="shared" si="27"/>
        <v>-867342.16088335402</v>
      </c>
    </row>
    <row r="179" spans="1:15" x14ac:dyDescent="0.25">
      <c r="A179" s="55">
        <v>3435</v>
      </c>
      <c r="B179" s="55" t="s">
        <v>199</v>
      </c>
      <c r="C179" s="56">
        <v>35807543</v>
      </c>
      <c r="D179" s="56">
        <v>3529</v>
      </c>
      <c r="E179" s="56">
        <f t="shared" si="20"/>
        <v>10146.654293000851</v>
      </c>
      <c r="F179" s="57">
        <f t="shared" si="28"/>
        <v>0.83549969856207351</v>
      </c>
      <c r="G179" s="56">
        <f t="shared" si="29"/>
        <v>1238.6110604800647</v>
      </c>
      <c r="H179" s="60">
        <f t="shared" si="21"/>
        <v>274.16142885984164</v>
      </c>
      <c r="I179" s="63">
        <f t="shared" si="22"/>
        <v>1512.7724893399063</v>
      </c>
      <c r="J179" s="56">
        <f t="shared" si="23"/>
        <v>-103.21166509765817</v>
      </c>
      <c r="K179" s="56">
        <f t="shared" si="24"/>
        <v>1409.5608242422481</v>
      </c>
      <c r="L179" s="56">
        <f t="shared" si="25"/>
        <v>5338574.1148805292</v>
      </c>
      <c r="M179" s="56">
        <f t="shared" si="26"/>
        <v>4974340.1487508938</v>
      </c>
      <c r="N179" s="34">
        <f>'jan-mars'!M179</f>
        <v>5928966.2262395425</v>
      </c>
      <c r="O179" s="34">
        <f t="shared" si="27"/>
        <v>-954626.07748864871</v>
      </c>
    </row>
    <row r="180" spans="1:15" x14ac:dyDescent="0.25">
      <c r="A180" s="55">
        <v>3436</v>
      </c>
      <c r="B180" s="55" t="s">
        <v>200</v>
      </c>
      <c r="C180" s="56">
        <v>72885634</v>
      </c>
      <c r="D180" s="56">
        <v>5553</v>
      </c>
      <c r="E180" s="56">
        <f t="shared" si="20"/>
        <v>13125.451827840807</v>
      </c>
      <c r="F180" s="57">
        <f t="shared" si="28"/>
        <v>1.0807809874055292</v>
      </c>
      <c r="G180" s="56">
        <f t="shared" si="29"/>
        <v>-608.24341112070806</v>
      </c>
      <c r="H180" s="60">
        <f t="shared" si="21"/>
        <v>0</v>
      </c>
      <c r="I180" s="63">
        <f t="shared" si="22"/>
        <v>-608.24341112070806</v>
      </c>
      <c r="J180" s="56">
        <f t="shared" si="23"/>
        <v>-103.21166509765817</v>
      </c>
      <c r="K180" s="56">
        <f t="shared" si="24"/>
        <v>-711.45507621836623</v>
      </c>
      <c r="L180" s="56">
        <f t="shared" si="25"/>
        <v>-3377575.6619532919</v>
      </c>
      <c r="M180" s="56">
        <f t="shared" si="26"/>
        <v>-3950710.0382405878</v>
      </c>
      <c r="N180" s="34">
        <f>'jan-mars'!M180</f>
        <v>60329.001728113588</v>
      </c>
      <c r="O180" s="34">
        <f t="shared" si="27"/>
        <v>-4011039.0399687015</v>
      </c>
    </row>
    <row r="181" spans="1:15" x14ac:dyDescent="0.25">
      <c r="A181" s="55">
        <v>3437</v>
      </c>
      <c r="B181" s="55" t="s">
        <v>201</v>
      </c>
      <c r="C181" s="56">
        <v>53104124</v>
      </c>
      <c r="D181" s="56">
        <v>5623</v>
      </c>
      <c r="E181" s="56">
        <f t="shared" si="20"/>
        <v>9444.0910545971892</v>
      </c>
      <c r="F181" s="57">
        <f t="shared" si="28"/>
        <v>0.77764896698526598</v>
      </c>
      <c r="G181" s="56">
        <f t="shared" si="29"/>
        <v>1674.2002682903349</v>
      </c>
      <c r="H181" s="60">
        <f t="shared" si="21"/>
        <v>520.05856230112317</v>
      </c>
      <c r="I181" s="63">
        <f t="shared" si="22"/>
        <v>2194.2588305914578</v>
      </c>
      <c r="J181" s="56">
        <f t="shared" si="23"/>
        <v>-103.21166509765817</v>
      </c>
      <c r="K181" s="56">
        <f t="shared" si="24"/>
        <v>2091.0471654937996</v>
      </c>
      <c r="L181" s="56">
        <f t="shared" si="25"/>
        <v>12338317.404415768</v>
      </c>
      <c r="M181" s="56">
        <f t="shared" si="26"/>
        <v>11757958.211571636</v>
      </c>
      <c r="N181" s="34">
        <f>'jan-mars'!M181</f>
        <v>12373261.525750907</v>
      </c>
      <c r="O181" s="34">
        <f t="shared" si="27"/>
        <v>-615303.31417927146</v>
      </c>
    </row>
    <row r="182" spans="1:15" x14ac:dyDescent="0.25">
      <c r="A182" s="55">
        <v>3438</v>
      </c>
      <c r="B182" s="55" t="s">
        <v>202</v>
      </c>
      <c r="C182" s="56">
        <v>36880784</v>
      </c>
      <c r="D182" s="56">
        <v>3128</v>
      </c>
      <c r="E182" s="56">
        <f t="shared" si="20"/>
        <v>11790.531969309463</v>
      </c>
      <c r="F182" s="57">
        <f t="shared" si="28"/>
        <v>0.97086050453495232</v>
      </c>
      <c r="G182" s="56">
        <f t="shared" si="29"/>
        <v>219.40690116872543</v>
      </c>
      <c r="H182" s="60">
        <f t="shared" si="21"/>
        <v>0</v>
      </c>
      <c r="I182" s="63">
        <f t="shared" si="22"/>
        <v>219.40690116872543</v>
      </c>
      <c r="J182" s="56">
        <f t="shared" si="23"/>
        <v>-103.21166509765817</v>
      </c>
      <c r="K182" s="56">
        <f t="shared" si="24"/>
        <v>116.19523607106726</v>
      </c>
      <c r="L182" s="56">
        <f t="shared" si="25"/>
        <v>686304.78685577319</v>
      </c>
      <c r="M182" s="56">
        <f t="shared" si="26"/>
        <v>363458.69843029836</v>
      </c>
      <c r="N182" s="34">
        <f>'jan-mars'!M182</f>
        <v>2015878.9485824036</v>
      </c>
      <c r="O182" s="34">
        <f t="shared" si="27"/>
        <v>-1652420.2501521052</v>
      </c>
    </row>
    <row r="183" spans="1:15" x14ac:dyDescent="0.25">
      <c r="A183" s="55">
        <v>3439</v>
      </c>
      <c r="B183" s="55" t="s">
        <v>203</v>
      </c>
      <c r="C183" s="56">
        <v>44909739</v>
      </c>
      <c r="D183" s="56">
        <v>4447</v>
      </c>
      <c r="E183" s="56">
        <f t="shared" si="20"/>
        <v>10098.884416460534</v>
      </c>
      <c r="F183" s="57">
        <f t="shared" si="28"/>
        <v>0.83156621307047518</v>
      </c>
      <c r="G183" s="56">
        <f t="shared" si="29"/>
        <v>1268.2283839350609</v>
      </c>
      <c r="H183" s="60">
        <f t="shared" si="21"/>
        <v>290.88088564895241</v>
      </c>
      <c r="I183" s="63">
        <f t="shared" si="22"/>
        <v>1559.1092695840134</v>
      </c>
      <c r="J183" s="56">
        <f t="shared" si="23"/>
        <v>-103.21166509765817</v>
      </c>
      <c r="K183" s="56">
        <f t="shared" si="24"/>
        <v>1455.8976044863552</v>
      </c>
      <c r="L183" s="56">
        <f t="shared" si="25"/>
        <v>6933358.921840108</v>
      </c>
      <c r="M183" s="56">
        <f t="shared" si="26"/>
        <v>6474376.647150822</v>
      </c>
      <c r="N183" s="34">
        <f>'jan-mars'!M183</f>
        <v>5658012.9784322055</v>
      </c>
      <c r="O183" s="34">
        <f t="shared" si="27"/>
        <v>816363.66871861648</v>
      </c>
    </row>
    <row r="184" spans="1:15" x14ac:dyDescent="0.25">
      <c r="A184" s="55">
        <v>3440</v>
      </c>
      <c r="B184" s="55" t="s">
        <v>204</v>
      </c>
      <c r="C184" s="56">
        <v>58856669</v>
      </c>
      <c r="D184" s="56">
        <v>5134</v>
      </c>
      <c r="E184" s="56">
        <f t="shared" si="20"/>
        <v>11464.096026490066</v>
      </c>
      <c r="F184" s="57">
        <f t="shared" si="28"/>
        <v>0.94398099095838695</v>
      </c>
      <c r="G184" s="56">
        <f t="shared" si="29"/>
        <v>421.7971857167513</v>
      </c>
      <c r="H184" s="60">
        <f t="shared" si="21"/>
        <v>0</v>
      </c>
      <c r="I184" s="63">
        <f t="shared" si="22"/>
        <v>421.7971857167513</v>
      </c>
      <c r="J184" s="56">
        <f t="shared" si="23"/>
        <v>-103.21166509765817</v>
      </c>
      <c r="K184" s="56">
        <f t="shared" si="24"/>
        <v>318.58552061909313</v>
      </c>
      <c r="L184" s="56">
        <f t="shared" si="25"/>
        <v>2165506.7514698012</v>
      </c>
      <c r="M184" s="56">
        <f t="shared" si="26"/>
        <v>1635618.0628584241</v>
      </c>
      <c r="N184" s="34">
        <f>'jan-mars'!M184</f>
        <v>2558243.713530005</v>
      </c>
      <c r="O184" s="34">
        <f t="shared" si="27"/>
        <v>-922625.65067158081</v>
      </c>
    </row>
    <row r="185" spans="1:15" x14ac:dyDescent="0.25">
      <c r="A185" s="55">
        <v>3441</v>
      </c>
      <c r="B185" s="55" t="s">
        <v>205</v>
      </c>
      <c r="C185" s="56">
        <v>64906067</v>
      </c>
      <c r="D185" s="56">
        <v>6174</v>
      </c>
      <c r="E185" s="56">
        <f t="shared" si="20"/>
        <v>10512.806446388078</v>
      </c>
      <c r="F185" s="57">
        <f t="shared" si="28"/>
        <v>0.86564953957852619</v>
      </c>
      <c r="G185" s="56">
        <f t="shared" si="29"/>
        <v>1011.5967253799837</v>
      </c>
      <c r="H185" s="60">
        <f t="shared" si="21"/>
        <v>146.00817517431204</v>
      </c>
      <c r="I185" s="63">
        <f t="shared" si="22"/>
        <v>1157.6049005542957</v>
      </c>
      <c r="J185" s="56">
        <f t="shared" si="23"/>
        <v>-103.21166509765817</v>
      </c>
      <c r="K185" s="56">
        <f t="shared" si="24"/>
        <v>1054.3932354566375</v>
      </c>
      <c r="L185" s="56">
        <f t="shared" si="25"/>
        <v>7147052.6560222218</v>
      </c>
      <c r="M185" s="56">
        <f t="shared" si="26"/>
        <v>6509823.8357092803</v>
      </c>
      <c r="N185" s="34">
        <f>'jan-mars'!M185</f>
        <v>6190619.1959231896</v>
      </c>
      <c r="O185" s="34">
        <f t="shared" si="27"/>
        <v>319204.6397860907</v>
      </c>
    </row>
    <row r="186" spans="1:15" x14ac:dyDescent="0.25">
      <c r="A186" s="55">
        <v>3442</v>
      </c>
      <c r="B186" s="55" t="s">
        <v>206</v>
      </c>
      <c r="C186" s="56">
        <v>145264100</v>
      </c>
      <c r="D186" s="56">
        <v>14827</v>
      </c>
      <c r="E186" s="56">
        <f t="shared" si="20"/>
        <v>9797.2684966614961</v>
      </c>
      <c r="F186" s="57">
        <f t="shared" si="28"/>
        <v>0.80673043934677124</v>
      </c>
      <c r="G186" s="56">
        <f t="shared" si="29"/>
        <v>1455.2302542104646</v>
      </c>
      <c r="H186" s="60">
        <f t="shared" si="21"/>
        <v>396.44645757861576</v>
      </c>
      <c r="I186" s="63">
        <f t="shared" si="22"/>
        <v>1851.6767117890804</v>
      </c>
      <c r="J186" s="56">
        <f t="shared" si="23"/>
        <v>-103.21166509765817</v>
      </c>
      <c r="K186" s="56">
        <f t="shared" si="24"/>
        <v>1748.4650466914222</v>
      </c>
      <c r="L186" s="56">
        <f t="shared" si="25"/>
        <v>27454810.605696697</v>
      </c>
      <c r="M186" s="56">
        <f t="shared" si="26"/>
        <v>25924491.247293718</v>
      </c>
      <c r="N186" s="34">
        <f>'jan-mars'!M186</f>
        <v>24450973.600479938</v>
      </c>
      <c r="O186" s="34">
        <f t="shared" si="27"/>
        <v>1473517.6468137801</v>
      </c>
    </row>
    <row r="187" spans="1:15" x14ac:dyDescent="0.25">
      <c r="A187" s="55">
        <v>3443</v>
      </c>
      <c r="B187" s="55" t="s">
        <v>207</v>
      </c>
      <c r="C187" s="56">
        <v>133765952</v>
      </c>
      <c r="D187" s="56">
        <v>13649</v>
      </c>
      <c r="E187" s="56">
        <f t="shared" si="20"/>
        <v>9800.4214228148576</v>
      </c>
      <c r="F187" s="57">
        <f t="shared" si="28"/>
        <v>0.8069900588010912</v>
      </c>
      <c r="G187" s="56">
        <f t="shared" si="29"/>
        <v>1453.2754399953806</v>
      </c>
      <c r="H187" s="60">
        <f t="shared" si="21"/>
        <v>395.34293342493925</v>
      </c>
      <c r="I187" s="63">
        <f t="shared" si="22"/>
        <v>1848.6183734203198</v>
      </c>
      <c r="J187" s="56">
        <f t="shared" si="23"/>
        <v>-103.21166509765817</v>
      </c>
      <c r="K187" s="56">
        <f t="shared" si="24"/>
        <v>1745.4067083226616</v>
      </c>
      <c r="L187" s="56">
        <f t="shared" si="25"/>
        <v>25231792.178813946</v>
      </c>
      <c r="M187" s="56">
        <f t="shared" si="26"/>
        <v>23823056.161896009</v>
      </c>
      <c r="N187" s="34">
        <f>'jan-mars'!M187</f>
        <v>20911644.974594373</v>
      </c>
      <c r="O187" s="34">
        <f t="shared" si="27"/>
        <v>2911411.1873016357</v>
      </c>
    </row>
    <row r="188" spans="1:15" x14ac:dyDescent="0.25">
      <c r="A188" s="55">
        <v>3446</v>
      </c>
      <c r="B188" s="55" t="s">
        <v>208</v>
      </c>
      <c r="C188" s="56">
        <v>142333015</v>
      </c>
      <c r="D188" s="56">
        <v>13660</v>
      </c>
      <c r="E188" s="56">
        <f t="shared" si="20"/>
        <v>10419.693631039532</v>
      </c>
      <c r="F188" s="57">
        <f t="shared" si="28"/>
        <v>0.85798240843268236</v>
      </c>
      <c r="G188" s="56">
        <f t="shared" si="29"/>
        <v>1069.3266708960823</v>
      </c>
      <c r="H188" s="60">
        <f t="shared" si="21"/>
        <v>178.59766054630316</v>
      </c>
      <c r="I188" s="63">
        <f t="shared" si="22"/>
        <v>1247.9243314423854</v>
      </c>
      <c r="J188" s="56">
        <f t="shared" si="23"/>
        <v>-103.21166509765817</v>
      </c>
      <c r="K188" s="56">
        <f t="shared" si="24"/>
        <v>1144.7126663447273</v>
      </c>
      <c r="L188" s="56">
        <f t="shared" si="25"/>
        <v>17046646.367502984</v>
      </c>
      <c r="M188" s="56">
        <f t="shared" si="26"/>
        <v>15636775.022268975</v>
      </c>
      <c r="N188" s="34">
        <f>'jan-mars'!M188</f>
        <v>13935086.941712152</v>
      </c>
      <c r="O188" s="34">
        <f t="shared" si="27"/>
        <v>1701688.0805568229</v>
      </c>
    </row>
    <row r="189" spans="1:15" x14ac:dyDescent="0.25">
      <c r="A189" s="55">
        <v>3447</v>
      </c>
      <c r="B189" s="55" t="s">
        <v>209</v>
      </c>
      <c r="C189" s="56">
        <v>49269937</v>
      </c>
      <c r="D189" s="56">
        <v>5597</v>
      </c>
      <c r="E189" s="56">
        <f t="shared" si="20"/>
        <v>8802.9188851170275</v>
      </c>
      <c r="F189" s="57">
        <f t="shared" si="28"/>
        <v>0.72485332234636368</v>
      </c>
      <c r="G189" s="56">
        <f t="shared" si="29"/>
        <v>2071.7270133680349</v>
      </c>
      <c r="H189" s="60">
        <f t="shared" si="21"/>
        <v>744.46882161917983</v>
      </c>
      <c r="I189" s="63">
        <f t="shared" si="22"/>
        <v>2816.1958349872148</v>
      </c>
      <c r="J189" s="56">
        <f t="shared" si="23"/>
        <v>-103.21166509765817</v>
      </c>
      <c r="K189" s="56">
        <f t="shared" si="24"/>
        <v>2712.9841698895566</v>
      </c>
      <c r="L189" s="56">
        <f t="shared" si="25"/>
        <v>15762248.08842344</v>
      </c>
      <c r="M189" s="56">
        <f t="shared" si="26"/>
        <v>15184572.398871848</v>
      </c>
      <c r="N189" s="34">
        <f>'jan-mars'!M189</f>
        <v>14175574.134381616</v>
      </c>
      <c r="O189" s="34">
        <f t="shared" si="27"/>
        <v>1008998.2644902319</v>
      </c>
    </row>
    <row r="190" spans="1:15" x14ac:dyDescent="0.25">
      <c r="A190" s="55">
        <v>3448</v>
      </c>
      <c r="B190" s="55" t="s">
        <v>210</v>
      </c>
      <c r="C190" s="56">
        <v>64304074</v>
      </c>
      <c r="D190" s="56">
        <v>6544</v>
      </c>
      <c r="E190" s="56">
        <f t="shared" si="20"/>
        <v>9826.41717603912</v>
      </c>
      <c r="F190" s="57">
        <f t="shared" si="28"/>
        <v>0.80913061108124007</v>
      </c>
      <c r="G190" s="56">
        <f t="shared" si="29"/>
        <v>1437.1580729963378</v>
      </c>
      <c r="H190" s="60">
        <f t="shared" si="21"/>
        <v>386.2444197964474</v>
      </c>
      <c r="I190" s="63">
        <f t="shared" si="22"/>
        <v>1823.4024927927851</v>
      </c>
      <c r="J190" s="56">
        <f t="shared" si="23"/>
        <v>-103.21166509765817</v>
      </c>
      <c r="K190" s="56">
        <f t="shared" si="24"/>
        <v>1720.1908276951269</v>
      </c>
      <c r="L190" s="56">
        <f t="shared" si="25"/>
        <v>11932345.912835985</v>
      </c>
      <c r="M190" s="56">
        <f t="shared" si="26"/>
        <v>11256928.77643691</v>
      </c>
      <c r="N190" s="34">
        <f>'jan-mars'!M190</f>
        <v>13405120.250793871</v>
      </c>
      <c r="O190" s="34">
        <f t="shared" si="27"/>
        <v>-2148191.4743569605</v>
      </c>
    </row>
    <row r="191" spans="1:15" x14ac:dyDescent="0.25">
      <c r="A191" s="55">
        <v>3449</v>
      </c>
      <c r="B191" s="55" t="s">
        <v>211</v>
      </c>
      <c r="C191" s="56">
        <v>31476498</v>
      </c>
      <c r="D191" s="56">
        <v>2822</v>
      </c>
      <c r="E191" s="56">
        <f t="shared" si="20"/>
        <v>11153.968107725017</v>
      </c>
      <c r="F191" s="57">
        <f t="shared" si="28"/>
        <v>0.91844431895186984</v>
      </c>
      <c r="G191" s="56">
        <f t="shared" si="29"/>
        <v>614.07649535108158</v>
      </c>
      <c r="H191" s="60">
        <f t="shared" si="21"/>
        <v>0</v>
      </c>
      <c r="I191" s="63">
        <f t="shared" si="22"/>
        <v>614.07649535108158</v>
      </c>
      <c r="J191" s="56">
        <f t="shared" si="23"/>
        <v>-103.21166509765817</v>
      </c>
      <c r="K191" s="56">
        <f t="shared" si="24"/>
        <v>510.86483025342341</v>
      </c>
      <c r="L191" s="56">
        <f t="shared" si="25"/>
        <v>1732923.8698807522</v>
      </c>
      <c r="M191" s="56">
        <f t="shared" si="26"/>
        <v>1441660.5509751609</v>
      </c>
      <c r="N191" s="34">
        <f>'jan-mars'!M191</f>
        <v>3196614.4378515123</v>
      </c>
      <c r="O191" s="34">
        <f t="shared" si="27"/>
        <v>-1754953.8868763514</v>
      </c>
    </row>
    <row r="192" spans="1:15" x14ac:dyDescent="0.25">
      <c r="A192" s="55">
        <v>3450</v>
      </c>
      <c r="B192" s="55" t="s">
        <v>212</v>
      </c>
      <c r="C192" s="56">
        <v>11669439</v>
      </c>
      <c r="D192" s="56">
        <v>1254</v>
      </c>
      <c r="E192" s="56">
        <f t="shared" si="20"/>
        <v>9305.7727272727279</v>
      </c>
      <c r="F192" s="57">
        <f t="shared" si="28"/>
        <v>0.76625950623809991</v>
      </c>
      <c r="G192" s="56">
        <f t="shared" si="29"/>
        <v>1759.957631231501</v>
      </c>
      <c r="H192" s="60">
        <f t="shared" si="21"/>
        <v>568.46997686468467</v>
      </c>
      <c r="I192" s="63">
        <f t="shared" si="22"/>
        <v>2328.4276080961854</v>
      </c>
      <c r="J192" s="56">
        <f t="shared" si="23"/>
        <v>-103.21166509765817</v>
      </c>
      <c r="K192" s="56">
        <f t="shared" si="24"/>
        <v>2225.2159429985272</v>
      </c>
      <c r="L192" s="56">
        <f t="shared" si="25"/>
        <v>2919848.2205526163</v>
      </c>
      <c r="M192" s="56">
        <f t="shared" si="26"/>
        <v>2790420.7925201533</v>
      </c>
      <c r="N192" s="34">
        <f>'jan-mars'!M192</f>
        <v>2514992.6614265759</v>
      </c>
      <c r="O192" s="34">
        <f t="shared" si="27"/>
        <v>275428.13109357748</v>
      </c>
    </row>
    <row r="193" spans="1:15" x14ac:dyDescent="0.25">
      <c r="A193" s="55">
        <v>3451</v>
      </c>
      <c r="B193" s="55" t="s">
        <v>213</v>
      </c>
      <c r="C193" s="56">
        <v>72538141</v>
      </c>
      <c r="D193" s="56">
        <v>6455</v>
      </c>
      <c r="E193" s="56">
        <f t="shared" si="20"/>
        <v>11237.512161115414</v>
      </c>
      <c r="F193" s="57">
        <f t="shared" si="28"/>
        <v>0.92532353543138257</v>
      </c>
      <c r="G193" s="56">
        <f t="shared" si="29"/>
        <v>562.27918224903567</v>
      </c>
      <c r="H193" s="60">
        <f t="shared" si="21"/>
        <v>0</v>
      </c>
      <c r="I193" s="63">
        <f t="shared" si="22"/>
        <v>562.27918224903567</v>
      </c>
      <c r="J193" s="56">
        <f t="shared" si="23"/>
        <v>-103.21166509765817</v>
      </c>
      <c r="K193" s="56">
        <f t="shared" si="24"/>
        <v>459.0675171513775</v>
      </c>
      <c r="L193" s="56">
        <f t="shared" si="25"/>
        <v>3629512.1214175252</v>
      </c>
      <c r="M193" s="56">
        <f t="shared" si="26"/>
        <v>2963280.8232121416</v>
      </c>
      <c r="N193" s="34">
        <f>'jan-mars'!M193</f>
        <v>4825667.7195682218</v>
      </c>
      <c r="O193" s="34">
        <f t="shared" si="27"/>
        <v>-1862386.8963560802</v>
      </c>
    </row>
    <row r="194" spans="1:15" x14ac:dyDescent="0.25">
      <c r="A194" s="55">
        <v>3452</v>
      </c>
      <c r="B194" s="55" t="s">
        <v>214</v>
      </c>
      <c r="C194" s="56">
        <v>24221507</v>
      </c>
      <c r="D194" s="56">
        <v>2142</v>
      </c>
      <c r="E194" s="56">
        <f t="shared" si="20"/>
        <v>11307.893090569562</v>
      </c>
      <c r="F194" s="57">
        <f t="shared" si="28"/>
        <v>0.93111886891229378</v>
      </c>
      <c r="G194" s="56">
        <f t="shared" si="29"/>
        <v>518.64300598746399</v>
      </c>
      <c r="H194" s="60">
        <f t="shared" si="21"/>
        <v>0</v>
      </c>
      <c r="I194" s="63">
        <f t="shared" si="22"/>
        <v>518.64300598746399</v>
      </c>
      <c r="J194" s="56">
        <f t="shared" si="23"/>
        <v>-103.21166509765817</v>
      </c>
      <c r="K194" s="56">
        <f t="shared" si="24"/>
        <v>415.43134088980582</v>
      </c>
      <c r="L194" s="56">
        <f t="shared" si="25"/>
        <v>1110933.3188251478</v>
      </c>
      <c r="M194" s="56">
        <f t="shared" si="26"/>
        <v>889853.93218596408</v>
      </c>
      <c r="N194" s="34">
        <f>'jan-mars'!M194</f>
        <v>1276652.0016714588</v>
      </c>
      <c r="O194" s="34">
        <f t="shared" si="27"/>
        <v>-386798.06948549475</v>
      </c>
    </row>
    <row r="195" spans="1:15" x14ac:dyDescent="0.25">
      <c r="A195" s="55">
        <v>3453</v>
      </c>
      <c r="B195" s="55" t="s">
        <v>215</v>
      </c>
      <c r="C195" s="56">
        <v>39136902</v>
      </c>
      <c r="D195" s="56">
        <v>3311</v>
      </c>
      <c r="E195" s="56">
        <f t="shared" si="20"/>
        <v>11820.266384778013</v>
      </c>
      <c r="F195" s="57">
        <f t="shared" si="28"/>
        <v>0.97330890717522267</v>
      </c>
      <c r="G195" s="56">
        <f t="shared" si="29"/>
        <v>200.97156357822402</v>
      </c>
      <c r="H195" s="60">
        <f t="shared" si="21"/>
        <v>0</v>
      </c>
      <c r="I195" s="63">
        <f t="shared" si="22"/>
        <v>200.97156357822402</v>
      </c>
      <c r="J195" s="56">
        <f t="shared" si="23"/>
        <v>-103.21166509765817</v>
      </c>
      <c r="K195" s="56">
        <f t="shared" si="24"/>
        <v>97.759898480565852</v>
      </c>
      <c r="L195" s="56">
        <f t="shared" si="25"/>
        <v>665416.84700749977</v>
      </c>
      <c r="M195" s="56">
        <f t="shared" si="26"/>
        <v>323683.02386915352</v>
      </c>
      <c r="N195" s="34">
        <f>'jan-mars'!M195</f>
        <v>660187.87179934944</v>
      </c>
      <c r="O195" s="34">
        <f t="shared" si="27"/>
        <v>-336504.84793019592</v>
      </c>
    </row>
    <row r="196" spans="1:15" x14ac:dyDescent="0.25">
      <c r="A196" s="55">
        <v>3454</v>
      </c>
      <c r="B196" s="55" t="s">
        <v>216</v>
      </c>
      <c r="C196" s="56">
        <v>22930132</v>
      </c>
      <c r="D196" s="56">
        <v>1648</v>
      </c>
      <c r="E196" s="56">
        <f t="shared" si="20"/>
        <v>13913.915048543689</v>
      </c>
      <c r="F196" s="57">
        <f t="shared" si="28"/>
        <v>1.1457049282634484</v>
      </c>
      <c r="G196" s="56">
        <f t="shared" si="29"/>
        <v>-1097.0906079564952</v>
      </c>
      <c r="H196" s="60">
        <f t="shared" si="21"/>
        <v>0</v>
      </c>
      <c r="I196" s="63">
        <f t="shared" si="22"/>
        <v>-1097.0906079564952</v>
      </c>
      <c r="J196" s="56">
        <f t="shared" si="23"/>
        <v>-103.21166509765817</v>
      </c>
      <c r="K196" s="56">
        <f t="shared" si="24"/>
        <v>-1200.3022730541534</v>
      </c>
      <c r="L196" s="56">
        <f t="shared" si="25"/>
        <v>-1808005.321912304</v>
      </c>
      <c r="M196" s="56">
        <f t="shared" si="26"/>
        <v>-1978098.1459932448</v>
      </c>
      <c r="N196" s="34">
        <f>'jan-mars'!M196</f>
        <v>-179778.5127196238</v>
      </c>
      <c r="O196" s="34">
        <f t="shared" si="27"/>
        <v>-1798319.6332736211</v>
      </c>
    </row>
    <row r="197" spans="1:15" x14ac:dyDescent="0.25">
      <c r="A197" s="55">
        <v>3901</v>
      </c>
      <c r="B197" s="55" t="s">
        <v>217</v>
      </c>
      <c r="C197" s="56">
        <v>281931897</v>
      </c>
      <c r="D197" s="56">
        <v>28039</v>
      </c>
      <c r="E197" s="56">
        <f t="shared" si="20"/>
        <v>10054.991155176718</v>
      </c>
      <c r="F197" s="57">
        <f t="shared" si="28"/>
        <v>0.82795193731882855</v>
      </c>
      <c r="G197" s="56">
        <f t="shared" si="29"/>
        <v>1295.4422059310268</v>
      </c>
      <c r="H197" s="60">
        <f t="shared" si="21"/>
        <v>306.24352709828804</v>
      </c>
      <c r="I197" s="63">
        <f t="shared" si="22"/>
        <v>1601.6857330293149</v>
      </c>
      <c r="J197" s="56">
        <f t="shared" si="23"/>
        <v>-103.21166509765817</v>
      </c>
      <c r="K197" s="56">
        <f t="shared" si="24"/>
        <v>1498.4740679316567</v>
      </c>
      <c r="L197" s="56">
        <f t="shared" si="25"/>
        <v>44909666.268408962</v>
      </c>
      <c r="M197" s="56">
        <f t="shared" si="26"/>
        <v>42015714.390735723</v>
      </c>
      <c r="N197" s="34">
        <f>'jan-mars'!M197</f>
        <v>37768358.483213536</v>
      </c>
      <c r="O197" s="34">
        <f t="shared" si="27"/>
        <v>4247355.9075221866</v>
      </c>
    </row>
    <row r="198" spans="1:15" x14ac:dyDescent="0.25">
      <c r="A198" s="55">
        <v>3903</v>
      </c>
      <c r="B198" s="55" t="s">
        <v>218</v>
      </c>
      <c r="C198" s="56">
        <v>292516061</v>
      </c>
      <c r="D198" s="56">
        <v>27005</v>
      </c>
      <c r="E198" s="56">
        <f t="shared" si="20"/>
        <v>10831.922273653026</v>
      </c>
      <c r="F198" s="57">
        <f t="shared" si="28"/>
        <v>0.89192629739318485</v>
      </c>
      <c r="G198" s="56">
        <f t="shared" si="29"/>
        <v>813.74491247571575</v>
      </c>
      <c r="H198" s="60">
        <f t="shared" si="21"/>
        <v>34.317635631580195</v>
      </c>
      <c r="I198" s="63">
        <f t="shared" si="22"/>
        <v>848.06254810729592</v>
      </c>
      <c r="J198" s="56">
        <f t="shared" si="23"/>
        <v>-103.21166509765817</v>
      </c>
      <c r="K198" s="56">
        <f t="shared" si="24"/>
        <v>744.85088300963776</v>
      </c>
      <c r="L198" s="56">
        <f t="shared" si="25"/>
        <v>22901929.111637525</v>
      </c>
      <c r="M198" s="56">
        <f t="shared" si="26"/>
        <v>20114698.095675267</v>
      </c>
      <c r="N198" s="34">
        <f>'jan-mars'!M198</f>
        <v>16873546.721885055</v>
      </c>
      <c r="O198" s="34">
        <f t="shared" si="27"/>
        <v>3241151.373790212</v>
      </c>
    </row>
    <row r="199" spans="1:15" x14ac:dyDescent="0.25">
      <c r="A199" s="55">
        <v>3905</v>
      </c>
      <c r="B199" s="55" t="s">
        <v>219</v>
      </c>
      <c r="C199" s="56">
        <v>668876792</v>
      </c>
      <c r="D199" s="56">
        <v>59830</v>
      </c>
      <c r="E199" s="56">
        <f t="shared" si="20"/>
        <v>11179.622129366539</v>
      </c>
      <c r="F199" s="57">
        <f t="shared" si="28"/>
        <v>0.92055673223899459</v>
      </c>
      <c r="G199" s="56">
        <f t="shared" si="29"/>
        <v>598.17100193333829</v>
      </c>
      <c r="H199" s="60">
        <f t="shared" si="21"/>
        <v>0</v>
      </c>
      <c r="I199" s="63">
        <f t="shared" si="22"/>
        <v>598.17100193333829</v>
      </c>
      <c r="J199" s="56">
        <f t="shared" si="23"/>
        <v>-103.21166509765817</v>
      </c>
      <c r="K199" s="56">
        <f t="shared" si="24"/>
        <v>494.95933683568012</v>
      </c>
      <c r="L199" s="56">
        <f t="shared" si="25"/>
        <v>35788571.045671627</v>
      </c>
      <c r="M199" s="56">
        <f t="shared" si="26"/>
        <v>29613417.122878741</v>
      </c>
      <c r="N199" s="34">
        <f>'jan-mars'!M199</f>
        <v>26211542.572345197</v>
      </c>
      <c r="O199" s="34">
        <f t="shared" si="27"/>
        <v>3401874.5505335443</v>
      </c>
    </row>
    <row r="200" spans="1:15" x14ac:dyDescent="0.25">
      <c r="A200" s="55">
        <v>3907</v>
      </c>
      <c r="B200" s="55" t="s">
        <v>220</v>
      </c>
      <c r="C200" s="56">
        <v>701541207</v>
      </c>
      <c r="D200" s="56">
        <v>66758</v>
      </c>
      <c r="E200" s="56">
        <f t="shared" si="20"/>
        <v>10508.72115701489</v>
      </c>
      <c r="F200" s="57">
        <f t="shared" si="28"/>
        <v>0.86531314711444152</v>
      </c>
      <c r="G200" s="56">
        <f t="shared" si="29"/>
        <v>1014.1296047913603</v>
      </c>
      <c r="H200" s="60">
        <f t="shared" si="21"/>
        <v>147.43802645492786</v>
      </c>
      <c r="I200" s="63">
        <f t="shared" si="22"/>
        <v>1161.5676312462881</v>
      </c>
      <c r="J200" s="56">
        <f t="shared" si="23"/>
        <v>-103.21166509765817</v>
      </c>
      <c r="K200" s="56">
        <f t="shared" si="24"/>
        <v>1058.3559661486299</v>
      </c>
      <c r="L200" s="56">
        <f t="shared" si="25"/>
        <v>77543931.926739708</v>
      </c>
      <c r="M200" s="56">
        <f t="shared" si="26"/>
        <v>70653727.588150233</v>
      </c>
      <c r="N200" s="34">
        <f>'jan-mars'!M200</f>
        <v>63252569.913505077</v>
      </c>
      <c r="O200" s="34">
        <f t="shared" si="27"/>
        <v>7401157.6746451557</v>
      </c>
    </row>
    <row r="201" spans="1:15" x14ac:dyDescent="0.25">
      <c r="A201" s="55">
        <v>3909</v>
      </c>
      <c r="B201" s="55" t="s">
        <v>221</v>
      </c>
      <c r="C201" s="56">
        <v>508477372</v>
      </c>
      <c r="D201" s="56">
        <v>48870</v>
      </c>
      <c r="E201" s="56">
        <f t="shared" ref="E201:E264" si="30">C201/D201</f>
        <v>10404.693513402906</v>
      </c>
      <c r="F201" s="57">
        <f t="shared" si="28"/>
        <v>0.85674726299440307</v>
      </c>
      <c r="G201" s="56">
        <f t="shared" si="29"/>
        <v>1078.6267438307902</v>
      </c>
      <c r="H201" s="60">
        <f t="shared" ref="H201:H264" si="31">(IF(E201&gt;=E$366*0.9,0,IF(E201&lt;0.9*E$366,(E$366*0.9-E201)*0.35)))</f>
        <v>183.84770171912223</v>
      </c>
      <c r="I201" s="63">
        <f t="shared" ref="I201:I264" si="32">G201+H201</f>
        <v>1262.4744455499124</v>
      </c>
      <c r="J201" s="56">
        <f t="shared" ref="J201:J264" si="33">I$368</f>
        <v>-103.21166509765817</v>
      </c>
      <c r="K201" s="56">
        <f t="shared" ref="K201:K264" si="34">I201+J201</f>
        <v>1159.2627804522542</v>
      </c>
      <c r="L201" s="56">
        <f t="shared" ref="L201:L264" si="35">I201*D201</f>
        <v>61697126.154024221</v>
      </c>
      <c r="M201" s="56">
        <f t="shared" ref="M201:M264" si="36">D201*K201</f>
        <v>56653172.080701664</v>
      </c>
      <c r="N201" s="34">
        <f>'jan-mars'!M201</f>
        <v>52013597.171432868</v>
      </c>
      <c r="O201" s="34">
        <f t="shared" ref="O201:O264" si="37">M201-N201</f>
        <v>4639574.9092687964</v>
      </c>
    </row>
    <row r="202" spans="1:15" x14ac:dyDescent="0.25">
      <c r="A202" s="55">
        <v>3911</v>
      </c>
      <c r="B202" s="55" t="s">
        <v>222</v>
      </c>
      <c r="C202" s="56">
        <v>316960963</v>
      </c>
      <c r="D202" s="56">
        <v>27569</v>
      </c>
      <c r="E202" s="56">
        <f t="shared" si="30"/>
        <v>11497.006166346258</v>
      </c>
      <c r="F202" s="57">
        <f t="shared" ref="F202:F265" si="38">E202/$E$366</f>
        <v>0.94669089031392639</v>
      </c>
      <c r="G202" s="56">
        <f t="shared" si="29"/>
        <v>401.39289900591194</v>
      </c>
      <c r="H202" s="60">
        <f t="shared" si="31"/>
        <v>0</v>
      </c>
      <c r="I202" s="63">
        <f t="shared" si="32"/>
        <v>401.39289900591194</v>
      </c>
      <c r="J202" s="56">
        <f t="shared" si="33"/>
        <v>-103.21166509765817</v>
      </c>
      <c r="K202" s="56">
        <f t="shared" si="34"/>
        <v>298.18123390825377</v>
      </c>
      <c r="L202" s="56">
        <f t="shared" si="35"/>
        <v>11066000.832693987</v>
      </c>
      <c r="M202" s="56">
        <f t="shared" si="36"/>
        <v>8220558.4376166482</v>
      </c>
      <c r="N202" s="34">
        <f>'jan-mars'!M202</f>
        <v>6174148.6700562499</v>
      </c>
      <c r="O202" s="34">
        <f t="shared" si="37"/>
        <v>2046409.7675603982</v>
      </c>
    </row>
    <row r="203" spans="1:15" x14ac:dyDescent="0.25">
      <c r="A203" s="55">
        <v>4001</v>
      </c>
      <c r="B203" s="55" t="s">
        <v>223</v>
      </c>
      <c r="C203" s="56">
        <v>412825965</v>
      </c>
      <c r="D203" s="56">
        <v>37289</v>
      </c>
      <c r="E203" s="56">
        <f t="shared" si="30"/>
        <v>11070.985143071683</v>
      </c>
      <c r="F203" s="57">
        <f t="shared" si="38"/>
        <v>0.91161130385629563</v>
      </c>
      <c r="G203" s="56">
        <f t="shared" ref="G203:G266" si="39">(E$366-E203)*0.62</f>
        <v>665.52593343614899</v>
      </c>
      <c r="H203" s="60">
        <f t="shared" si="31"/>
        <v>0</v>
      </c>
      <c r="I203" s="63">
        <f t="shared" si="32"/>
        <v>665.52593343614899</v>
      </c>
      <c r="J203" s="56">
        <f t="shared" si="33"/>
        <v>-103.21166509765817</v>
      </c>
      <c r="K203" s="56">
        <f t="shared" si="34"/>
        <v>562.31426833849082</v>
      </c>
      <c r="L203" s="56">
        <f t="shared" si="35"/>
        <v>24816796.531900559</v>
      </c>
      <c r="M203" s="56">
        <f t="shared" si="36"/>
        <v>20968136.752073985</v>
      </c>
      <c r="N203" s="34">
        <f>'jan-mars'!M203</f>
        <v>17725198.540666237</v>
      </c>
      <c r="O203" s="34">
        <f t="shared" si="37"/>
        <v>3242938.2114077471</v>
      </c>
    </row>
    <row r="204" spans="1:15" x14ac:dyDescent="0.25">
      <c r="A204" s="55">
        <v>4003</v>
      </c>
      <c r="B204" s="55" t="s">
        <v>224</v>
      </c>
      <c r="C204" s="56">
        <v>577282988</v>
      </c>
      <c r="D204" s="56">
        <v>56866</v>
      </c>
      <c r="E204" s="56">
        <f t="shared" si="30"/>
        <v>10151.636971125101</v>
      </c>
      <c r="F204" s="57">
        <f t="shared" si="38"/>
        <v>0.83590998415480466</v>
      </c>
      <c r="G204" s="56">
        <f t="shared" si="39"/>
        <v>1235.5218000430295</v>
      </c>
      <c r="H204" s="60">
        <f t="shared" si="31"/>
        <v>272.41749151635412</v>
      </c>
      <c r="I204" s="63">
        <f t="shared" si="32"/>
        <v>1507.9392915593837</v>
      </c>
      <c r="J204" s="56">
        <f t="shared" si="33"/>
        <v>-103.21166509765817</v>
      </c>
      <c r="K204" s="56">
        <f t="shared" si="34"/>
        <v>1404.7276264617255</v>
      </c>
      <c r="L204" s="56">
        <f t="shared" si="35"/>
        <v>85750475.753815919</v>
      </c>
      <c r="M204" s="56">
        <f t="shared" si="36"/>
        <v>79881241.206372485</v>
      </c>
      <c r="N204" s="34">
        <f>'jan-mars'!M204</f>
        <v>71826355.351773307</v>
      </c>
      <c r="O204" s="34">
        <f t="shared" si="37"/>
        <v>8054885.8545991778</v>
      </c>
    </row>
    <row r="205" spans="1:15" x14ac:dyDescent="0.25">
      <c r="A205" s="55">
        <v>4005</v>
      </c>
      <c r="B205" s="55" t="s">
        <v>225</v>
      </c>
      <c r="C205" s="56">
        <v>142520944</v>
      </c>
      <c r="D205" s="56">
        <v>13333</v>
      </c>
      <c r="E205" s="56">
        <f t="shared" si="30"/>
        <v>10689.338033450837</v>
      </c>
      <c r="F205" s="57">
        <f t="shared" si="38"/>
        <v>0.88018557121206265</v>
      </c>
      <c r="G205" s="56">
        <f t="shared" si="39"/>
        <v>902.14714140107355</v>
      </c>
      <c r="H205" s="60">
        <f t="shared" si="31"/>
        <v>84.22211970234666</v>
      </c>
      <c r="I205" s="63">
        <f t="shared" si="32"/>
        <v>986.36926110342017</v>
      </c>
      <c r="J205" s="56">
        <f t="shared" si="33"/>
        <v>-103.21166509765817</v>
      </c>
      <c r="K205" s="56">
        <f t="shared" si="34"/>
        <v>883.157596005762</v>
      </c>
      <c r="L205" s="56">
        <f t="shared" si="35"/>
        <v>13151261.358291902</v>
      </c>
      <c r="M205" s="56">
        <f t="shared" si="36"/>
        <v>11775140.227544826</v>
      </c>
      <c r="N205" s="34">
        <f>'jan-mars'!M205</f>
        <v>14091082.53102915</v>
      </c>
      <c r="O205" s="34">
        <f t="shared" si="37"/>
        <v>-2315942.3034843244</v>
      </c>
    </row>
    <row r="206" spans="1:15" x14ac:dyDescent="0.25">
      <c r="A206" s="55">
        <v>4010</v>
      </c>
      <c r="B206" s="55" t="s">
        <v>226</v>
      </c>
      <c r="C206" s="56">
        <v>23941344</v>
      </c>
      <c r="D206" s="56">
        <v>2389</v>
      </c>
      <c r="E206" s="56">
        <f t="shared" si="30"/>
        <v>10021.49183758895</v>
      </c>
      <c r="F206" s="57">
        <f t="shared" si="38"/>
        <v>0.82519352366459353</v>
      </c>
      <c r="G206" s="56">
        <f t="shared" si="39"/>
        <v>1316.211782835443</v>
      </c>
      <c r="H206" s="60">
        <f t="shared" si="31"/>
        <v>317.96828825400689</v>
      </c>
      <c r="I206" s="63">
        <f t="shared" si="32"/>
        <v>1634.1800710894499</v>
      </c>
      <c r="J206" s="56">
        <f t="shared" si="33"/>
        <v>-103.21166509765817</v>
      </c>
      <c r="K206" s="56">
        <f t="shared" si="34"/>
        <v>1530.9684059917918</v>
      </c>
      <c r="L206" s="56">
        <f t="shared" si="35"/>
        <v>3904056.1898326958</v>
      </c>
      <c r="M206" s="56">
        <f t="shared" si="36"/>
        <v>3657483.5219143904</v>
      </c>
      <c r="N206" s="34">
        <f>'jan-mars'!M206</f>
        <v>3111734.9631244736</v>
      </c>
      <c r="O206" s="34">
        <f t="shared" si="37"/>
        <v>545748.5587899168</v>
      </c>
    </row>
    <row r="207" spans="1:15" x14ac:dyDescent="0.25">
      <c r="A207" s="55">
        <v>4012</v>
      </c>
      <c r="B207" s="55" t="s">
        <v>227</v>
      </c>
      <c r="C207" s="56">
        <v>155141634</v>
      </c>
      <c r="D207" s="56">
        <v>14310</v>
      </c>
      <c r="E207" s="56">
        <f t="shared" si="30"/>
        <v>10841.483857442348</v>
      </c>
      <c r="F207" s="57">
        <f t="shared" si="38"/>
        <v>0.89271362099198581</v>
      </c>
      <c r="G207" s="56">
        <f t="shared" si="39"/>
        <v>807.81673052633619</v>
      </c>
      <c r="H207" s="60">
        <f t="shared" si="31"/>
        <v>30.971081305317508</v>
      </c>
      <c r="I207" s="63">
        <f t="shared" si="32"/>
        <v>838.7878118316537</v>
      </c>
      <c r="J207" s="56">
        <f t="shared" si="33"/>
        <v>-103.21166509765817</v>
      </c>
      <c r="K207" s="56">
        <f t="shared" si="34"/>
        <v>735.57614673399553</v>
      </c>
      <c r="L207" s="56">
        <f t="shared" si="35"/>
        <v>12003053.587310964</v>
      </c>
      <c r="M207" s="56">
        <f t="shared" si="36"/>
        <v>10526094.659763476</v>
      </c>
      <c r="N207" s="34">
        <f>'jan-mars'!M207</f>
        <v>8685244.5056202635</v>
      </c>
      <c r="O207" s="34">
        <f t="shared" si="37"/>
        <v>1840850.1541432124</v>
      </c>
    </row>
    <row r="208" spans="1:15" x14ac:dyDescent="0.25">
      <c r="A208" s="55">
        <v>4014</v>
      </c>
      <c r="B208" s="55" t="s">
        <v>228</v>
      </c>
      <c r="C208" s="56">
        <v>104651592</v>
      </c>
      <c r="D208" s="56">
        <v>10446</v>
      </c>
      <c r="E208" s="56">
        <f t="shared" si="30"/>
        <v>10018.341183228029</v>
      </c>
      <c r="F208" s="57">
        <f t="shared" si="38"/>
        <v>0.82493409127507789</v>
      </c>
      <c r="G208" s="56">
        <f t="shared" si="39"/>
        <v>1318.1651885392141</v>
      </c>
      <c r="H208" s="60">
        <f t="shared" si="31"/>
        <v>319.07101728032927</v>
      </c>
      <c r="I208" s="63">
        <f t="shared" si="32"/>
        <v>1637.2362058195433</v>
      </c>
      <c r="J208" s="56">
        <f t="shared" si="33"/>
        <v>-103.21166509765817</v>
      </c>
      <c r="K208" s="56">
        <f t="shared" si="34"/>
        <v>1534.0245407218852</v>
      </c>
      <c r="L208" s="56">
        <f t="shared" si="35"/>
        <v>17102569.405990951</v>
      </c>
      <c r="M208" s="56">
        <f t="shared" si="36"/>
        <v>16024420.352380812</v>
      </c>
      <c r="N208" s="34">
        <f>'jan-mars'!M208</f>
        <v>14188022.18475439</v>
      </c>
      <c r="O208" s="34">
        <f t="shared" si="37"/>
        <v>1836398.1676264219</v>
      </c>
    </row>
    <row r="209" spans="1:15" x14ac:dyDescent="0.25">
      <c r="A209" s="55">
        <v>4016</v>
      </c>
      <c r="B209" s="55" t="s">
        <v>229</v>
      </c>
      <c r="C209" s="56">
        <v>37825728</v>
      </c>
      <c r="D209" s="56">
        <v>4067</v>
      </c>
      <c r="E209" s="56">
        <f t="shared" si="30"/>
        <v>9300.6461765429067</v>
      </c>
      <c r="F209" s="57">
        <f t="shared" si="38"/>
        <v>0.76583737383211226</v>
      </c>
      <c r="G209" s="56">
        <f t="shared" si="39"/>
        <v>1763.13609268399</v>
      </c>
      <c r="H209" s="60">
        <f t="shared" si="31"/>
        <v>570.26426962012204</v>
      </c>
      <c r="I209" s="63">
        <f t="shared" si="32"/>
        <v>2333.4003623041122</v>
      </c>
      <c r="J209" s="56">
        <f t="shared" si="33"/>
        <v>-103.21166509765817</v>
      </c>
      <c r="K209" s="56">
        <f t="shared" si="34"/>
        <v>2230.188697206454</v>
      </c>
      <c r="L209" s="56">
        <f t="shared" si="35"/>
        <v>9489939.2734908238</v>
      </c>
      <c r="M209" s="56">
        <f t="shared" si="36"/>
        <v>9070177.4315386489</v>
      </c>
      <c r="N209" s="34">
        <f>'jan-mars'!M209</f>
        <v>8209864.0407271814</v>
      </c>
      <c r="O209" s="34">
        <f t="shared" si="37"/>
        <v>860313.39081146754</v>
      </c>
    </row>
    <row r="210" spans="1:15" x14ac:dyDescent="0.25">
      <c r="A210" s="55">
        <v>4018</v>
      </c>
      <c r="B210" s="55" t="s">
        <v>230</v>
      </c>
      <c r="C210" s="56">
        <v>67631413</v>
      </c>
      <c r="D210" s="56">
        <v>6558</v>
      </c>
      <c r="E210" s="56">
        <f t="shared" si="30"/>
        <v>10312.810765477279</v>
      </c>
      <c r="F210" s="57">
        <f t="shared" si="38"/>
        <v>0.84918141853197071</v>
      </c>
      <c r="G210" s="56">
        <f t="shared" si="39"/>
        <v>1135.5940475446789</v>
      </c>
      <c r="H210" s="60">
        <f t="shared" si="31"/>
        <v>216.00666349309165</v>
      </c>
      <c r="I210" s="63">
        <f t="shared" si="32"/>
        <v>1351.6007110377705</v>
      </c>
      <c r="J210" s="56">
        <f t="shared" si="33"/>
        <v>-103.21166509765817</v>
      </c>
      <c r="K210" s="56">
        <f t="shared" si="34"/>
        <v>1248.3890459401123</v>
      </c>
      <c r="L210" s="56">
        <f t="shared" si="35"/>
        <v>8863797.4629856981</v>
      </c>
      <c r="M210" s="56">
        <f t="shared" si="36"/>
        <v>8186935.363275256</v>
      </c>
      <c r="N210" s="34">
        <f>'jan-mars'!M210</f>
        <v>8628436.0107619539</v>
      </c>
      <c r="O210" s="34">
        <f t="shared" si="37"/>
        <v>-441500.64748669788</v>
      </c>
    </row>
    <row r="211" spans="1:15" x14ac:dyDescent="0.25">
      <c r="A211" s="55">
        <v>4020</v>
      </c>
      <c r="B211" s="55" t="s">
        <v>231</v>
      </c>
      <c r="C211" s="56">
        <v>101156814</v>
      </c>
      <c r="D211" s="56">
        <v>11135</v>
      </c>
      <c r="E211" s="56">
        <f t="shared" si="30"/>
        <v>9084.5814099685667</v>
      </c>
      <c r="F211" s="57">
        <f t="shared" si="38"/>
        <v>0.74804608597210609</v>
      </c>
      <c r="G211" s="56">
        <f t="shared" si="39"/>
        <v>1897.0962479600807</v>
      </c>
      <c r="H211" s="60">
        <f t="shared" si="31"/>
        <v>645.886937921141</v>
      </c>
      <c r="I211" s="63">
        <f t="shared" si="32"/>
        <v>2542.9831858812217</v>
      </c>
      <c r="J211" s="56">
        <f t="shared" si="33"/>
        <v>-103.21166509765817</v>
      </c>
      <c r="K211" s="56">
        <f t="shared" si="34"/>
        <v>2439.7715207835636</v>
      </c>
      <c r="L211" s="56">
        <f t="shared" si="35"/>
        <v>28316117.774787404</v>
      </c>
      <c r="M211" s="56">
        <f t="shared" si="36"/>
        <v>27166855.88392498</v>
      </c>
      <c r="N211" s="34">
        <f>'jan-mars'!M211</f>
        <v>25444800.166040618</v>
      </c>
      <c r="O211" s="34">
        <f t="shared" si="37"/>
        <v>1722055.7178843617</v>
      </c>
    </row>
    <row r="212" spans="1:15" x14ac:dyDescent="0.25">
      <c r="A212" s="55">
        <v>4022</v>
      </c>
      <c r="B212" s="55" t="s">
        <v>232</v>
      </c>
      <c r="C212" s="56">
        <v>34201649</v>
      </c>
      <c r="D212" s="56">
        <v>2981</v>
      </c>
      <c r="E212" s="56">
        <f t="shared" si="30"/>
        <v>11473.213351224422</v>
      </c>
      <c r="F212" s="57">
        <f t="shared" si="38"/>
        <v>0.94473173320773129</v>
      </c>
      <c r="G212" s="56">
        <f t="shared" si="39"/>
        <v>416.14444438145068</v>
      </c>
      <c r="H212" s="60">
        <f t="shared" si="31"/>
        <v>0</v>
      </c>
      <c r="I212" s="63">
        <f t="shared" si="32"/>
        <v>416.14444438145068</v>
      </c>
      <c r="J212" s="56">
        <f t="shared" si="33"/>
        <v>-103.21166509765817</v>
      </c>
      <c r="K212" s="56">
        <f t="shared" si="34"/>
        <v>312.93277928379251</v>
      </c>
      <c r="L212" s="56">
        <f t="shared" si="35"/>
        <v>1240526.5887011045</v>
      </c>
      <c r="M212" s="56">
        <f t="shared" si="36"/>
        <v>932852.61504498543</v>
      </c>
      <c r="N212" s="34">
        <f>'jan-mars'!M212</f>
        <v>2310150.5589175625</v>
      </c>
      <c r="O212" s="34">
        <f t="shared" si="37"/>
        <v>-1377297.943872577</v>
      </c>
    </row>
    <row r="213" spans="1:15" x14ac:dyDescent="0.25">
      <c r="A213" s="55">
        <v>4024</v>
      </c>
      <c r="B213" s="55" t="s">
        <v>233</v>
      </c>
      <c r="C213" s="56">
        <v>22459318</v>
      </c>
      <c r="D213" s="56">
        <v>1646</v>
      </c>
      <c r="E213" s="56">
        <f t="shared" si="30"/>
        <v>13644.786148238152</v>
      </c>
      <c r="F213" s="57">
        <f t="shared" si="38"/>
        <v>1.1235442131561322</v>
      </c>
      <c r="G213" s="56">
        <f t="shared" si="39"/>
        <v>-930.23068976706224</v>
      </c>
      <c r="H213" s="60">
        <f t="shared" si="31"/>
        <v>0</v>
      </c>
      <c r="I213" s="63">
        <f t="shared" si="32"/>
        <v>-930.23068976706224</v>
      </c>
      <c r="J213" s="56">
        <f t="shared" si="33"/>
        <v>-103.21166509765817</v>
      </c>
      <c r="K213" s="56">
        <f t="shared" si="34"/>
        <v>-1033.4423548647205</v>
      </c>
      <c r="L213" s="56">
        <f t="shared" si="35"/>
        <v>-1531159.7153565844</v>
      </c>
      <c r="M213" s="56">
        <f t="shared" si="36"/>
        <v>-1701046.11610733</v>
      </c>
      <c r="N213" s="34">
        <f>'jan-mars'!M213</f>
        <v>-260282.48168476974</v>
      </c>
      <c r="O213" s="34">
        <f t="shared" si="37"/>
        <v>-1440763.6344225602</v>
      </c>
    </row>
    <row r="214" spans="1:15" x14ac:dyDescent="0.25">
      <c r="A214" s="55">
        <v>4026</v>
      </c>
      <c r="B214" s="55" t="s">
        <v>234</v>
      </c>
      <c r="C214" s="56">
        <v>107237393</v>
      </c>
      <c r="D214" s="56">
        <v>5529</v>
      </c>
      <c r="E214" s="56">
        <f t="shared" si="30"/>
        <v>19395.440947730149</v>
      </c>
      <c r="F214" s="57">
        <f t="shared" si="38"/>
        <v>1.5970668357633062</v>
      </c>
      <c r="G214" s="56">
        <f t="shared" si="39"/>
        <v>-4495.6366654520998</v>
      </c>
      <c r="H214" s="60">
        <f t="shared" si="31"/>
        <v>0</v>
      </c>
      <c r="I214" s="63">
        <f t="shared" si="32"/>
        <v>-4495.6366654520998</v>
      </c>
      <c r="J214" s="56">
        <f t="shared" si="33"/>
        <v>-103.21166509765817</v>
      </c>
      <c r="K214" s="56">
        <f t="shared" si="34"/>
        <v>-4598.8483305497575</v>
      </c>
      <c r="L214" s="56">
        <f t="shared" si="35"/>
        <v>-24856375.12328466</v>
      </c>
      <c r="M214" s="56">
        <f t="shared" si="36"/>
        <v>-25427032.41960961</v>
      </c>
      <c r="N214" s="34">
        <f>'jan-mars'!M214</f>
        <v>-12047423.665853638</v>
      </c>
      <c r="O214" s="34">
        <f t="shared" si="37"/>
        <v>-13379608.753755972</v>
      </c>
    </row>
    <row r="215" spans="1:15" x14ac:dyDescent="0.25">
      <c r="A215" s="55">
        <v>4028</v>
      </c>
      <c r="B215" s="55" t="s">
        <v>235</v>
      </c>
      <c r="C215" s="56">
        <v>27937369</v>
      </c>
      <c r="D215" s="56">
        <v>2473</v>
      </c>
      <c r="E215" s="56">
        <f t="shared" si="30"/>
        <v>11296.954710877477</v>
      </c>
      <c r="F215" s="57">
        <f t="shared" si="38"/>
        <v>0.93021817665733064</v>
      </c>
      <c r="G215" s="56">
        <f t="shared" si="39"/>
        <v>525.42480139655652</v>
      </c>
      <c r="H215" s="60">
        <f t="shared" si="31"/>
        <v>0</v>
      </c>
      <c r="I215" s="63">
        <f t="shared" si="32"/>
        <v>525.42480139655652</v>
      </c>
      <c r="J215" s="56">
        <f t="shared" si="33"/>
        <v>-103.21166509765817</v>
      </c>
      <c r="K215" s="56">
        <f t="shared" si="34"/>
        <v>422.21313629889835</v>
      </c>
      <c r="L215" s="56">
        <f t="shared" si="35"/>
        <v>1299375.5338536843</v>
      </c>
      <c r="M215" s="56">
        <f t="shared" si="36"/>
        <v>1044133.0860671756</v>
      </c>
      <c r="N215" s="34">
        <f>'jan-mars'!M215</f>
        <v>1220992.9954031364</v>
      </c>
      <c r="O215" s="34">
        <f t="shared" si="37"/>
        <v>-176859.90933596075</v>
      </c>
    </row>
    <row r="216" spans="1:15" x14ac:dyDescent="0.25">
      <c r="A216" s="55">
        <v>4030</v>
      </c>
      <c r="B216" s="55" t="s">
        <v>236</v>
      </c>
      <c r="C216" s="56">
        <v>20526425</v>
      </c>
      <c r="D216" s="56">
        <v>1486</v>
      </c>
      <c r="E216" s="56">
        <f t="shared" si="30"/>
        <v>13813.2065948856</v>
      </c>
      <c r="F216" s="57">
        <f t="shared" si="38"/>
        <v>1.1374123541553478</v>
      </c>
      <c r="G216" s="56">
        <f t="shared" si="39"/>
        <v>-1034.6513666884796</v>
      </c>
      <c r="H216" s="60">
        <f t="shared" si="31"/>
        <v>0</v>
      </c>
      <c r="I216" s="63">
        <f t="shared" si="32"/>
        <v>-1034.6513666884796</v>
      </c>
      <c r="J216" s="56">
        <f t="shared" si="33"/>
        <v>-103.21166509765817</v>
      </c>
      <c r="K216" s="56">
        <f t="shared" si="34"/>
        <v>-1137.8630317861378</v>
      </c>
      <c r="L216" s="56">
        <f t="shared" si="35"/>
        <v>-1537491.9308990806</v>
      </c>
      <c r="M216" s="56">
        <f t="shared" si="36"/>
        <v>-1690864.4652342007</v>
      </c>
      <c r="N216" s="34">
        <f>'jan-mars'!M216</f>
        <v>-123629.4588964573</v>
      </c>
      <c r="O216" s="34">
        <f t="shared" si="37"/>
        <v>-1567235.0063377435</v>
      </c>
    </row>
    <row r="217" spans="1:15" x14ac:dyDescent="0.25">
      <c r="A217" s="55">
        <v>4032</v>
      </c>
      <c r="B217" s="55" t="s">
        <v>237</v>
      </c>
      <c r="C217" s="56">
        <v>17347640</v>
      </c>
      <c r="D217" s="56">
        <v>1256</v>
      </c>
      <c r="E217" s="56">
        <f t="shared" si="30"/>
        <v>13811.815286624204</v>
      </c>
      <c r="F217" s="57">
        <f t="shared" si="38"/>
        <v>1.1372977905169861</v>
      </c>
      <c r="G217" s="56">
        <f t="shared" si="39"/>
        <v>-1033.788755566414</v>
      </c>
      <c r="H217" s="60">
        <f t="shared" si="31"/>
        <v>0</v>
      </c>
      <c r="I217" s="63">
        <f t="shared" si="32"/>
        <v>-1033.788755566414</v>
      </c>
      <c r="J217" s="56">
        <f t="shared" si="33"/>
        <v>-103.21166509765817</v>
      </c>
      <c r="K217" s="56">
        <f t="shared" si="34"/>
        <v>-1137.0004206640722</v>
      </c>
      <c r="L217" s="56">
        <f t="shared" si="35"/>
        <v>-1298438.6769914159</v>
      </c>
      <c r="M217" s="56">
        <f t="shared" si="36"/>
        <v>-1428072.5283540746</v>
      </c>
      <c r="N217" s="34">
        <f>'jan-mars'!M217</f>
        <v>17115.630111742772</v>
      </c>
      <c r="O217" s="34">
        <f t="shared" si="37"/>
        <v>-1445188.1584658173</v>
      </c>
    </row>
    <row r="218" spans="1:15" x14ac:dyDescent="0.25">
      <c r="A218" s="55">
        <v>4034</v>
      </c>
      <c r="B218" s="55" t="s">
        <v>238</v>
      </c>
      <c r="C218" s="56">
        <v>46534911</v>
      </c>
      <c r="D218" s="56">
        <v>2238</v>
      </c>
      <c r="E218" s="56">
        <f t="shared" si="30"/>
        <v>20793.079088471848</v>
      </c>
      <c r="F218" s="57">
        <f t="shared" si="38"/>
        <v>1.7121516914771786</v>
      </c>
      <c r="G218" s="56">
        <f t="shared" si="39"/>
        <v>-5362.172312711954</v>
      </c>
      <c r="H218" s="60">
        <f t="shared" si="31"/>
        <v>0</v>
      </c>
      <c r="I218" s="63">
        <f t="shared" si="32"/>
        <v>-5362.172312711954</v>
      </c>
      <c r="J218" s="56">
        <f t="shared" si="33"/>
        <v>-103.21166509765817</v>
      </c>
      <c r="K218" s="56">
        <f t="shared" si="34"/>
        <v>-5465.3839778096117</v>
      </c>
      <c r="L218" s="56">
        <f t="shared" si="35"/>
        <v>-12000541.635849353</v>
      </c>
      <c r="M218" s="56">
        <f t="shared" si="36"/>
        <v>-12231529.34233791</v>
      </c>
      <c r="N218" s="34">
        <f>'jan-mars'!M218</f>
        <v>-5783553.1480015283</v>
      </c>
      <c r="O218" s="34">
        <f t="shared" si="37"/>
        <v>-6447976.1943363817</v>
      </c>
    </row>
    <row r="219" spans="1:15" x14ac:dyDescent="0.25">
      <c r="A219" s="55">
        <v>4036</v>
      </c>
      <c r="B219" s="55" t="s">
        <v>239</v>
      </c>
      <c r="C219" s="56">
        <v>79906439</v>
      </c>
      <c r="D219" s="56">
        <v>3861</v>
      </c>
      <c r="E219" s="56">
        <f t="shared" si="30"/>
        <v>20695.788396788397</v>
      </c>
      <c r="F219" s="57">
        <f t="shared" si="38"/>
        <v>1.7041405440361457</v>
      </c>
      <c r="G219" s="56">
        <f t="shared" si="39"/>
        <v>-5301.8520838682143</v>
      </c>
      <c r="H219" s="60">
        <f t="shared" si="31"/>
        <v>0</v>
      </c>
      <c r="I219" s="63">
        <f t="shared" si="32"/>
        <v>-5301.8520838682143</v>
      </c>
      <c r="J219" s="56">
        <f t="shared" si="33"/>
        <v>-103.21166509765817</v>
      </c>
      <c r="K219" s="56">
        <f t="shared" si="34"/>
        <v>-5405.0637489658729</v>
      </c>
      <c r="L219" s="56">
        <f t="shared" si="35"/>
        <v>-20470450.895815175</v>
      </c>
      <c r="M219" s="56">
        <f t="shared" si="36"/>
        <v>-20868951.134757236</v>
      </c>
      <c r="N219" s="34">
        <f>'jan-mars'!M219</f>
        <v>-9863582.0227854792</v>
      </c>
      <c r="O219" s="34">
        <f t="shared" si="37"/>
        <v>-11005369.111971756</v>
      </c>
    </row>
    <row r="220" spans="1:15" x14ac:dyDescent="0.25">
      <c r="A220" s="55">
        <v>4201</v>
      </c>
      <c r="B220" s="55" t="s">
        <v>240</v>
      </c>
      <c r="C220" s="56">
        <v>64881224</v>
      </c>
      <c r="D220" s="56">
        <v>6687</v>
      </c>
      <c r="E220" s="56">
        <f t="shared" si="30"/>
        <v>9702.5906983699715</v>
      </c>
      <c r="F220" s="57">
        <f t="shared" si="38"/>
        <v>0.79893444377533884</v>
      </c>
      <c r="G220" s="56">
        <f t="shared" si="39"/>
        <v>1513.9304891512099</v>
      </c>
      <c r="H220" s="60">
        <f t="shared" si="31"/>
        <v>429.58368698064942</v>
      </c>
      <c r="I220" s="63">
        <f t="shared" si="32"/>
        <v>1943.5141761318594</v>
      </c>
      <c r="J220" s="56">
        <f t="shared" si="33"/>
        <v>-103.21166509765817</v>
      </c>
      <c r="K220" s="56">
        <f t="shared" si="34"/>
        <v>1840.3025110342012</v>
      </c>
      <c r="L220" s="56">
        <f t="shared" si="35"/>
        <v>12996279.295793744</v>
      </c>
      <c r="M220" s="56">
        <f t="shared" si="36"/>
        <v>12306102.891285703</v>
      </c>
      <c r="N220" s="34">
        <f>'jan-mars'!M220</f>
        <v>11342564.343324976</v>
      </c>
      <c r="O220" s="34">
        <f t="shared" si="37"/>
        <v>963538.54796072654</v>
      </c>
    </row>
    <row r="221" spans="1:15" x14ac:dyDescent="0.25">
      <c r="A221" s="55">
        <v>4202</v>
      </c>
      <c r="B221" s="55" t="s">
        <v>241</v>
      </c>
      <c r="C221" s="56">
        <v>259587210</v>
      </c>
      <c r="D221" s="56">
        <v>25419</v>
      </c>
      <c r="E221" s="56">
        <f t="shared" si="30"/>
        <v>10212.329753334121</v>
      </c>
      <c r="F221" s="57">
        <f t="shared" si="38"/>
        <v>0.84090757250030579</v>
      </c>
      <c r="G221" s="56">
        <f t="shared" si="39"/>
        <v>1197.8922750734371</v>
      </c>
      <c r="H221" s="60">
        <f t="shared" si="31"/>
        <v>251.17501774319706</v>
      </c>
      <c r="I221" s="63">
        <f t="shared" si="32"/>
        <v>1449.0672928166341</v>
      </c>
      <c r="J221" s="56">
        <f t="shared" si="33"/>
        <v>-103.21166509765817</v>
      </c>
      <c r="K221" s="56">
        <f t="shared" si="34"/>
        <v>1345.8556277189759</v>
      </c>
      <c r="L221" s="56">
        <f t="shared" si="35"/>
        <v>36833841.516106024</v>
      </c>
      <c r="M221" s="56">
        <f t="shared" si="36"/>
        <v>34210304.20098865</v>
      </c>
      <c r="N221" s="34">
        <f>'jan-mars'!M221</f>
        <v>31905954.990615748</v>
      </c>
      <c r="O221" s="34">
        <f t="shared" si="37"/>
        <v>2304349.2103729025</v>
      </c>
    </row>
    <row r="222" spans="1:15" x14ac:dyDescent="0.25">
      <c r="A222" s="55">
        <v>4203</v>
      </c>
      <c r="B222" s="55" t="s">
        <v>242</v>
      </c>
      <c r="C222" s="56">
        <v>483342163</v>
      </c>
      <c r="D222" s="56">
        <v>46568</v>
      </c>
      <c r="E222" s="56">
        <f t="shared" si="30"/>
        <v>10379.276820992956</v>
      </c>
      <c r="F222" s="57">
        <f t="shared" si="38"/>
        <v>0.8546543919618691</v>
      </c>
      <c r="G222" s="56">
        <f t="shared" si="39"/>
        <v>1094.3850931249592</v>
      </c>
      <c r="H222" s="60">
        <f t="shared" si="31"/>
        <v>192.74354406260471</v>
      </c>
      <c r="I222" s="63">
        <f t="shared" si="32"/>
        <v>1287.128637187564</v>
      </c>
      <c r="J222" s="56">
        <f t="shared" si="33"/>
        <v>-103.21166509765817</v>
      </c>
      <c r="K222" s="56">
        <f t="shared" si="34"/>
        <v>1183.9169720899058</v>
      </c>
      <c r="L222" s="56">
        <f t="shared" si="35"/>
        <v>59939006.376550481</v>
      </c>
      <c r="M222" s="56">
        <f t="shared" si="36"/>
        <v>55132645.556282736</v>
      </c>
      <c r="N222" s="34">
        <f>'jan-mars'!M222</f>
        <v>47944252.670967132</v>
      </c>
      <c r="O222" s="34">
        <f t="shared" si="37"/>
        <v>7188392.8853156045</v>
      </c>
    </row>
    <row r="223" spans="1:15" x14ac:dyDescent="0.25">
      <c r="A223" s="55">
        <v>4204</v>
      </c>
      <c r="B223" s="55" t="s">
        <v>243</v>
      </c>
      <c r="C223" s="56">
        <v>1191149516</v>
      </c>
      <c r="D223" s="56">
        <v>118221</v>
      </c>
      <c r="E223" s="56">
        <f t="shared" si="30"/>
        <v>10075.616988521499</v>
      </c>
      <c r="F223" s="57">
        <f t="shared" si="38"/>
        <v>0.8296503175971478</v>
      </c>
      <c r="G223" s="56">
        <f t="shared" si="39"/>
        <v>1282.6541892572629</v>
      </c>
      <c r="H223" s="60">
        <f t="shared" si="31"/>
        <v>299.02448542761493</v>
      </c>
      <c r="I223" s="63">
        <f t="shared" si="32"/>
        <v>1581.6786746848779</v>
      </c>
      <c r="J223" s="56">
        <f t="shared" si="33"/>
        <v>-103.21166509765817</v>
      </c>
      <c r="K223" s="56">
        <f t="shared" si="34"/>
        <v>1478.4670095872198</v>
      </c>
      <c r="L223" s="56">
        <f t="shared" si="35"/>
        <v>186987634.59992096</v>
      </c>
      <c r="M223" s="56">
        <f t="shared" si="36"/>
        <v>174785848.34041071</v>
      </c>
      <c r="N223" s="34">
        <f>'jan-mars'!M223</f>
        <v>159520739.76188308</v>
      </c>
      <c r="O223" s="34">
        <f t="shared" si="37"/>
        <v>15265108.578527629</v>
      </c>
    </row>
    <row r="224" spans="1:15" x14ac:dyDescent="0.25">
      <c r="A224" s="55">
        <v>4205</v>
      </c>
      <c r="B224" s="55" t="s">
        <v>244</v>
      </c>
      <c r="C224" s="56">
        <v>238260255</v>
      </c>
      <c r="D224" s="56">
        <v>23768</v>
      </c>
      <c r="E224" s="56">
        <f t="shared" si="30"/>
        <v>10024.413286772131</v>
      </c>
      <c r="F224" s="57">
        <f t="shared" si="38"/>
        <v>0.8254340827534743</v>
      </c>
      <c r="G224" s="56">
        <f t="shared" si="39"/>
        <v>1314.4004843418709</v>
      </c>
      <c r="H224" s="60">
        <f t="shared" si="31"/>
        <v>316.94578103989357</v>
      </c>
      <c r="I224" s="63">
        <f t="shared" si="32"/>
        <v>1631.3462653817644</v>
      </c>
      <c r="J224" s="56">
        <f t="shared" si="33"/>
        <v>-103.21166509765817</v>
      </c>
      <c r="K224" s="56">
        <f t="shared" si="34"/>
        <v>1528.1346002841062</v>
      </c>
      <c r="L224" s="56">
        <f t="shared" si="35"/>
        <v>38773838.035593778</v>
      </c>
      <c r="M224" s="56">
        <f t="shared" si="36"/>
        <v>36320703.179552637</v>
      </c>
      <c r="N224" s="34">
        <f>'jan-mars'!M224</f>
        <v>35051878.358665757</v>
      </c>
      <c r="O224" s="34">
        <f t="shared" si="37"/>
        <v>1268824.8208868802</v>
      </c>
    </row>
    <row r="225" spans="1:15" x14ac:dyDescent="0.25">
      <c r="A225" s="55">
        <v>4206</v>
      </c>
      <c r="B225" s="55" t="s">
        <v>245</v>
      </c>
      <c r="C225" s="56">
        <v>102931100</v>
      </c>
      <c r="D225" s="56">
        <v>9880</v>
      </c>
      <c r="E225" s="56">
        <f t="shared" si="30"/>
        <v>10418.127530364372</v>
      </c>
      <c r="F225" s="57">
        <f t="shared" si="38"/>
        <v>0.85785345197036189</v>
      </c>
      <c r="G225" s="56">
        <f t="shared" si="39"/>
        <v>1070.2976533146812</v>
      </c>
      <c r="H225" s="60">
        <f t="shared" si="31"/>
        <v>179.14579578260907</v>
      </c>
      <c r="I225" s="63">
        <f t="shared" si="32"/>
        <v>1249.4434490972903</v>
      </c>
      <c r="J225" s="56">
        <f t="shared" si="33"/>
        <v>-103.21166509765817</v>
      </c>
      <c r="K225" s="56">
        <f t="shared" si="34"/>
        <v>1146.2317839996322</v>
      </c>
      <c r="L225" s="56">
        <f t="shared" si="35"/>
        <v>12344501.277081229</v>
      </c>
      <c r="M225" s="56">
        <f t="shared" si="36"/>
        <v>11324770.025916366</v>
      </c>
      <c r="N225" s="34">
        <f>'jan-mars'!M225</f>
        <v>10566739.070330605</v>
      </c>
      <c r="O225" s="34">
        <f t="shared" si="37"/>
        <v>758030.955585761</v>
      </c>
    </row>
    <row r="226" spans="1:15" x14ac:dyDescent="0.25">
      <c r="A226" s="55">
        <v>4207</v>
      </c>
      <c r="B226" s="55" t="s">
        <v>246</v>
      </c>
      <c r="C226" s="56">
        <v>99517021</v>
      </c>
      <c r="D226" s="56">
        <v>9329</v>
      </c>
      <c r="E226" s="56">
        <f t="shared" si="30"/>
        <v>10667.490727837925</v>
      </c>
      <c r="F226" s="57">
        <f t="shared" si="38"/>
        <v>0.87838661199586343</v>
      </c>
      <c r="G226" s="56">
        <f t="shared" si="39"/>
        <v>915.69247088107863</v>
      </c>
      <c r="H226" s="60">
        <f t="shared" si="31"/>
        <v>91.868676666865667</v>
      </c>
      <c r="I226" s="63">
        <f t="shared" si="32"/>
        <v>1007.5611475479443</v>
      </c>
      <c r="J226" s="56">
        <f t="shared" si="33"/>
        <v>-103.21166509765817</v>
      </c>
      <c r="K226" s="56">
        <f t="shared" si="34"/>
        <v>904.34948245028613</v>
      </c>
      <c r="L226" s="56">
        <f t="shared" si="35"/>
        <v>9399537.9454747718</v>
      </c>
      <c r="M226" s="56">
        <f t="shared" si="36"/>
        <v>8436676.3217787202</v>
      </c>
      <c r="N226" s="34">
        <f>'jan-mars'!M226</f>
        <v>8002336.5601583244</v>
      </c>
      <c r="O226" s="34">
        <f t="shared" si="37"/>
        <v>434339.76162039582</v>
      </c>
    </row>
    <row r="227" spans="1:15" x14ac:dyDescent="0.25">
      <c r="A227" s="55">
        <v>4211</v>
      </c>
      <c r="B227" s="55" t="s">
        <v>247</v>
      </c>
      <c r="C227" s="56">
        <v>21633800</v>
      </c>
      <c r="D227" s="56">
        <v>2492</v>
      </c>
      <c r="E227" s="56">
        <f t="shared" si="30"/>
        <v>8681.3001605136433</v>
      </c>
      <c r="F227" s="57">
        <f t="shared" si="38"/>
        <v>0.71483894668997383</v>
      </c>
      <c r="G227" s="56">
        <f t="shared" si="39"/>
        <v>2147.1306226221332</v>
      </c>
      <c r="H227" s="60">
        <f t="shared" si="31"/>
        <v>787.03537523036425</v>
      </c>
      <c r="I227" s="63">
        <f t="shared" si="32"/>
        <v>2934.1659978524976</v>
      </c>
      <c r="J227" s="56">
        <f t="shared" si="33"/>
        <v>-103.21166509765817</v>
      </c>
      <c r="K227" s="56">
        <f t="shared" si="34"/>
        <v>2830.9543327548395</v>
      </c>
      <c r="L227" s="56">
        <f t="shared" si="35"/>
        <v>7311941.6666484242</v>
      </c>
      <c r="M227" s="56">
        <f t="shared" si="36"/>
        <v>7054738.1972250603</v>
      </c>
      <c r="N227" s="34">
        <f>'jan-mars'!M227</f>
        <v>6660946.2243182017</v>
      </c>
      <c r="O227" s="34">
        <f t="shared" si="37"/>
        <v>393791.97290685866</v>
      </c>
    </row>
    <row r="228" spans="1:15" x14ac:dyDescent="0.25">
      <c r="A228" s="55">
        <v>4212</v>
      </c>
      <c r="B228" s="55" t="s">
        <v>248</v>
      </c>
      <c r="C228" s="56">
        <v>20292855</v>
      </c>
      <c r="D228" s="56">
        <v>2285</v>
      </c>
      <c r="E228" s="56">
        <f t="shared" si="30"/>
        <v>8880.8993435448574</v>
      </c>
      <c r="F228" s="57">
        <f t="shared" si="38"/>
        <v>0.73127441915609004</v>
      </c>
      <c r="G228" s="56">
        <f t="shared" si="39"/>
        <v>2023.3791291427806</v>
      </c>
      <c r="H228" s="60">
        <f t="shared" si="31"/>
        <v>717.17566116943931</v>
      </c>
      <c r="I228" s="63">
        <f t="shared" si="32"/>
        <v>2740.5547903122197</v>
      </c>
      <c r="J228" s="56">
        <f t="shared" si="33"/>
        <v>-103.21166509765817</v>
      </c>
      <c r="K228" s="56">
        <f t="shared" si="34"/>
        <v>2637.3431252145615</v>
      </c>
      <c r="L228" s="56">
        <f t="shared" si="35"/>
        <v>6262167.695863422</v>
      </c>
      <c r="M228" s="56">
        <f t="shared" si="36"/>
        <v>6026329.0411152728</v>
      </c>
      <c r="N228" s="34">
        <f>'jan-mars'!M228</f>
        <v>6047133.3876473084</v>
      </c>
      <c r="O228" s="34">
        <f t="shared" si="37"/>
        <v>-20804.346532035619</v>
      </c>
    </row>
    <row r="229" spans="1:15" x14ac:dyDescent="0.25">
      <c r="A229" s="55">
        <v>4213</v>
      </c>
      <c r="B229" s="55" t="s">
        <v>249</v>
      </c>
      <c r="C229" s="56">
        <v>61104114</v>
      </c>
      <c r="D229" s="56">
        <v>6464</v>
      </c>
      <c r="E229" s="56">
        <f t="shared" si="30"/>
        <v>9452.9879331683169</v>
      </c>
      <c r="F229" s="57">
        <f t="shared" si="38"/>
        <v>0.778381557172107</v>
      </c>
      <c r="G229" s="56">
        <f t="shared" si="39"/>
        <v>1668.6842035762356</v>
      </c>
      <c r="H229" s="60">
        <f t="shared" si="31"/>
        <v>516.94465480122847</v>
      </c>
      <c r="I229" s="63">
        <f t="shared" si="32"/>
        <v>2185.628858377464</v>
      </c>
      <c r="J229" s="56">
        <f t="shared" si="33"/>
        <v>-103.21166509765817</v>
      </c>
      <c r="K229" s="56">
        <f t="shared" si="34"/>
        <v>2082.4171932798058</v>
      </c>
      <c r="L229" s="56">
        <f t="shared" si="35"/>
        <v>14127904.940551927</v>
      </c>
      <c r="M229" s="56">
        <f t="shared" si="36"/>
        <v>13460744.737360666</v>
      </c>
      <c r="N229" s="34">
        <f>'jan-mars'!M229</f>
        <v>12651253.668119127</v>
      </c>
      <c r="O229" s="34">
        <f t="shared" si="37"/>
        <v>809491.06924153864</v>
      </c>
    </row>
    <row r="230" spans="1:15" x14ac:dyDescent="0.25">
      <c r="A230" s="55">
        <v>4214</v>
      </c>
      <c r="B230" s="55" t="s">
        <v>250</v>
      </c>
      <c r="C230" s="56">
        <v>65279202</v>
      </c>
      <c r="D230" s="56">
        <v>6260</v>
      </c>
      <c r="E230" s="56">
        <f t="shared" si="30"/>
        <v>10427.987539936103</v>
      </c>
      <c r="F230" s="57">
        <f t="shared" si="38"/>
        <v>0.85866534865937028</v>
      </c>
      <c r="G230" s="56">
        <f t="shared" si="39"/>
        <v>1064.1844473802084</v>
      </c>
      <c r="H230" s="60">
        <f t="shared" si="31"/>
        <v>175.6947924325035</v>
      </c>
      <c r="I230" s="63">
        <f t="shared" si="32"/>
        <v>1239.8792398127121</v>
      </c>
      <c r="J230" s="56">
        <f t="shared" si="33"/>
        <v>-103.21166509765817</v>
      </c>
      <c r="K230" s="56">
        <f t="shared" si="34"/>
        <v>1136.6675747150539</v>
      </c>
      <c r="L230" s="56">
        <f t="shared" si="35"/>
        <v>7761644.0412275773</v>
      </c>
      <c r="M230" s="56">
        <f t="shared" si="36"/>
        <v>7115539.0177162373</v>
      </c>
      <c r="N230" s="34">
        <f>'jan-mars'!M230</f>
        <v>9093701.4442985393</v>
      </c>
      <c r="O230" s="34">
        <f t="shared" si="37"/>
        <v>-1978162.426582302</v>
      </c>
    </row>
    <row r="231" spans="1:15" x14ac:dyDescent="0.25">
      <c r="A231" s="55">
        <v>4215</v>
      </c>
      <c r="B231" s="55" t="s">
        <v>251</v>
      </c>
      <c r="C231" s="56">
        <v>127561151</v>
      </c>
      <c r="D231" s="56">
        <v>11734</v>
      </c>
      <c r="E231" s="56">
        <f t="shared" si="30"/>
        <v>10871.071331174366</v>
      </c>
      <c r="F231" s="57">
        <f t="shared" si="38"/>
        <v>0.89514992409944127</v>
      </c>
      <c r="G231" s="56">
        <f t="shared" si="39"/>
        <v>789.47249681248547</v>
      </c>
      <c r="H231" s="60">
        <f t="shared" si="31"/>
        <v>20.615465499111451</v>
      </c>
      <c r="I231" s="63">
        <f t="shared" si="32"/>
        <v>810.08796231159693</v>
      </c>
      <c r="J231" s="56">
        <f t="shared" si="33"/>
        <v>-103.21166509765817</v>
      </c>
      <c r="K231" s="56">
        <f t="shared" si="34"/>
        <v>706.87629721393876</v>
      </c>
      <c r="L231" s="56">
        <f t="shared" si="35"/>
        <v>9505572.1497642789</v>
      </c>
      <c r="M231" s="56">
        <f t="shared" si="36"/>
        <v>8294486.4715083577</v>
      </c>
      <c r="N231" s="34">
        <f>'jan-mars'!M231</f>
        <v>7229548.8185121026</v>
      </c>
      <c r="O231" s="34">
        <f t="shared" si="37"/>
        <v>1064937.6529962551</v>
      </c>
    </row>
    <row r="232" spans="1:15" x14ac:dyDescent="0.25">
      <c r="A232" s="55">
        <v>4216</v>
      </c>
      <c r="B232" s="55" t="s">
        <v>252</v>
      </c>
      <c r="C232" s="56">
        <v>49350209</v>
      </c>
      <c r="D232" s="56">
        <v>5413</v>
      </c>
      <c r="E232" s="56">
        <f t="shared" si="30"/>
        <v>9116.9793090707553</v>
      </c>
      <c r="F232" s="57">
        <f t="shared" si="38"/>
        <v>0.75071380620305894</v>
      </c>
      <c r="G232" s="56">
        <f t="shared" si="39"/>
        <v>1877.0095505167239</v>
      </c>
      <c r="H232" s="60">
        <f t="shared" si="31"/>
        <v>634.54767323537499</v>
      </c>
      <c r="I232" s="63">
        <f t="shared" si="32"/>
        <v>2511.5572237520992</v>
      </c>
      <c r="J232" s="56">
        <f t="shared" si="33"/>
        <v>-103.21166509765817</v>
      </c>
      <c r="K232" s="56">
        <f t="shared" si="34"/>
        <v>2408.345558654441</v>
      </c>
      <c r="L232" s="56">
        <f t="shared" si="35"/>
        <v>13595059.252170112</v>
      </c>
      <c r="M232" s="56">
        <f t="shared" si="36"/>
        <v>13036374.508996489</v>
      </c>
      <c r="N232" s="34">
        <f>'jan-mars'!M232</f>
        <v>12559490.016229708</v>
      </c>
      <c r="O232" s="34">
        <f t="shared" si="37"/>
        <v>476884.49276678078</v>
      </c>
    </row>
    <row r="233" spans="1:15" x14ac:dyDescent="0.25">
      <c r="A233" s="55">
        <v>4217</v>
      </c>
      <c r="B233" s="55" t="s">
        <v>253</v>
      </c>
      <c r="C233" s="56">
        <v>19366710</v>
      </c>
      <c r="D233" s="56">
        <v>1778</v>
      </c>
      <c r="E233" s="56">
        <f t="shared" si="30"/>
        <v>10892.412823397075</v>
      </c>
      <c r="F233" s="57">
        <f t="shared" si="38"/>
        <v>0.8969072334355086</v>
      </c>
      <c r="G233" s="56">
        <f t="shared" si="39"/>
        <v>776.24077163440563</v>
      </c>
      <c r="H233" s="60">
        <f t="shared" si="31"/>
        <v>13.145943221163179</v>
      </c>
      <c r="I233" s="63">
        <f t="shared" si="32"/>
        <v>789.38671485556881</v>
      </c>
      <c r="J233" s="56">
        <f t="shared" si="33"/>
        <v>-103.21166509765817</v>
      </c>
      <c r="K233" s="56">
        <f t="shared" si="34"/>
        <v>686.17504975791064</v>
      </c>
      <c r="L233" s="56">
        <f t="shared" si="35"/>
        <v>1403529.5790132014</v>
      </c>
      <c r="M233" s="56">
        <f t="shared" si="36"/>
        <v>1220019.2384695651</v>
      </c>
      <c r="N233" s="34">
        <f>'jan-mars'!M233</f>
        <v>2468590.5659461333</v>
      </c>
      <c r="O233" s="34">
        <f t="shared" si="37"/>
        <v>-1248571.3274765683</v>
      </c>
    </row>
    <row r="234" spans="1:15" x14ac:dyDescent="0.25">
      <c r="A234" s="55">
        <v>4218</v>
      </c>
      <c r="B234" s="55" t="s">
        <v>254</v>
      </c>
      <c r="C234" s="56">
        <v>16430109</v>
      </c>
      <c r="D234" s="56">
        <v>1399</v>
      </c>
      <c r="E234" s="56">
        <f t="shared" si="30"/>
        <v>11744.180843459613</v>
      </c>
      <c r="F234" s="57">
        <f t="shared" si="38"/>
        <v>0.96704384235673313</v>
      </c>
      <c r="G234" s="56">
        <f t="shared" si="39"/>
        <v>248.14459919563197</v>
      </c>
      <c r="H234" s="60">
        <f t="shared" si="31"/>
        <v>0</v>
      </c>
      <c r="I234" s="63">
        <f t="shared" si="32"/>
        <v>248.14459919563197</v>
      </c>
      <c r="J234" s="56">
        <f t="shared" si="33"/>
        <v>-103.21166509765817</v>
      </c>
      <c r="K234" s="56">
        <f t="shared" si="34"/>
        <v>144.9329340979738</v>
      </c>
      <c r="L234" s="56">
        <f t="shared" si="35"/>
        <v>347154.29427468911</v>
      </c>
      <c r="M234" s="56">
        <f t="shared" si="36"/>
        <v>202761.17480306534</v>
      </c>
      <c r="N234" s="34">
        <f>'jan-mars'!M234</f>
        <v>2047189.2625245468</v>
      </c>
      <c r="O234" s="34">
        <f t="shared" si="37"/>
        <v>-1844428.0877214815</v>
      </c>
    </row>
    <row r="235" spans="1:15" x14ac:dyDescent="0.25">
      <c r="A235" s="55">
        <v>4219</v>
      </c>
      <c r="B235" s="55" t="s">
        <v>255</v>
      </c>
      <c r="C235" s="56">
        <v>36292706</v>
      </c>
      <c r="D235" s="56">
        <v>3828</v>
      </c>
      <c r="E235" s="56">
        <f t="shared" si="30"/>
        <v>9480.8531870428415</v>
      </c>
      <c r="F235" s="57">
        <f t="shared" si="38"/>
        <v>0.78067604859166595</v>
      </c>
      <c r="G235" s="56">
        <f t="shared" si="39"/>
        <v>1651.4077461740305</v>
      </c>
      <c r="H235" s="60">
        <f t="shared" si="31"/>
        <v>507.19181594514492</v>
      </c>
      <c r="I235" s="63">
        <f t="shared" si="32"/>
        <v>2158.5995621191755</v>
      </c>
      <c r="J235" s="56">
        <f t="shared" si="33"/>
        <v>-103.21166509765817</v>
      </c>
      <c r="K235" s="56">
        <f t="shared" si="34"/>
        <v>2055.3878970215173</v>
      </c>
      <c r="L235" s="56">
        <f t="shared" si="35"/>
        <v>8263119.1237922041</v>
      </c>
      <c r="M235" s="56">
        <f t="shared" si="36"/>
        <v>7868024.8697983688</v>
      </c>
      <c r="N235" s="34">
        <f>'jan-mars'!M235</f>
        <v>8115352.3269863892</v>
      </c>
      <c r="O235" s="34">
        <f t="shared" si="37"/>
        <v>-247327.45718802046</v>
      </c>
    </row>
    <row r="236" spans="1:15" x14ac:dyDescent="0.25">
      <c r="A236" s="55">
        <v>4220</v>
      </c>
      <c r="B236" s="55" t="s">
        <v>256</v>
      </c>
      <c r="C236" s="56">
        <v>14899692</v>
      </c>
      <c r="D236" s="56">
        <v>1162</v>
      </c>
      <c r="E236" s="56">
        <f t="shared" si="30"/>
        <v>12822.45438898451</v>
      </c>
      <c r="F236" s="57">
        <f t="shared" si="38"/>
        <v>1.0558314561098643</v>
      </c>
      <c r="G236" s="56">
        <f t="shared" si="39"/>
        <v>-420.38499902980396</v>
      </c>
      <c r="H236" s="60">
        <f t="shared" si="31"/>
        <v>0</v>
      </c>
      <c r="I236" s="63">
        <f t="shared" si="32"/>
        <v>-420.38499902980396</v>
      </c>
      <c r="J236" s="56">
        <f t="shared" si="33"/>
        <v>-103.21166509765817</v>
      </c>
      <c r="K236" s="56">
        <f t="shared" si="34"/>
        <v>-523.59666412746219</v>
      </c>
      <c r="L236" s="56">
        <f t="shared" si="35"/>
        <v>-488487.36887263221</v>
      </c>
      <c r="M236" s="56">
        <f t="shared" si="36"/>
        <v>-608419.32371611102</v>
      </c>
      <c r="N236" s="34">
        <f>'jan-mars'!M236</f>
        <v>370619.02874987735</v>
      </c>
      <c r="O236" s="34">
        <f t="shared" si="37"/>
        <v>-979038.35246598837</v>
      </c>
    </row>
    <row r="237" spans="1:15" x14ac:dyDescent="0.25">
      <c r="A237" s="55">
        <v>4221</v>
      </c>
      <c r="B237" s="55" t="s">
        <v>257</v>
      </c>
      <c r="C237" s="56">
        <v>28098868</v>
      </c>
      <c r="D237" s="56">
        <v>1205</v>
      </c>
      <c r="E237" s="56">
        <f t="shared" si="30"/>
        <v>23318.562655601661</v>
      </c>
      <c r="F237" s="57">
        <f t="shared" si="38"/>
        <v>1.920106027766721</v>
      </c>
      <c r="G237" s="56">
        <f t="shared" si="39"/>
        <v>-6927.9721243324375</v>
      </c>
      <c r="H237" s="60">
        <f t="shared" si="31"/>
        <v>0</v>
      </c>
      <c r="I237" s="63">
        <f t="shared" si="32"/>
        <v>-6927.9721243324375</v>
      </c>
      <c r="J237" s="56">
        <f t="shared" si="33"/>
        <v>-103.21166509765817</v>
      </c>
      <c r="K237" s="56">
        <f t="shared" si="34"/>
        <v>-7031.1837894300952</v>
      </c>
      <c r="L237" s="56">
        <f t="shared" si="35"/>
        <v>-8348206.4098205874</v>
      </c>
      <c r="M237" s="56">
        <f t="shared" si="36"/>
        <v>-8472576.4662632644</v>
      </c>
      <c r="N237" s="34">
        <f>'jan-mars'!M237</f>
        <v>-4302713.8084994834</v>
      </c>
      <c r="O237" s="34">
        <f t="shared" si="37"/>
        <v>-4169862.657763781</v>
      </c>
    </row>
    <row r="238" spans="1:15" x14ac:dyDescent="0.25">
      <c r="A238" s="55">
        <v>4222</v>
      </c>
      <c r="B238" s="55" t="s">
        <v>258</v>
      </c>
      <c r="C238" s="56">
        <v>52143461</v>
      </c>
      <c r="D238" s="56">
        <v>1039</v>
      </c>
      <c r="E238" s="56">
        <f t="shared" si="30"/>
        <v>50186.199230028877</v>
      </c>
      <c r="F238" s="57">
        <f t="shared" si="38"/>
        <v>4.1324512610613855</v>
      </c>
      <c r="G238" s="56">
        <f t="shared" si="39"/>
        <v>-23585.906800477311</v>
      </c>
      <c r="H238" s="60">
        <f t="shared" si="31"/>
        <v>0</v>
      </c>
      <c r="I238" s="63">
        <f t="shared" si="32"/>
        <v>-23585.906800477311</v>
      </c>
      <c r="J238" s="56">
        <f t="shared" si="33"/>
        <v>-103.21166509765817</v>
      </c>
      <c r="K238" s="56">
        <f t="shared" si="34"/>
        <v>-23689.118465574968</v>
      </c>
      <c r="L238" s="56">
        <f t="shared" si="35"/>
        <v>-24505757.165695924</v>
      </c>
      <c r="M238" s="56">
        <f t="shared" si="36"/>
        <v>-24612994.085732393</v>
      </c>
      <c r="N238" s="34">
        <f>'jan-mars'!M238</f>
        <v>-13322296.012606606</v>
      </c>
      <c r="O238" s="34">
        <f t="shared" si="37"/>
        <v>-11290698.073125787</v>
      </c>
    </row>
    <row r="239" spans="1:15" x14ac:dyDescent="0.25">
      <c r="A239" s="55">
        <v>4223</v>
      </c>
      <c r="B239" s="55" t="s">
        <v>259</v>
      </c>
      <c r="C239" s="56">
        <v>144803179</v>
      </c>
      <c r="D239" s="56">
        <v>15622</v>
      </c>
      <c r="E239" s="56">
        <f t="shared" si="30"/>
        <v>9269.1831391627184</v>
      </c>
      <c r="F239" s="57">
        <f t="shared" si="38"/>
        <v>0.76324663234354817</v>
      </c>
      <c r="G239" s="56">
        <f t="shared" si="39"/>
        <v>1782.6431758597068</v>
      </c>
      <c r="H239" s="60">
        <f t="shared" si="31"/>
        <v>581.27633270318802</v>
      </c>
      <c r="I239" s="63">
        <f t="shared" si="32"/>
        <v>2363.9195085628949</v>
      </c>
      <c r="J239" s="56">
        <f t="shared" si="33"/>
        <v>-103.21166509765817</v>
      </c>
      <c r="K239" s="56">
        <f t="shared" si="34"/>
        <v>2260.7078434652367</v>
      </c>
      <c r="L239" s="56">
        <f t="shared" si="35"/>
        <v>36929150.562769547</v>
      </c>
      <c r="M239" s="56">
        <f t="shared" si="36"/>
        <v>35316777.930613928</v>
      </c>
      <c r="N239" s="34">
        <f>'jan-mars'!M239</f>
        <v>36465620.15581017</v>
      </c>
      <c r="O239" s="34">
        <f t="shared" si="37"/>
        <v>-1148842.2251962423</v>
      </c>
    </row>
    <row r="240" spans="1:15" x14ac:dyDescent="0.25">
      <c r="A240" s="55">
        <v>4224</v>
      </c>
      <c r="B240" s="55" t="s">
        <v>260</v>
      </c>
      <c r="C240" s="56">
        <v>25166503</v>
      </c>
      <c r="D240" s="56">
        <v>915</v>
      </c>
      <c r="E240" s="56">
        <f t="shared" si="30"/>
        <v>27504.374863387977</v>
      </c>
      <c r="F240" s="57">
        <f t="shared" si="38"/>
        <v>2.2647757816436527</v>
      </c>
      <c r="G240" s="56">
        <f t="shared" si="39"/>
        <v>-9523.1756931599539</v>
      </c>
      <c r="H240" s="60">
        <f t="shared" si="31"/>
        <v>0</v>
      </c>
      <c r="I240" s="63">
        <f t="shared" si="32"/>
        <v>-9523.1756931599539</v>
      </c>
      <c r="J240" s="56">
        <f t="shared" si="33"/>
        <v>-103.21166509765817</v>
      </c>
      <c r="K240" s="56">
        <f t="shared" si="34"/>
        <v>-9626.3873582576125</v>
      </c>
      <c r="L240" s="56">
        <f t="shared" si="35"/>
        <v>-8713705.7592413574</v>
      </c>
      <c r="M240" s="56">
        <f t="shared" si="36"/>
        <v>-8808144.4328057151</v>
      </c>
      <c r="N240" s="34">
        <f>'jan-mars'!M240</f>
        <v>-4293147.9084456638</v>
      </c>
      <c r="O240" s="34">
        <f t="shared" si="37"/>
        <v>-4514996.5243600514</v>
      </c>
    </row>
    <row r="241" spans="1:15" x14ac:dyDescent="0.25">
      <c r="A241" s="55">
        <v>4225</v>
      </c>
      <c r="B241" s="55" t="s">
        <v>261</v>
      </c>
      <c r="C241" s="56">
        <v>100260562</v>
      </c>
      <c r="D241" s="56">
        <v>10869</v>
      </c>
      <c r="E241" s="56">
        <f t="shared" si="30"/>
        <v>9224.4513754715244</v>
      </c>
      <c r="F241" s="57">
        <f t="shared" si="38"/>
        <v>0.75956331230514673</v>
      </c>
      <c r="G241" s="56">
        <f t="shared" si="39"/>
        <v>1810.3768693482471</v>
      </c>
      <c r="H241" s="60">
        <f t="shared" si="31"/>
        <v>596.9324499951058</v>
      </c>
      <c r="I241" s="63">
        <f t="shared" si="32"/>
        <v>2407.3093193433529</v>
      </c>
      <c r="J241" s="56">
        <f t="shared" si="33"/>
        <v>-103.21166509765817</v>
      </c>
      <c r="K241" s="56">
        <f t="shared" si="34"/>
        <v>2304.0976542456947</v>
      </c>
      <c r="L241" s="56">
        <f t="shared" si="35"/>
        <v>26165044.991942901</v>
      </c>
      <c r="M241" s="56">
        <f t="shared" si="36"/>
        <v>25043237.403996456</v>
      </c>
      <c r="N241" s="34">
        <f>'jan-mars'!M241</f>
        <v>23116977.776647087</v>
      </c>
      <c r="O241" s="34">
        <f t="shared" si="37"/>
        <v>1926259.6273493692</v>
      </c>
    </row>
    <row r="242" spans="1:15" x14ac:dyDescent="0.25">
      <c r="A242" s="55">
        <v>4226</v>
      </c>
      <c r="B242" s="55" t="s">
        <v>262</v>
      </c>
      <c r="C242" s="56">
        <v>18656595</v>
      </c>
      <c r="D242" s="56">
        <v>1786</v>
      </c>
      <c r="E242" s="56">
        <f t="shared" si="30"/>
        <v>10446.021836506159</v>
      </c>
      <c r="F242" s="57">
        <f t="shared" si="38"/>
        <v>0.86015033562285192</v>
      </c>
      <c r="G242" s="56">
        <f t="shared" si="39"/>
        <v>1053.0031835067734</v>
      </c>
      <c r="H242" s="60">
        <f t="shared" si="31"/>
        <v>169.38278863298373</v>
      </c>
      <c r="I242" s="63">
        <f t="shared" si="32"/>
        <v>1222.3859721397571</v>
      </c>
      <c r="J242" s="56">
        <f t="shared" si="33"/>
        <v>-103.21166509765817</v>
      </c>
      <c r="K242" s="56">
        <f t="shared" si="34"/>
        <v>1119.1743070420989</v>
      </c>
      <c r="L242" s="56">
        <f t="shared" si="35"/>
        <v>2183181.3462416059</v>
      </c>
      <c r="M242" s="56">
        <f t="shared" si="36"/>
        <v>1998845.3123771886</v>
      </c>
      <c r="N242" s="34">
        <f>'jan-mars'!M242</f>
        <v>2221679.9802136086</v>
      </c>
      <c r="O242" s="34">
        <f t="shared" si="37"/>
        <v>-222834.66783642001</v>
      </c>
    </row>
    <row r="243" spans="1:15" x14ac:dyDescent="0.25">
      <c r="A243" s="55">
        <v>4227</v>
      </c>
      <c r="B243" s="55" t="s">
        <v>263</v>
      </c>
      <c r="C243" s="56">
        <v>83245400</v>
      </c>
      <c r="D243" s="56">
        <v>6163</v>
      </c>
      <c r="E243" s="56">
        <f t="shared" si="30"/>
        <v>13507.28541294824</v>
      </c>
      <c r="F243" s="57">
        <f t="shared" si="38"/>
        <v>1.1122220748857834</v>
      </c>
      <c r="G243" s="56">
        <f t="shared" si="39"/>
        <v>-844.98023388731679</v>
      </c>
      <c r="H243" s="60">
        <f t="shared" si="31"/>
        <v>0</v>
      </c>
      <c r="I243" s="63">
        <f t="shared" si="32"/>
        <v>-844.98023388731679</v>
      </c>
      <c r="J243" s="56">
        <f t="shared" si="33"/>
        <v>-103.21166509765817</v>
      </c>
      <c r="K243" s="56">
        <f t="shared" si="34"/>
        <v>-948.19189898497496</v>
      </c>
      <c r="L243" s="56">
        <f t="shared" si="35"/>
        <v>-5207613.181447533</v>
      </c>
      <c r="M243" s="56">
        <f t="shared" si="36"/>
        <v>-5843706.6734444005</v>
      </c>
      <c r="N243" s="34">
        <f>'jan-mars'!M243</f>
        <v>409038.6560976695</v>
      </c>
      <c r="O243" s="34">
        <f t="shared" si="37"/>
        <v>-6252745.3295420697</v>
      </c>
    </row>
    <row r="244" spans="1:15" x14ac:dyDescent="0.25">
      <c r="A244" s="55">
        <v>4228</v>
      </c>
      <c r="B244" s="55" t="s">
        <v>264</v>
      </c>
      <c r="C244" s="56">
        <v>60684176</v>
      </c>
      <c r="D244" s="56">
        <v>1902</v>
      </c>
      <c r="E244" s="56">
        <f t="shared" si="30"/>
        <v>31905.455310199788</v>
      </c>
      <c r="F244" s="57">
        <f t="shared" si="38"/>
        <v>2.6271712354037322</v>
      </c>
      <c r="G244" s="56">
        <f t="shared" si="39"/>
        <v>-12251.845570183277</v>
      </c>
      <c r="H244" s="60">
        <f t="shared" si="31"/>
        <v>0</v>
      </c>
      <c r="I244" s="63">
        <f t="shared" si="32"/>
        <v>-12251.845570183277</v>
      </c>
      <c r="J244" s="56">
        <f t="shared" si="33"/>
        <v>-103.21166509765817</v>
      </c>
      <c r="K244" s="56">
        <f t="shared" si="34"/>
        <v>-12355.057235280936</v>
      </c>
      <c r="L244" s="56">
        <f t="shared" si="35"/>
        <v>-23303010.274488594</v>
      </c>
      <c r="M244" s="56">
        <f t="shared" si="36"/>
        <v>-23499318.861504339</v>
      </c>
      <c r="N244" s="34">
        <f>'jan-mars'!M244</f>
        <v>-12505774.614146071</v>
      </c>
      <c r="O244" s="34">
        <f t="shared" si="37"/>
        <v>-10993544.247358268</v>
      </c>
    </row>
    <row r="245" spans="1:15" x14ac:dyDescent="0.25">
      <c r="A245" s="55">
        <v>4601</v>
      </c>
      <c r="B245" s="55" t="s">
        <v>265</v>
      </c>
      <c r="C245" s="56">
        <v>3717579178</v>
      </c>
      <c r="D245" s="56">
        <v>293709</v>
      </c>
      <c r="E245" s="56">
        <f t="shared" si="30"/>
        <v>12657.355334702035</v>
      </c>
      <c r="F245" s="57">
        <f t="shared" si="38"/>
        <v>1.0422368064743641</v>
      </c>
      <c r="G245" s="56">
        <f t="shared" si="39"/>
        <v>-318.02358537466961</v>
      </c>
      <c r="H245" s="60">
        <f t="shared" si="31"/>
        <v>0</v>
      </c>
      <c r="I245" s="63">
        <f t="shared" si="32"/>
        <v>-318.02358537466961</v>
      </c>
      <c r="J245" s="56">
        <f t="shared" si="33"/>
        <v>-103.21166509765817</v>
      </c>
      <c r="K245" s="56">
        <f t="shared" si="34"/>
        <v>-421.23525047232778</v>
      </c>
      <c r="L245" s="56">
        <f t="shared" si="35"/>
        <v>-93406389.236808836</v>
      </c>
      <c r="M245" s="56">
        <f t="shared" si="36"/>
        <v>-123720584.18097691</v>
      </c>
      <c r="N245" s="34">
        <f>'jan-mars'!M245</f>
        <v>-145807047.81795403</v>
      </c>
      <c r="O245" s="34">
        <f t="shared" si="37"/>
        <v>22086463.636977121</v>
      </c>
    </row>
    <row r="246" spans="1:15" x14ac:dyDescent="0.25">
      <c r="A246" s="55">
        <v>4602</v>
      </c>
      <c r="B246" s="55" t="s">
        <v>266</v>
      </c>
      <c r="C246" s="56">
        <v>205413902</v>
      </c>
      <c r="D246" s="56">
        <v>17419</v>
      </c>
      <c r="E246" s="56">
        <f t="shared" si="30"/>
        <v>11792.519777254722</v>
      </c>
      <c r="F246" s="57">
        <f t="shared" si="38"/>
        <v>0.97102418537901236</v>
      </c>
      <c r="G246" s="56">
        <f t="shared" si="39"/>
        <v>218.17446024266471</v>
      </c>
      <c r="H246" s="60">
        <f t="shared" si="31"/>
        <v>0</v>
      </c>
      <c r="I246" s="63">
        <f t="shared" si="32"/>
        <v>218.17446024266471</v>
      </c>
      <c r="J246" s="56">
        <f t="shared" si="33"/>
        <v>-103.21166509765817</v>
      </c>
      <c r="K246" s="56">
        <f t="shared" si="34"/>
        <v>114.96279514500654</v>
      </c>
      <c r="L246" s="56">
        <f t="shared" si="35"/>
        <v>3800380.9229669767</v>
      </c>
      <c r="M246" s="56">
        <f t="shared" si="36"/>
        <v>2002536.9286308689</v>
      </c>
      <c r="N246" s="34">
        <f>'jan-mars'!M246</f>
        <v>5022497.7319398476</v>
      </c>
      <c r="O246" s="34">
        <f t="shared" si="37"/>
        <v>-3019960.8033089787</v>
      </c>
    </row>
    <row r="247" spans="1:15" x14ac:dyDescent="0.25">
      <c r="A247" s="55">
        <v>4611</v>
      </c>
      <c r="B247" s="55" t="s">
        <v>267</v>
      </c>
      <c r="C247" s="56">
        <v>47185528</v>
      </c>
      <c r="D247" s="56">
        <v>4093</v>
      </c>
      <c r="E247" s="56">
        <f t="shared" si="30"/>
        <v>11528.347911067676</v>
      </c>
      <c r="F247" s="57">
        <f t="shared" si="38"/>
        <v>0.94927164427587196</v>
      </c>
      <c r="G247" s="56">
        <f t="shared" si="39"/>
        <v>381.96101727863288</v>
      </c>
      <c r="H247" s="60">
        <f t="shared" si="31"/>
        <v>0</v>
      </c>
      <c r="I247" s="63">
        <f t="shared" si="32"/>
        <v>381.96101727863288</v>
      </c>
      <c r="J247" s="56">
        <f t="shared" si="33"/>
        <v>-103.21166509765817</v>
      </c>
      <c r="K247" s="56">
        <f t="shared" si="34"/>
        <v>278.74935218097471</v>
      </c>
      <c r="L247" s="56">
        <f t="shared" si="35"/>
        <v>1563366.4437214443</v>
      </c>
      <c r="M247" s="56">
        <f t="shared" si="36"/>
        <v>1140921.0984767296</v>
      </c>
      <c r="N247" s="34">
        <f>'jan-mars'!M247</f>
        <v>1834978.4371714664</v>
      </c>
      <c r="O247" s="34">
        <f t="shared" si="37"/>
        <v>-694057.33869473683</v>
      </c>
    </row>
    <row r="248" spans="1:15" x14ac:dyDescent="0.25">
      <c r="A248" s="55">
        <v>4612</v>
      </c>
      <c r="B248" s="55" t="s">
        <v>268</v>
      </c>
      <c r="C248" s="56">
        <v>61918350</v>
      </c>
      <c r="D248" s="56">
        <v>5752</v>
      </c>
      <c r="E248" s="56">
        <f t="shared" si="30"/>
        <v>10764.664464534075</v>
      </c>
      <c r="F248" s="57">
        <f t="shared" si="38"/>
        <v>0.88638812908448517</v>
      </c>
      <c r="G248" s="56">
        <f t="shared" si="39"/>
        <v>855.44475412946576</v>
      </c>
      <c r="H248" s="60">
        <f t="shared" si="31"/>
        <v>57.857868823213259</v>
      </c>
      <c r="I248" s="63">
        <f t="shared" si="32"/>
        <v>913.30262295267903</v>
      </c>
      <c r="J248" s="56">
        <f t="shared" si="33"/>
        <v>-103.21166509765817</v>
      </c>
      <c r="K248" s="56">
        <f t="shared" si="34"/>
        <v>810.09095785502086</v>
      </c>
      <c r="L248" s="56">
        <f t="shared" si="35"/>
        <v>5253316.6872238098</v>
      </c>
      <c r="M248" s="56">
        <f t="shared" si="36"/>
        <v>4659643.1895820796</v>
      </c>
      <c r="N248" s="34">
        <f>'jan-mars'!M248</f>
        <v>3602336.3437601486</v>
      </c>
      <c r="O248" s="34">
        <f t="shared" si="37"/>
        <v>1057306.845821931</v>
      </c>
    </row>
    <row r="249" spans="1:15" x14ac:dyDescent="0.25">
      <c r="A249" s="55">
        <v>4613</v>
      </c>
      <c r="B249" s="55" t="s">
        <v>269</v>
      </c>
      <c r="C249" s="56">
        <v>149318694</v>
      </c>
      <c r="D249" s="56">
        <v>12365</v>
      </c>
      <c r="E249" s="56">
        <f t="shared" si="30"/>
        <v>12075.915406389002</v>
      </c>
      <c r="F249" s="57">
        <f t="shared" si="38"/>
        <v>0.99435965694216877</v>
      </c>
      <c r="G249" s="56">
        <f t="shared" si="39"/>
        <v>42.469170179411009</v>
      </c>
      <c r="H249" s="60">
        <f t="shared" si="31"/>
        <v>0</v>
      </c>
      <c r="I249" s="63">
        <f t="shared" si="32"/>
        <v>42.469170179411009</v>
      </c>
      <c r="J249" s="56">
        <f t="shared" si="33"/>
        <v>-103.21166509765817</v>
      </c>
      <c r="K249" s="56">
        <f t="shared" si="34"/>
        <v>-60.742494918247161</v>
      </c>
      <c r="L249" s="56">
        <f t="shared" si="35"/>
        <v>525131.28926841717</v>
      </c>
      <c r="M249" s="56">
        <f t="shared" si="36"/>
        <v>-751080.94966412615</v>
      </c>
      <c r="N249" s="34">
        <f>'jan-mars'!M249</f>
        <v>-1708895.642984312</v>
      </c>
      <c r="O249" s="34">
        <f t="shared" si="37"/>
        <v>957814.69332018588</v>
      </c>
    </row>
    <row r="250" spans="1:15" x14ac:dyDescent="0.25">
      <c r="A250" s="55">
        <v>4614</v>
      </c>
      <c r="B250" s="55" t="s">
        <v>270</v>
      </c>
      <c r="C250" s="56">
        <v>253804669</v>
      </c>
      <c r="D250" s="56">
        <v>19350</v>
      </c>
      <c r="E250" s="56">
        <f t="shared" si="30"/>
        <v>13116.520361757106</v>
      </c>
      <c r="F250" s="57">
        <f t="shared" si="38"/>
        <v>1.080045549200465</v>
      </c>
      <c r="G250" s="56">
        <f t="shared" si="39"/>
        <v>-602.70590214881349</v>
      </c>
      <c r="H250" s="60">
        <f t="shared" si="31"/>
        <v>0</v>
      </c>
      <c r="I250" s="63">
        <f t="shared" si="32"/>
        <v>-602.70590214881349</v>
      </c>
      <c r="J250" s="56">
        <f t="shared" si="33"/>
        <v>-103.21166509765817</v>
      </c>
      <c r="K250" s="56">
        <f t="shared" si="34"/>
        <v>-705.91756724647166</v>
      </c>
      <c r="L250" s="56">
        <f t="shared" si="35"/>
        <v>-11662359.206579542</v>
      </c>
      <c r="M250" s="56">
        <f t="shared" si="36"/>
        <v>-13659504.926219227</v>
      </c>
      <c r="N250" s="34">
        <f>'jan-mars'!M250</f>
        <v>-15378930.622211596</v>
      </c>
      <c r="O250" s="34">
        <f t="shared" si="37"/>
        <v>1719425.6959923692</v>
      </c>
    </row>
    <row r="251" spans="1:15" x14ac:dyDescent="0.25">
      <c r="A251" s="55">
        <v>4615</v>
      </c>
      <c r="B251" s="55" t="s">
        <v>271</v>
      </c>
      <c r="C251" s="56">
        <v>35929202</v>
      </c>
      <c r="D251" s="56">
        <v>3208</v>
      </c>
      <c r="E251" s="56">
        <f t="shared" si="30"/>
        <v>11199.875935162096</v>
      </c>
      <c r="F251" s="57">
        <f t="shared" si="38"/>
        <v>0.92222447888220049</v>
      </c>
      <c r="G251" s="56">
        <f t="shared" si="39"/>
        <v>585.61364234009284</v>
      </c>
      <c r="H251" s="60">
        <f t="shared" si="31"/>
        <v>0</v>
      </c>
      <c r="I251" s="63">
        <f t="shared" si="32"/>
        <v>585.61364234009284</v>
      </c>
      <c r="J251" s="56">
        <f t="shared" si="33"/>
        <v>-103.21166509765817</v>
      </c>
      <c r="K251" s="56">
        <f t="shared" si="34"/>
        <v>482.40197724243467</v>
      </c>
      <c r="L251" s="56">
        <f t="shared" si="35"/>
        <v>1878648.5646270178</v>
      </c>
      <c r="M251" s="56">
        <f t="shared" si="36"/>
        <v>1547545.5429937304</v>
      </c>
      <c r="N251" s="34">
        <f>'jan-mars'!M251</f>
        <v>1146822.3200943228</v>
      </c>
      <c r="O251" s="34">
        <f t="shared" si="37"/>
        <v>400723.22289940761</v>
      </c>
    </row>
    <row r="252" spans="1:15" x14ac:dyDescent="0.25">
      <c r="A252" s="55">
        <v>4616</v>
      </c>
      <c r="B252" s="55" t="s">
        <v>272</v>
      </c>
      <c r="C252" s="56">
        <v>40024466</v>
      </c>
      <c r="D252" s="56">
        <v>2986</v>
      </c>
      <c r="E252" s="56">
        <f t="shared" si="30"/>
        <v>13404.040857334227</v>
      </c>
      <c r="F252" s="57">
        <f t="shared" si="38"/>
        <v>1.1037206720979513</v>
      </c>
      <c r="G252" s="56">
        <f t="shared" si="39"/>
        <v>-780.96860940662827</v>
      </c>
      <c r="H252" s="60">
        <f t="shared" si="31"/>
        <v>0</v>
      </c>
      <c r="I252" s="63">
        <f t="shared" si="32"/>
        <v>-780.96860940662827</v>
      </c>
      <c r="J252" s="56">
        <f t="shared" si="33"/>
        <v>-103.21166509765817</v>
      </c>
      <c r="K252" s="56">
        <f t="shared" si="34"/>
        <v>-884.18027450428644</v>
      </c>
      <c r="L252" s="56">
        <f t="shared" si="35"/>
        <v>-2331972.267688192</v>
      </c>
      <c r="M252" s="56">
        <f t="shared" si="36"/>
        <v>-2640162.2996697994</v>
      </c>
      <c r="N252" s="34">
        <f>'jan-mars'!M252</f>
        <v>-2667110.3750368897</v>
      </c>
      <c r="O252" s="34">
        <f t="shared" si="37"/>
        <v>26948.075367090292</v>
      </c>
    </row>
    <row r="253" spans="1:15" x14ac:dyDescent="0.25">
      <c r="A253" s="55">
        <v>4617</v>
      </c>
      <c r="B253" s="55" t="s">
        <v>273</v>
      </c>
      <c r="C253" s="56">
        <v>176974691</v>
      </c>
      <c r="D253" s="56">
        <v>13175</v>
      </c>
      <c r="E253" s="56">
        <f t="shared" si="30"/>
        <v>13432.614117647059</v>
      </c>
      <c r="F253" s="57">
        <f t="shared" si="38"/>
        <v>1.1060734624551409</v>
      </c>
      <c r="G253" s="56">
        <f t="shared" si="39"/>
        <v>-798.68403080058454</v>
      </c>
      <c r="H253" s="60">
        <f t="shared" si="31"/>
        <v>0</v>
      </c>
      <c r="I253" s="63">
        <f t="shared" si="32"/>
        <v>-798.68403080058454</v>
      </c>
      <c r="J253" s="56">
        <f t="shared" si="33"/>
        <v>-103.21166509765817</v>
      </c>
      <c r="K253" s="56">
        <f t="shared" si="34"/>
        <v>-901.89569589824271</v>
      </c>
      <c r="L253" s="56">
        <f t="shared" si="35"/>
        <v>-10522662.105797701</v>
      </c>
      <c r="M253" s="56">
        <f t="shared" si="36"/>
        <v>-11882475.793459348</v>
      </c>
      <c r="N253" s="34">
        <f>'jan-mars'!M253</f>
        <v>-4417957.7121001491</v>
      </c>
      <c r="O253" s="34">
        <f t="shared" si="37"/>
        <v>-7464518.0813591992</v>
      </c>
    </row>
    <row r="254" spans="1:15" x14ac:dyDescent="0.25">
      <c r="A254" s="55">
        <v>4618</v>
      </c>
      <c r="B254" s="55" t="s">
        <v>274</v>
      </c>
      <c r="C254" s="56">
        <v>181751418</v>
      </c>
      <c r="D254" s="56">
        <v>10981</v>
      </c>
      <c r="E254" s="56">
        <f t="shared" si="30"/>
        <v>16551.445041435207</v>
      </c>
      <c r="F254" s="57">
        <f t="shared" si="38"/>
        <v>1.3628854343076298</v>
      </c>
      <c r="G254" s="56">
        <f t="shared" si="39"/>
        <v>-2732.3592035492361</v>
      </c>
      <c r="H254" s="60">
        <f t="shared" si="31"/>
        <v>0</v>
      </c>
      <c r="I254" s="63">
        <f t="shared" si="32"/>
        <v>-2732.3592035492361</v>
      </c>
      <c r="J254" s="56">
        <f t="shared" si="33"/>
        <v>-103.21166509765817</v>
      </c>
      <c r="K254" s="56">
        <f t="shared" si="34"/>
        <v>-2835.5708686468943</v>
      </c>
      <c r="L254" s="56">
        <f t="shared" si="35"/>
        <v>-30004036.414174162</v>
      </c>
      <c r="M254" s="56">
        <f t="shared" si="36"/>
        <v>-31137403.708611544</v>
      </c>
      <c r="N254" s="34">
        <f>'jan-mars'!M254</f>
        <v>-17294628.60686541</v>
      </c>
      <c r="O254" s="34">
        <f t="shared" si="37"/>
        <v>-13842775.101746134</v>
      </c>
    </row>
    <row r="255" spans="1:15" x14ac:dyDescent="0.25">
      <c r="A255" s="55">
        <v>4619</v>
      </c>
      <c r="B255" s="55" t="s">
        <v>275</v>
      </c>
      <c r="C255" s="56">
        <v>36717731</v>
      </c>
      <c r="D255" s="56">
        <v>967</v>
      </c>
      <c r="E255" s="56">
        <f t="shared" si="30"/>
        <v>37970.766287487073</v>
      </c>
      <c r="F255" s="57">
        <f t="shared" si="38"/>
        <v>3.126603397658867</v>
      </c>
      <c r="G255" s="56">
        <f t="shared" si="39"/>
        <v>-16012.338376101394</v>
      </c>
      <c r="H255" s="60">
        <f t="shared" si="31"/>
        <v>0</v>
      </c>
      <c r="I255" s="63">
        <f t="shared" si="32"/>
        <v>-16012.338376101394</v>
      </c>
      <c r="J255" s="56">
        <f t="shared" si="33"/>
        <v>-103.21166509765817</v>
      </c>
      <c r="K255" s="56">
        <f t="shared" si="34"/>
        <v>-16115.550041199052</v>
      </c>
      <c r="L255" s="56">
        <f t="shared" si="35"/>
        <v>-15483931.209690047</v>
      </c>
      <c r="M255" s="56">
        <f t="shared" si="36"/>
        <v>-15583736.889839483</v>
      </c>
      <c r="N255" s="34">
        <f>'jan-mars'!M255</f>
        <v>-7783865.775351868</v>
      </c>
      <c r="O255" s="34">
        <f t="shared" si="37"/>
        <v>-7799871.1144876154</v>
      </c>
    </row>
    <row r="256" spans="1:15" x14ac:dyDescent="0.25">
      <c r="A256" s="55">
        <v>4620</v>
      </c>
      <c r="B256" s="55" t="s">
        <v>276</v>
      </c>
      <c r="C256" s="56">
        <v>19989974</v>
      </c>
      <c r="D256" s="56">
        <v>1100</v>
      </c>
      <c r="E256" s="56">
        <f t="shared" si="30"/>
        <v>18172.703636363636</v>
      </c>
      <c r="F256" s="57">
        <f t="shared" si="38"/>
        <v>1.4963837312081409</v>
      </c>
      <c r="G256" s="56">
        <f t="shared" si="39"/>
        <v>-3737.5395324048623</v>
      </c>
      <c r="H256" s="60">
        <f t="shared" si="31"/>
        <v>0</v>
      </c>
      <c r="I256" s="63">
        <f t="shared" si="32"/>
        <v>-3737.5395324048623</v>
      </c>
      <c r="J256" s="56">
        <f t="shared" si="33"/>
        <v>-103.21166509765817</v>
      </c>
      <c r="K256" s="56">
        <f t="shared" si="34"/>
        <v>-3840.7511975025204</v>
      </c>
      <c r="L256" s="56">
        <f t="shared" si="35"/>
        <v>-4111293.4856453487</v>
      </c>
      <c r="M256" s="56">
        <f t="shared" si="36"/>
        <v>-4224826.3172527729</v>
      </c>
      <c r="N256" s="34">
        <f>'jan-mars'!M256</f>
        <v>-1354185.909169652</v>
      </c>
      <c r="O256" s="34">
        <f t="shared" si="37"/>
        <v>-2870640.4080831208</v>
      </c>
    </row>
    <row r="257" spans="1:15" x14ac:dyDescent="0.25">
      <c r="A257" s="55">
        <v>4621</v>
      </c>
      <c r="B257" s="55" t="s">
        <v>277</v>
      </c>
      <c r="C257" s="56">
        <v>189240571</v>
      </c>
      <c r="D257" s="56">
        <v>16436</v>
      </c>
      <c r="E257" s="56">
        <f t="shared" si="30"/>
        <v>11513.78504502312</v>
      </c>
      <c r="F257" s="57">
        <f t="shared" si="38"/>
        <v>0.94807250317585245</v>
      </c>
      <c r="G257" s="56">
        <f t="shared" si="39"/>
        <v>390.98999422625786</v>
      </c>
      <c r="H257" s="60">
        <f t="shared" si="31"/>
        <v>0</v>
      </c>
      <c r="I257" s="63">
        <f t="shared" si="32"/>
        <v>390.98999422625786</v>
      </c>
      <c r="J257" s="56">
        <f t="shared" si="33"/>
        <v>-103.21166509765817</v>
      </c>
      <c r="K257" s="56">
        <f t="shared" si="34"/>
        <v>287.77832912859969</v>
      </c>
      <c r="L257" s="56">
        <f t="shared" si="35"/>
        <v>6426311.5451027742</v>
      </c>
      <c r="M257" s="56">
        <f t="shared" si="36"/>
        <v>4729924.6175576644</v>
      </c>
      <c r="N257" s="34">
        <f>'jan-mars'!M257</f>
        <v>6899224.2955705449</v>
      </c>
      <c r="O257" s="34">
        <f t="shared" si="37"/>
        <v>-2169299.6780128805</v>
      </c>
    </row>
    <row r="258" spans="1:15" x14ac:dyDescent="0.25">
      <c r="A258" s="55">
        <v>4622</v>
      </c>
      <c r="B258" s="55" t="s">
        <v>278</v>
      </c>
      <c r="C258" s="56">
        <v>103718448</v>
      </c>
      <c r="D258" s="56">
        <v>8517</v>
      </c>
      <c r="E258" s="56">
        <f t="shared" si="30"/>
        <v>12177.814723494188</v>
      </c>
      <c r="F258" s="57">
        <f t="shared" si="38"/>
        <v>1.0027502895848706</v>
      </c>
      <c r="G258" s="56">
        <f t="shared" si="39"/>
        <v>-20.708406425804387</v>
      </c>
      <c r="H258" s="60">
        <f t="shared" si="31"/>
        <v>0</v>
      </c>
      <c r="I258" s="63">
        <f t="shared" si="32"/>
        <v>-20.708406425804387</v>
      </c>
      <c r="J258" s="56">
        <f t="shared" si="33"/>
        <v>-103.21166509765817</v>
      </c>
      <c r="K258" s="56">
        <f t="shared" si="34"/>
        <v>-123.92007152346255</v>
      </c>
      <c r="L258" s="56">
        <f t="shared" si="35"/>
        <v>-176373.49752857597</v>
      </c>
      <c r="M258" s="56">
        <f t="shared" si="36"/>
        <v>-1055427.2491653305</v>
      </c>
      <c r="N258" s="34">
        <f>'jan-mars'!M258</f>
        <v>2726224.1280746148</v>
      </c>
      <c r="O258" s="34">
        <f t="shared" si="37"/>
        <v>-3781651.3772399453</v>
      </c>
    </row>
    <row r="259" spans="1:15" x14ac:dyDescent="0.25">
      <c r="A259" s="55">
        <v>4623</v>
      </c>
      <c r="B259" s="55" t="s">
        <v>279</v>
      </c>
      <c r="C259" s="56">
        <v>29805568</v>
      </c>
      <c r="D259" s="56">
        <v>2491</v>
      </c>
      <c r="E259" s="56">
        <f t="shared" si="30"/>
        <v>11965.302288237655</v>
      </c>
      <c r="F259" s="57">
        <f t="shared" si="38"/>
        <v>0.98525150915238846</v>
      </c>
      <c r="G259" s="56">
        <f t="shared" si="39"/>
        <v>111.04930343324584</v>
      </c>
      <c r="H259" s="60">
        <f t="shared" si="31"/>
        <v>0</v>
      </c>
      <c r="I259" s="63">
        <f t="shared" si="32"/>
        <v>111.04930343324584</v>
      </c>
      <c r="J259" s="56">
        <f t="shared" si="33"/>
        <v>-103.21166509765817</v>
      </c>
      <c r="K259" s="56">
        <f t="shared" si="34"/>
        <v>7.8376383355876698</v>
      </c>
      <c r="L259" s="56">
        <f t="shared" si="35"/>
        <v>276623.81485221541</v>
      </c>
      <c r="M259" s="56">
        <f t="shared" si="36"/>
        <v>19523.557093948886</v>
      </c>
      <c r="N259" s="34">
        <f>'jan-mars'!M259</f>
        <v>1021886.8160894531</v>
      </c>
      <c r="O259" s="34">
        <f t="shared" si="37"/>
        <v>-1002363.2589955041</v>
      </c>
    </row>
    <row r="260" spans="1:15" x14ac:dyDescent="0.25">
      <c r="A260" s="55">
        <v>4624</v>
      </c>
      <c r="B260" s="55" t="s">
        <v>280</v>
      </c>
      <c r="C260" s="56">
        <v>301557603</v>
      </c>
      <c r="D260" s="56">
        <v>26342</v>
      </c>
      <c r="E260" s="56">
        <f t="shared" si="30"/>
        <v>11447.786918229443</v>
      </c>
      <c r="F260" s="57">
        <f t="shared" si="38"/>
        <v>0.94263806011220985</v>
      </c>
      <c r="G260" s="56">
        <f t="shared" si="39"/>
        <v>431.90883283833722</v>
      </c>
      <c r="H260" s="60">
        <f t="shared" si="31"/>
        <v>0</v>
      </c>
      <c r="I260" s="63">
        <f t="shared" si="32"/>
        <v>431.90883283833722</v>
      </c>
      <c r="J260" s="56">
        <f t="shared" si="33"/>
        <v>-103.21166509765817</v>
      </c>
      <c r="K260" s="56">
        <f t="shared" si="34"/>
        <v>328.69716774067905</v>
      </c>
      <c r="L260" s="56">
        <f t="shared" si="35"/>
        <v>11377342.47462748</v>
      </c>
      <c r="M260" s="56">
        <f t="shared" si="36"/>
        <v>8658540.7926249672</v>
      </c>
      <c r="N260" s="34">
        <f>'jan-mars'!M260</f>
        <v>6579525.5999391312</v>
      </c>
      <c r="O260" s="34">
        <f t="shared" si="37"/>
        <v>2079015.192685836</v>
      </c>
    </row>
    <row r="261" spans="1:15" x14ac:dyDescent="0.25">
      <c r="A261" s="55">
        <v>4625</v>
      </c>
      <c r="B261" s="55" t="s">
        <v>281</v>
      </c>
      <c r="C261" s="56">
        <v>121983650</v>
      </c>
      <c r="D261" s="56">
        <v>5437</v>
      </c>
      <c r="E261" s="56">
        <f t="shared" si="30"/>
        <v>22435.837778186498</v>
      </c>
      <c r="F261" s="57">
        <f t="shared" si="38"/>
        <v>1.8474203574268584</v>
      </c>
      <c r="G261" s="56">
        <f t="shared" si="39"/>
        <v>-6380.6827003350363</v>
      </c>
      <c r="H261" s="60">
        <f t="shared" si="31"/>
        <v>0</v>
      </c>
      <c r="I261" s="63">
        <f t="shared" si="32"/>
        <v>-6380.6827003350363</v>
      </c>
      <c r="J261" s="56">
        <f t="shared" si="33"/>
        <v>-103.21166509765817</v>
      </c>
      <c r="K261" s="56">
        <f t="shared" si="34"/>
        <v>-6483.894365432694</v>
      </c>
      <c r="L261" s="56">
        <f t="shared" si="35"/>
        <v>-34691771.841721594</v>
      </c>
      <c r="M261" s="56">
        <f t="shared" si="36"/>
        <v>-35252933.664857559</v>
      </c>
      <c r="N261" s="34">
        <f>'jan-mars'!M261</f>
        <v>-35556757.338250361</v>
      </c>
      <c r="O261" s="34">
        <f t="shared" si="37"/>
        <v>303823.67339280248</v>
      </c>
    </row>
    <row r="262" spans="1:15" x14ac:dyDescent="0.25">
      <c r="A262" s="55">
        <v>4626</v>
      </c>
      <c r="B262" s="55" t="s">
        <v>282</v>
      </c>
      <c r="C262" s="56">
        <v>457474603</v>
      </c>
      <c r="D262" s="56">
        <v>40105</v>
      </c>
      <c r="E262" s="56">
        <f t="shared" si="30"/>
        <v>11406.921904999377</v>
      </c>
      <c r="F262" s="57">
        <f t="shared" si="38"/>
        <v>0.93927313752299668</v>
      </c>
      <c r="G262" s="56">
        <f t="shared" si="39"/>
        <v>457.24514104097835</v>
      </c>
      <c r="H262" s="60">
        <f t="shared" si="31"/>
        <v>0</v>
      </c>
      <c r="I262" s="63">
        <f t="shared" si="32"/>
        <v>457.24514104097835</v>
      </c>
      <c r="J262" s="56">
        <f t="shared" si="33"/>
        <v>-103.21166509765817</v>
      </c>
      <c r="K262" s="56">
        <f t="shared" si="34"/>
        <v>354.03347594332018</v>
      </c>
      <c r="L262" s="56">
        <f t="shared" si="35"/>
        <v>18337816.381448437</v>
      </c>
      <c r="M262" s="56">
        <f t="shared" si="36"/>
        <v>14198512.552706856</v>
      </c>
      <c r="N262" s="34">
        <f>'jan-mars'!M262</f>
        <v>10433594.683591926</v>
      </c>
      <c r="O262" s="34">
        <f t="shared" si="37"/>
        <v>3764917.8691149298</v>
      </c>
    </row>
    <row r="263" spans="1:15" x14ac:dyDescent="0.25">
      <c r="A263" s="55">
        <v>4627</v>
      </c>
      <c r="B263" s="55" t="s">
        <v>283</v>
      </c>
      <c r="C263" s="56">
        <v>324342776</v>
      </c>
      <c r="D263" s="56">
        <v>30377</v>
      </c>
      <c r="E263" s="56">
        <f t="shared" si="30"/>
        <v>10677.248444546862</v>
      </c>
      <c r="F263" s="57">
        <f t="shared" si="38"/>
        <v>0.87919008564673906</v>
      </c>
      <c r="G263" s="56">
        <f t="shared" si="39"/>
        <v>909.64268652153794</v>
      </c>
      <c r="H263" s="60">
        <f t="shared" si="31"/>
        <v>88.453475818737843</v>
      </c>
      <c r="I263" s="63">
        <f t="shared" si="32"/>
        <v>998.09616234027578</v>
      </c>
      <c r="J263" s="56">
        <f t="shared" si="33"/>
        <v>-103.21166509765817</v>
      </c>
      <c r="K263" s="56">
        <f t="shared" si="34"/>
        <v>894.88449724261761</v>
      </c>
      <c r="L263" s="56">
        <f t="shared" si="35"/>
        <v>30319167.123410556</v>
      </c>
      <c r="M263" s="56">
        <f t="shared" si="36"/>
        <v>27183906.372738995</v>
      </c>
      <c r="N263" s="34">
        <f>'jan-mars'!M263</f>
        <v>22855226.407882843</v>
      </c>
      <c r="O263" s="34">
        <f t="shared" si="37"/>
        <v>4328679.9648561515</v>
      </c>
    </row>
    <row r="264" spans="1:15" x14ac:dyDescent="0.25">
      <c r="A264" s="55">
        <v>4628</v>
      </c>
      <c r="B264" s="55" t="s">
        <v>284</v>
      </c>
      <c r="C264" s="56">
        <v>52408512</v>
      </c>
      <c r="D264" s="56">
        <v>3875</v>
      </c>
      <c r="E264" s="56">
        <f t="shared" si="30"/>
        <v>13524.777290322581</v>
      </c>
      <c r="F264" s="57">
        <f t="shared" si="38"/>
        <v>1.113662397759859</v>
      </c>
      <c r="G264" s="56">
        <f t="shared" si="39"/>
        <v>-855.82519785940826</v>
      </c>
      <c r="H264" s="60">
        <f t="shared" si="31"/>
        <v>0</v>
      </c>
      <c r="I264" s="63">
        <f t="shared" si="32"/>
        <v>-855.82519785940826</v>
      </c>
      <c r="J264" s="56">
        <f t="shared" si="33"/>
        <v>-103.21166509765817</v>
      </c>
      <c r="K264" s="56">
        <f t="shared" si="34"/>
        <v>-959.03686295706643</v>
      </c>
      <c r="L264" s="56">
        <f t="shared" si="35"/>
        <v>-3316322.6417052071</v>
      </c>
      <c r="M264" s="56">
        <f t="shared" si="36"/>
        <v>-3716267.8439586326</v>
      </c>
      <c r="N264" s="34">
        <f>'jan-mars'!M264</f>
        <v>273148.1399705428</v>
      </c>
      <c r="O264" s="34">
        <f t="shared" si="37"/>
        <v>-3989415.9839291754</v>
      </c>
    </row>
    <row r="265" spans="1:15" x14ac:dyDescent="0.25">
      <c r="A265" s="55">
        <v>4629</v>
      </c>
      <c r="B265" s="55" t="s">
        <v>285</v>
      </c>
      <c r="C265" s="56">
        <v>18806002</v>
      </c>
      <c r="D265" s="56">
        <v>392</v>
      </c>
      <c r="E265" s="56">
        <f t="shared" ref="E265:E328" si="40">C265/D265</f>
        <v>47974.494897959186</v>
      </c>
      <c r="F265" s="57">
        <f t="shared" si="38"/>
        <v>3.9503342548648388</v>
      </c>
      <c r="G265" s="56">
        <f t="shared" si="39"/>
        <v>-22214.650114594104</v>
      </c>
      <c r="H265" s="60">
        <f t="shared" ref="H265:H328" si="41">(IF(E265&gt;=E$366*0.9,0,IF(E265&lt;0.9*E$366,(E$366*0.9-E265)*0.35)))</f>
        <v>0</v>
      </c>
      <c r="I265" s="63">
        <f t="shared" ref="I265:I328" si="42">G265+H265</f>
        <v>-22214.650114594104</v>
      </c>
      <c r="J265" s="56">
        <f t="shared" ref="J265:J328" si="43">I$368</f>
        <v>-103.21166509765817</v>
      </c>
      <c r="K265" s="56">
        <f t="shared" ref="K265:K328" si="44">I265+J265</f>
        <v>-22317.861779691761</v>
      </c>
      <c r="L265" s="56">
        <f t="shared" ref="L265:L328" si="45">I265*D265</f>
        <v>-8708142.8449208885</v>
      </c>
      <c r="M265" s="56">
        <f t="shared" ref="M265:M328" si="46">D265*K265</f>
        <v>-8748601.8176391702</v>
      </c>
      <c r="N265" s="34">
        <f>'jan-mars'!M265</f>
        <v>-4231510.042831366</v>
      </c>
      <c r="O265" s="34">
        <f t="shared" ref="O265:O328" si="47">M265-N265</f>
        <v>-4517091.7748078043</v>
      </c>
    </row>
    <row r="266" spans="1:15" x14ac:dyDescent="0.25">
      <c r="A266" s="55">
        <v>4630</v>
      </c>
      <c r="B266" s="55" t="s">
        <v>286</v>
      </c>
      <c r="C266" s="56">
        <v>82013835</v>
      </c>
      <c r="D266" s="56">
        <v>8172</v>
      </c>
      <c r="E266" s="56">
        <f t="shared" si="40"/>
        <v>10035.95631424376</v>
      </c>
      <c r="F266" s="57">
        <f t="shared" ref="F266:F329" si="48">E266/$E$366</f>
        <v>0.82638456314775488</v>
      </c>
      <c r="G266" s="56">
        <f t="shared" si="39"/>
        <v>1307.2438073094609</v>
      </c>
      <c r="H266" s="60">
        <f t="shared" si="41"/>
        <v>312.90572142482341</v>
      </c>
      <c r="I266" s="63">
        <f t="shared" si="42"/>
        <v>1620.1495287342843</v>
      </c>
      <c r="J266" s="56">
        <f t="shared" si="43"/>
        <v>-103.21166509765817</v>
      </c>
      <c r="K266" s="56">
        <f t="shared" si="44"/>
        <v>1516.9378636366262</v>
      </c>
      <c r="L266" s="56">
        <f t="shared" si="45"/>
        <v>13239861.948816571</v>
      </c>
      <c r="M266" s="56">
        <f t="shared" si="46"/>
        <v>12396416.221638508</v>
      </c>
      <c r="N266" s="34">
        <f>'jan-mars'!M266</f>
        <v>11197388.024224868</v>
      </c>
      <c r="O266" s="34">
        <f t="shared" si="47"/>
        <v>1199028.1974136401</v>
      </c>
    </row>
    <row r="267" spans="1:15" x14ac:dyDescent="0.25">
      <c r="A267" s="55">
        <v>4631</v>
      </c>
      <c r="B267" s="55" t="s">
        <v>287</v>
      </c>
      <c r="C267" s="56">
        <v>326733101</v>
      </c>
      <c r="D267" s="56">
        <v>30169</v>
      </c>
      <c r="E267" s="56">
        <f t="shared" si="40"/>
        <v>10830.093838045676</v>
      </c>
      <c r="F267" s="57">
        <f t="shared" si="48"/>
        <v>0.89177573964728474</v>
      </c>
      <c r="G267" s="56">
        <f t="shared" ref="G267:G330" si="49">(E$366-E267)*0.62</f>
        <v>814.8785425522733</v>
      </c>
      <c r="H267" s="60">
        <f t="shared" si="41"/>
        <v>34.95758809415301</v>
      </c>
      <c r="I267" s="63">
        <f t="shared" si="42"/>
        <v>849.83613064642634</v>
      </c>
      <c r="J267" s="56">
        <f t="shared" si="43"/>
        <v>-103.21166509765817</v>
      </c>
      <c r="K267" s="56">
        <f t="shared" si="44"/>
        <v>746.62446554876817</v>
      </c>
      <c r="L267" s="56">
        <f t="shared" si="45"/>
        <v>25638706.225472037</v>
      </c>
      <c r="M267" s="56">
        <f t="shared" si="46"/>
        <v>22524913.501140788</v>
      </c>
      <c r="N267" s="34">
        <f>'jan-mars'!M267</f>
        <v>18128748.484746162</v>
      </c>
      <c r="O267" s="34">
        <f t="shared" si="47"/>
        <v>4396165.0163946263</v>
      </c>
    </row>
    <row r="268" spans="1:15" x14ac:dyDescent="0.25">
      <c r="A268" s="55">
        <v>4632</v>
      </c>
      <c r="B268" s="55" t="s">
        <v>288</v>
      </c>
      <c r="C268" s="56">
        <v>42757817</v>
      </c>
      <c r="D268" s="56">
        <v>2915</v>
      </c>
      <c r="E268" s="56">
        <f t="shared" si="40"/>
        <v>14668.204802744425</v>
      </c>
      <c r="F268" s="57">
        <f t="shared" si="48"/>
        <v>1.2078149444387203</v>
      </c>
      <c r="G268" s="56">
        <f t="shared" si="49"/>
        <v>-1564.7502555609515</v>
      </c>
      <c r="H268" s="60">
        <f t="shared" si="41"/>
        <v>0</v>
      </c>
      <c r="I268" s="63">
        <f t="shared" si="42"/>
        <v>-1564.7502555609515</v>
      </c>
      <c r="J268" s="56">
        <f t="shared" si="43"/>
        <v>-103.21166509765817</v>
      </c>
      <c r="K268" s="56">
        <f t="shared" si="44"/>
        <v>-1667.9619206586096</v>
      </c>
      <c r="L268" s="56">
        <f t="shared" si="45"/>
        <v>-4561246.994960174</v>
      </c>
      <c r="M268" s="56">
        <f t="shared" si="46"/>
        <v>-4862108.9987198468</v>
      </c>
      <c r="N268" s="34">
        <f>'jan-mars'!M268</f>
        <v>-5291567.8632995775</v>
      </c>
      <c r="O268" s="34">
        <f t="shared" si="47"/>
        <v>429458.86457973067</v>
      </c>
    </row>
    <row r="269" spans="1:15" x14ac:dyDescent="0.25">
      <c r="A269" s="55">
        <v>4633</v>
      </c>
      <c r="B269" s="55" t="s">
        <v>289</v>
      </c>
      <c r="C269" s="56">
        <v>5780217</v>
      </c>
      <c r="D269" s="56">
        <v>521</v>
      </c>
      <c r="E269" s="56">
        <f t="shared" si="40"/>
        <v>11094.466410748561</v>
      </c>
      <c r="F269" s="57">
        <f t="shared" si="48"/>
        <v>0.91354480740331401</v>
      </c>
      <c r="G269" s="56">
        <f t="shared" si="49"/>
        <v>650.9675474764847</v>
      </c>
      <c r="H269" s="60">
        <f t="shared" si="41"/>
        <v>0</v>
      </c>
      <c r="I269" s="63">
        <f t="shared" si="42"/>
        <v>650.9675474764847</v>
      </c>
      <c r="J269" s="56">
        <f t="shared" si="43"/>
        <v>-103.21166509765817</v>
      </c>
      <c r="K269" s="56">
        <f t="shared" si="44"/>
        <v>547.75588237882653</v>
      </c>
      <c r="L269" s="56">
        <f t="shared" si="45"/>
        <v>339154.09223524854</v>
      </c>
      <c r="M269" s="56">
        <f t="shared" si="46"/>
        <v>285380.81471936865</v>
      </c>
      <c r="N269" s="34">
        <f>'jan-mars'!M269</f>
        <v>180059.14542055578</v>
      </c>
      <c r="O269" s="34">
        <f t="shared" si="47"/>
        <v>105321.66929881286</v>
      </c>
    </row>
    <row r="270" spans="1:15" x14ac:dyDescent="0.25">
      <c r="A270" s="55">
        <v>4634</v>
      </c>
      <c r="B270" s="55" t="s">
        <v>290</v>
      </c>
      <c r="C270" s="56">
        <v>30855232</v>
      </c>
      <c r="D270" s="56">
        <v>1687</v>
      </c>
      <c r="E270" s="56">
        <f t="shared" si="40"/>
        <v>18290.001185536454</v>
      </c>
      <c r="F270" s="57">
        <f t="shared" si="48"/>
        <v>1.5060422909802582</v>
      </c>
      <c r="G270" s="56">
        <f t="shared" si="49"/>
        <v>-3810.2640128920093</v>
      </c>
      <c r="H270" s="60">
        <f t="shared" si="41"/>
        <v>0</v>
      </c>
      <c r="I270" s="63">
        <f t="shared" si="42"/>
        <v>-3810.2640128920093</v>
      </c>
      <c r="J270" s="56">
        <f t="shared" si="43"/>
        <v>-103.21166509765817</v>
      </c>
      <c r="K270" s="56">
        <f t="shared" si="44"/>
        <v>-3913.4756779896675</v>
      </c>
      <c r="L270" s="56">
        <f t="shared" si="45"/>
        <v>-6427915.3897488201</v>
      </c>
      <c r="M270" s="56">
        <f t="shared" si="46"/>
        <v>-6602033.4687685687</v>
      </c>
      <c r="N270" s="34">
        <f>'jan-mars'!M270</f>
        <v>-3281260.8278992744</v>
      </c>
      <c r="O270" s="34">
        <f t="shared" si="47"/>
        <v>-3320772.6408692943</v>
      </c>
    </row>
    <row r="271" spans="1:15" x14ac:dyDescent="0.25">
      <c r="A271" s="55">
        <v>4635</v>
      </c>
      <c r="B271" s="55" t="s">
        <v>291</v>
      </c>
      <c r="C271" s="56">
        <v>30419172</v>
      </c>
      <c r="D271" s="56">
        <v>2260</v>
      </c>
      <c r="E271" s="56">
        <f t="shared" si="40"/>
        <v>13459.810619469026</v>
      </c>
      <c r="F271" s="57">
        <f t="shared" si="48"/>
        <v>1.1083128872367529</v>
      </c>
      <c r="G271" s="56">
        <f t="shared" si="49"/>
        <v>-815.54586193020407</v>
      </c>
      <c r="H271" s="60">
        <f t="shared" si="41"/>
        <v>0</v>
      </c>
      <c r="I271" s="63">
        <f t="shared" si="42"/>
        <v>-815.54586193020407</v>
      </c>
      <c r="J271" s="56">
        <f t="shared" si="43"/>
        <v>-103.21166509765817</v>
      </c>
      <c r="K271" s="56">
        <f t="shared" si="44"/>
        <v>-918.75752702786224</v>
      </c>
      <c r="L271" s="56">
        <f t="shared" si="45"/>
        <v>-1843133.6479622612</v>
      </c>
      <c r="M271" s="56">
        <f t="shared" si="46"/>
        <v>-2076392.0110829687</v>
      </c>
      <c r="N271" s="34">
        <f>'jan-mars'!M271</f>
        <v>-2032045.229384921</v>
      </c>
      <c r="O271" s="34">
        <f t="shared" si="47"/>
        <v>-44346.781698047649</v>
      </c>
    </row>
    <row r="272" spans="1:15" x14ac:dyDescent="0.25">
      <c r="A272" s="55">
        <v>4636</v>
      </c>
      <c r="B272" s="55" t="s">
        <v>292</v>
      </c>
      <c r="C272" s="56">
        <v>10417244</v>
      </c>
      <c r="D272" s="56">
        <v>740</v>
      </c>
      <c r="E272" s="56">
        <f t="shared" si="40"/>
        <v>14077.356756756757</v>
      </c>
      <c r="F272" s="57">
        <f t="shared" si="48"/>
        <v>1.1591631080733866</v>
      </c>
      <c r="G272" s="56">
        <f t="shared" si="49"/>
        <v>-1198.4244670485971</v>
      </c>
      <c r="H272" s="60">
        <f t="shared" si="41"/>
        <v>0</v>
      </c>
      <c r="I272" s="63">
        <f t="shared" si="42"/>
        <v>-1198.4244670485971</v>
      </c>
      <c r="J272" s="56">
        <f t="shared" si="43"/>
        <v>-103.21166509765817</v>
      </c>
      <c r="K272" s="56">
        <f t="shared" si="44"/>
        <v>-1301.6361321462552</v>
      </c>
      <c r="L272" s="56">
        <f t="shared" si="45"/>
        <v>-886834.10561596183</v>
      </c>
      <c r="M272" s="56">
        <f t="shared" si="46"/>
        <v>-963210.7377882289</v>
      </c>
      <c r="N272" s="34">
        <f>'jan-mars'!M272</f>
        <v>-650545.44289594761</v>
      </c>
      <c r="O272" s="34">
        <f t="shared" si="47"/>
        <v>-312665.29489228129</v>
      </c>
    </row>
    <row r="273" spans="1:15" x14ac:dyDescent="0.25">
      <c r="A273" s="55">
        <v>4637</v>
      </c>
      <c r="B273" s="55" t="s">
        <v>293</v>
      </c>
      <c r="C273" s="56">
        <v>15272970</v>
      </c>
      <c r="D273" s="56">
        <v>1281</v>
      </c>
      <c r="E273" s="56">
        <f t="shared" si="40"/>
        <v>11922.693208430914</v>
      </c>
      <c r="F273" s="57">
        <f t="shared" si="48"/>
        <v>0.98174297596435056</v>
      </c>
      <c r="G273" s="56">
        <f t="shared" si="49"/>
        <v>137.46693291342567</v>
      </c>
      <c r="H273" s="60">
        <f t="shared" si="41"/>
        <v>0</v>
      </c>
      <c r="I273" s="63">
        <f t="shared" si="42"/>
        <v>137.46693291342567</v>
      </c>
      <c r="J273" s="56">
        <f t="shared" si="43"/>
        <v>-103.21166509765817</v>
      </c>
      <c r="K273" s="56">
        <f t="shared" si="44"/>
        <v>34.255267815767496</v>
      </c>
      <c r="L273" s="56">
        <f t="shared" si="45"/>
        <v>176095.14106209826</v>
      </c>
      <c r="M273" s="56">
        <f t="shared" si="46"/>
        <v>43880.998071998161</v>
      </c>
      <c r="N273" s="34">
        <f>'jan-mars'!M273</f>
        <v>130221.85217606954</v>
      </c>
      <c r="O273" s="34">
        <f t="shared" si="47"/>
        <v>-86340.85410407139</v>
      </c>
    </row>
    <row r="274" spans="1:15" x14ac:dyDescent="0.25">
      <c r="A274" s="55">
        <v>4638</v>
      </c>
      <c r="B274" s="55" t="s">
        <v>294</v>
      </c>
      <c r="C274" s="56">
        <v>59713853</v>
      </c>
      <c r="D274" s="56">
        <v>3894</v>
      </c>
      <c r="E274" s="56">
        <f t="shared" si="40"/>
        <v>15334.836414997431</v>
      </c>
      <c r="F274" s="57">
        <f t="shared" si="48"/>
        <v>1.2627069802769308</v>
      </c>
      <c r="G274" s="56">
        <f t="shared" si="49"/>
        <v>-1978.0618551578152</v>
      </c>
      <c r="H274" s="60">
        <f t="shared" si="41"/>
        <v>0</v>
      </c>
      <c r="I274" s="63">
        <f t="shared" si="42"/>
        <v>-1978.0618551578152</v>
      </c>
      <c r="J274" s="56">
        <f t="shared" si="43"/>
        <v>-103.21166509765817</v>
      </c>
      <c r="K274" s="56">
        <f t="shared" si="44"/>
        <v>-2081.2735202554732</v>
      </c>
      <c r="L274" s="56">
        <f t="shared" si="45"/>
        <v>-7702572.8639845327</v>
      </c>
      <c r="M274" s="56">
        <f t="shared" si="46"/>
        <v>-8104479.0878748121</v>
      </c>
      <c r="N274" s="34">
        <f>'jan-mars'!M274</f>
        <v>-3602950.4648605688</v>
      </c>
      <c r="O274" s="34">
        <f t="shared" si="47"/>
        <v>-4501528.6230142433</v>
      </c>
    </row>
    <row r="275" spans="1:15" x14ac:dyDescent="0.25">
      <c r="A275" s="55">
        <v>4639</v>
      </c>
      <c r="B275" s="55" t="s">
        <v>295</v>
      </c>
      <c r="C275" s="56">
        <v>38468116</v>
      </c>
      <c r="D275" s="56">
        <v>2550</v>
      </c>
      <c r="E275" s="56">
        <f t="shared" si="40"/>
        <v>15085.53568627451</v>
      </c>
      <c r="F275" s="57">
        <f t="shared" si="48"/>
        <v>1.2421789640772478</v>
      </c>
      <c r="G275" s="56">
        <f t="shared" si="49"/>
        <v>-1823.4954033496042</v>
      </c>
      <c r="H275" s="60">
        <f t="shared" si="41"/>
        <v>0</v>
      </c>
      <c r="I275" s="63">
        <f t="shared" si="42"/>
        <v>-1823.4954033496042</v>
      </c>
      <c r="J275" s="56">
        <f t="shared" si="43"/>
        <v>-103.21166509765817</v>
      </c>
      <c r="K275" s="56">
        <f t="shared" si="44"/>
        <v>-1926.7070684472624</v>
      </c>
      <c r="L275" s="56">
        <f t="shared" si="45"/>
        <v>-4649913.2785414904</v>
      </c>
      <c r="M275" s="56">
        <f t="shared" si="46"/>
        <v>-4913103.0245405193</v>
      </c>
      <c r="N275" s="34">
        <f>'jan-mars'!M275</f>
        <v>-2039637.0494387387</v>
      </c>
      <c r="O275" s="34">
        <f t="shared" si="47"/>
        <v>-2873465.9751017806</v>
      </c>
    </row>
    <row r="276" spans="1:15" x14ac:dyDescent="0.25">
      <c r="A276" s="55">
        <v>4640</v>
      </c>
      <c r="B276" s="55" t="s">
        <v>296</v>
      </c>
      <c r="C276" s="56">
        <v>137910011</v>
      </c>
      <c r="D276" s="56">
        <v>12496</v>
      </c>
      <c r="E276" s="56">
        <f t="shared" si="40"/>
        <v>11036.332506402048</v>
      </c>
      <c r="F276" s="57">
        <f t="shared" si="48"/>
        <v>0.90875792315997761</v>
      </c>
      <c r="G276" s="56">
        <f t="shared" si="49"/>
        <v>687.01056817132223</v>
      </c>
      <c r="H276" s="60">
        <f t="shared" si="41"/>
        <v>0</v>
      </c>
      <c r="I276" s="63">
        <f t="shared" si="42"/>
        <v>687.01056817132223</v>
      </c>
      <c r="J276" s="56">
        <f t="shared" si="43"/>
        <v>-103.21166509765817</v>
      </c>
      <c r="K276" s="56">
        <f t="shared" si="44"/>
        <v>583.79890307366406</v>
      </c>
      <c r="L276" s="56">
        <f t="shared" si="45"/>
        <v>8584884.0598688424</v>
      </c>
      <c r="M276" s="56">
        <f t="shared" si="46"/>
        <v>7295151.0928085065</v>
      </c>
      <c r="N276" s="34">
        <f>'jan-mars'!M276</f>
        <v>7948827.7942327522</v>
      </c>
      <c r="O276" s="34">
        <f t="shared" si="47"/>
        <v>-653676.70142424572</v>
      </c>
    </row>
    <row r="277" spans="1:15" x14ac:dyDescent="0.25">
      <c r="A277" s="55">
        <v>4641</v>
      </c>
      <c r="B277" s="55" t="s">
        <v>297</v>
      </c>
      <c r="C277" s="56">
        <v>50657960</v>
      </c>
      <c r="D277" s="56">
        <v>1836</v>
      </c>
      <c r="E277" s="56">
        <f t="shared" si="40"/>
        <v>27591.481481481482</v>
      </c>
      <c r="F277" s="57">
        <f t="shared" si="48"/>
        <v>2.271948348192026</v>
      </c>
      <c r="G277" s="56">
        <f t="shared" si="49"/>
        <v>-9577.1817963779267</v>
      </c>
      <c r="H277" s="60">
        <f t="shared" si="41"/>
        <v>0</v>
      </c>
      <c r="I277" s="63">
        <f t="shared" si="42"/>
        <v>-9577.1817963779267</v>
      </c>
      <c r="J277" s="56">
        <f t="shared" si="43"/>
        <v>-103.21166509765817</v>
      </c>
      <c r="K277" s="56">
        <f t="shared" si="44"/>
        <v>-9680.3934614755854</v>
      </c>
      <c r="L277" s="56">
        <f t="shared" si="45"/>
        <v>-17583705.778149873</v>
      </c>
      <c r="M277" s="56">
        <f t="shared" si="46"/>
        <v>-17773202.395269174</v>
      </c>
      <c r="N277" s="34">
        <f>'jan-mars'!M277</f>
        <v>-8558928.1899958905</v>
      </c>
      <c r="O277" s="34">
        <f t="shared" si="47"/>
        <v>-9214274.2052732836</v>
      </c>
    </row>
    <row r="278" spans="1:15" x14ac:dyDescent="0.25">
      <c r="A278" s="55">
        <v>4642</v>
      </c>
      <c r="B278" s="55" t="s">
        <v>298</v>
      </c>
      <c r="C278" s="56">
        <v>37671554</v>
      </c>
      <c r="D278" s="56">
        <v>2188</v>
      </c>
      <c r="E278" s="56">
        <f t="shared" si="40"/>
        <v>17217.34643510055</v>
      </c>
      <c r="F278" s="57">
        <f t="shared" si="48"/>
        <v>1.4177173422068903</v>
      </c>
      <c r="G278" s="56">
        <f t="shared" si="49"/>
        <v>-3145.2180676217486</v>
      </c>
      <c r="H278" s="60">
        <f t="shared" si="41"/>
        <v>0</v>
      </c>
      <c r="I278" s="63">
        <f t="shared" si="42"/>
        <v>-3145.2180676217486</v>
      </c>
      <c r="J278" s="56">
        <f t="shared" si="43"/>
        <v>-103.21166509765817</v>
      </c>
      <c r="K278" s="56">
        <f t="shared" si="44"/>
        <v>-3248.4297327194067</v>
      </c>
      <c r="L278" s="56">
        <f t="shared" si="45"/>
        <v>-6881737.1319563854</v>
      </c>
      <c r="M278" s="56">
        <f t="shared" si="46"/>
        <v>-7107564.2551900623</v>
      </c>
      <c r="N278" s="34">
        <f>'jan-mars'!M278</f>
        <v>-1216239.3121301802</v>
      </c>
      <c r="O278" s="34">
        <f t="shared" si="47"/>
        <v>-5891324.9430598821</v>
      </c>
    </row>
    <row r="279" spans="1:15" x14ac:dyDescent="0.25">
      <c r="A279" s="55">
        <v>4643</v>
      </c>
      <c r="B279" s="55" t="s">
        <v>299</v>
      </c>
      <c r="C279" s="56">
        <v>84000062</v>
      </c>
      <c r="D279" s="56">
        <v>5213</v>
      </c>
      <c r="E279" s="56">
        <f t="shared" si="40"/>
        <v>16113.574141569154</v>
      </c>
      <c r="F279" s="57">
        <f t="shared" si="48"/>
        <v>1.3268301007678296</v>
      </c>
      <c r="G279" s="56">
        <f t="shared" si="49"/>
        <v>-2460.8792456322831</v>
      </c>
      <c r="H279" s="60">
        <f t="shared" si="41"/>
        <v>0</v>
      </c>
      <c r="I279" s="63">
        <f t="shared" si="42"/>
        <v>-2460.8792456322831</v>
      </c>
      <c r="J279" s="56">
        <f t="shared" si="43"/>
        <v>-103.21166509765817</v>
      </c>
      <c r="K279" s="56">
        <f t="shared" si="44"/>
        <v>-2564.0909107299412</v>
      </c>
      <c r="L279" s="56">
        <f t="shared" si="45"/>
        <v>-12828563.507481093</v>
      </c>
      <c r="M279" s="56">
        <f t="shared" si="46"/>
        <v>-13366605.917635184</v>
      </c>
      <c r="N279" s="34">
        <f>'jan-mars'!M279</f>
        <v>-6730010.7623467213</v>
      </c>
      <c r="O279" s="34">
        <f t="shared" si="47"/>
        <v>-6636595.1552884625</v>
      </c>
    </row>
    <row r="280" spans="1:15" x14ac:dyDescent="0.25">
      <c r="A280" s="55">
        <v>4644</v>
      </c>
      <c r="B280" s="55" t="s">
        <v>300</v>
      </c>
      <c r="C280" s="56">
        <v>88376162</v>
      </c>
      <c r="D280" s="56">
        <v>5432</v>
      </c>
      <c r="E280" s="56">
        <f t="shared" si="40"/>
        <v>16269.543814432989</v>
      </c>
      <c r="F280" s="57">
        <f t="shared" si="48"/>
        <v>1.3396730153778651</v>
      </c>
      <c r="G280" s="56">
        <f t="shared" si="49"/>
        <v>-2557.5804428078609</v>
      </c>
      <c r="H280" s="60">
        <f t="shared" si="41"/>
        <v>0</v>
      </c>
      <c r="I280" s="63">
        <f t="shared" si="42"/>
        <v>-2557.5804428078609</v>
      </c>
      <c r="J280" s="56">
        <f t="shared" si="43"/>
        <v>-103.21166509765817</v>
      </c>
      <c r="K280" s="56">
        <f t="shared" si="44"/>
        <v>-2660.7921079055191</v>
      </c>
      <c r="L280" s="56">
        <f t="shared" si="45"/>
        <v>-13892776.965332299</v>
      </c>
      <c r="M280" s="56">
        <f t="shared" si="46"/>
        <v>-14453422.73014278</v>
      </c>
      <c r="N280" s="34">
        <f>'jan-mars'!M280</f>
        <v>-4319081.7506632274</v>
      </c>
      <c r="O280" s="34">
        <f t="shared" si="47"/>
        <v>-10134340.979479551</v>
      </c>
    </row>
    <row r="281" spans="1:15" x14ac:dyDescent="0.25">
      <c r="A281" s="55">
        <v>4645</v>
      </c>
      <c r="B281" s="55" t="s">
        <v>301</v>
      </c>
      <c r="C281" s="56">
        <v>32512760</v>
      </c>
      <c r="D281" s="56">
        <v>2930</v>
      </c>
      <c r="E281" s="56">
        <f t="shared" si="40"/>
        <v>11096.505119453925</v>
      </c>
      <c r="F281" s="57">
        <f t="shared" si="48"/>
        <v>0.91371267953728064</v>
      </c>
      <c r="G281" s="56">
        <f t="shared" si="49"/>
        <v>649.70354807915885</v>
      </c>
      <c r="H281" s="60">
        <f t="shared" si="41"/>
        <v>0</v>
      </c>
      <c r="I281" s="63">
        <f t="shared" si="42"/>
        <v>649.70354807915885</v>
      </c>
      <c r="J281" s="56">
        <f t="shared" si="43"/>
        <v>-103.21166509765817</v>
      </c>
      <c r="K281" s="56">
        <f t="shared" si="44"/>
        <v>546.49188298150068</v>
      </c>
      <c r="L281" s="56">
        <f t="shared" si="45"/>
        <v>1903631.3958719354</v>
      </c>
      <c r="M281" s="56">
        <f t="shared" si="46"/>
        <v>1601221.217135797</v>
      </c>
      <c r="N281" s="34">
        <f>'jan-mars'!M281</f>
        <v>1439398.1739390171</v>
      </c>
      <c r="O281" s="34">
        <f t="shared" si="47"/>
        <v>161823.04319677991</v>
      </c>
    </row>
    <row r="282" spans="1:15" x14ac:dyDescent="0.25">
      <c r="A282" s="55">
        <v>4646</v>
      </c>
      <c r="B282" s="55" t="s">
        <v>302</v>
      </c>
      <c r="C282" s="56">
        <v>31840102</v>
      </c>
      <c r="D282" s="56">
        <v>2924</v>
      </c>
      <c r="E282" s="56">
        <f t="shared" si="40"/>
        <v>10889.227770177838</v>
      </c>
      <c r="F282" s="57">
        <f t="shared" si="48"/>
        <v>0.89664496856201115</v>
      </c>
      <c r="G282" s="56">
        <f t="shared" si="49"/>
        <v>778.21550463033236</v>
      </c>
      <c r="H282" s="60">
        <f t="shared" si="41"/>
        <v>14.260711847895982</v>
      </c>
      <c r="I282" s="63">
        <f t="shared" si="42"/>
        <v>792.47621647822837</v>
      </c>
      <c r="J282" s="56">
        <f t="shared" si="43"/>
        <v>-103.21166509765817</v>
      </c>
      <c r="K282" s="56">
        <f t="shared" si="44"/>
        <v>689.2645513805702</v>
      </c>
      <c r="L282" s="56">
        <f t="shared" si="45"/>
        <v>2317200.4569823397</v>
      </c>
      <c r="M282" s="56">
        <f t="shared" si="46"/>
        <v>2015409.5482367873</v>
      </c>
      <c r="N282" s="34">
        <f>'jan-mars'!M282</f>
        <v>1594913.807043581</v>
      </c>
      <c r="O282" s="34">
        <f t="shared" si="47"/>
        <v>420495.74119320628</v>
      </c>
    </row>
    <row r="283" spans="1:15" x14ac:dyDescent="0.25">
      <c r="A283" s="55">
        <v>4647</v>
      </c>
      <c r="B283" s="55" t="s">
        <v>303</v>
      </c>
      <c r="C283" s="56">
        <v>265263064</v>
      </c>
      <c r="D283" s="56">
        <v>22662</v>
      </c>
      <c r="E283" s="56">
        <f t="shared" si="40"/>
        <v>11705.192127791015</v>
      </c>
      <c r="F283" s="57">
        <f t="shared" si="48"/>
        <v>0.96383341858079885</v>
      </c>
      <c r="G283" s="56">
        <f t="shared" si="49"/>
        <v>272.3176029101628</v>
      </c>
      <c r="H283" s="60">
        <f t="shared" si="41"/>
        <v>0</v>
      </c>
      <c r="I283" s="63">
        <f t="shared" si="42"/>
        <v>272.3176029101628</v>
      </c>
      <c r="J283" s="56">
        <f t="shared" si="43"/>
        <v>-103.21166509765817</v>
      </c>
      <c r="K283" s="56">
        <f t="shared" si="44"/>
        <v>169.10593781250464</v>
      </c>
      <c r="L283" s="56">
        <f t="shared" si="45"/>
        <v>6171261.5171501096</v>
      </c>
      <c r="M283" s="56">
        <f t="shared" si="46"/>
        <v>3832278.7627069801</v>
      </c>
      <c r="N283" s="34">
        <f>'jan-mars'!M283</f>
        <v>3366765.7840703139</v>
      </c>
      <c r="O283" s="34">
        <f t="shared" si="47"/>
        <v>465512.9786366662</v>
      </c>
    </row>
    <row r="284" spans="1:15" x14ac:dyDescent="0.25">
      <c r="A284" s="55">
        <v>4648</v>
      </c>
      <c r="B284" s="55" t="s">
        <v>304</v>
      </c>
      <c r="C284" s="56">
        <v>50964777</v>
      </c>
      <c r="D284" s="56">
        <v>3361</v>
      </c>
      <c r="E284" s="56">
        <f t="shared" si="40"/>
        <v>15163.575423980958</v>
      </c>
      <c r="F284" s="57">
        <f t="shared" si="48"/>
        <v>1.2486049420840648</v>
      </c>
      <c r="G284" s="56">
        <f t="shared" si="49"/>
        <v>-1871.8800407276015</v>
      </c>
      <c r="H284" s="60">
        <f t="shared" si="41"/>
        <v>0</v>
      </c>
      <c r="I284" s="63">
        <f t="shared" si="42"/>
        <v>-1871.8800407276015</v>
      </c>
      <c r="J284" s="56">
        <f t="shared" si="43"/>
        <v>-103.21166509765817</v>
      </c>
      <c r="K284" s="56">
        <f t="shared" si="44"/>
        <v>-1975.0917058252596</v>
      </c>
      <c r="L284" s="56">
        <f t="shared" si="45"/>
        <v>-6291388.8168854686</v>
      </c>
      <c r="M284" s="56">
        <f t="shared" si="46"/>
        <v>-6638283.2232786976</v>
      </c>
      <c r="N284" s="34">
        <f>'jan-mars'!M284</f>
        <v>-2463651.8840719992</v>
      </c>
      <c r="O284" s="34">
        <f t="shared" si="47"/>
        <v>-4174631.3392066984</v>
      </c>
    </row>
    <row r="285" spans="1:15" x14ac:dyDescent="0.25">
      <c r="A285" s="55">
        <v>4649</v>
      </c>
      <c r="B285" s="55" t="s">
        <v>305</v>
      </c>
      <c r="C285" s="56">
        <v>102600021</v>
      </c>
      <c r="D285" s="56">
        <v>9655</v>
      </c>
      <c r="E285" s="56">
        <f t="shared" si="40"/>
        <v>10626.620507509062</v>
      </c>
      <c r="F285" s="57">
        <f t="shared" si="48"/>
        <v>0.87502126064172447</v>
      </c>
      <c r="G285" s="56">
        <f t="shared" si="49"/>
        <v>941.03200748497375</v>
      </c>
      <c r="H285" s="60">
        <f t="shared" si="41"/>
        <v>106.17325378196773</v>
      </c>
      <c r="I285" s="63">
        <f t="shared" si="42"/>
        <v>1047.2052612669415</v>
      </c>
      <c r="J285" s="56">
        <f t="shared" si="43"/>
        <v>-103.21166509765817</v>
      </c>
      <c r="K285" s="56">
        <f t="shared" si="44"/>
        <v>943.99359616928336</v>
      </c>
      <c r="L285" s="56">
        <f t="shared" si="45"/>
        <v>10110766.79753232</v>
      </c>
      <c r="M285" s="56">
        <f t="shared" si="46"/>
        <v>9114258.17101443</v>
      </c>
      <c r="N285" s="34">
        <f>'jan-mars'!M285</f>
        <v>7581594.6265578875</v>
      </c>
      <c r="O285" s="34">
        <f t="shared" si="47"/>
        <v>1532663.5444565425</v>
      </c>
    </row>
    <row r="286" spans="1:15" x14ac:dyDescent="0.25">
      <c r="A286" s="55">
        <v>4650</v>
      </c>
      <c r="B286" s="55" t="s">
        <v>306</v>
      </c>
      <c r="C286" s="56">
        <v>61146343</v>
      </c>
      <c r="D286" s="56">
        <v>5936</v>
      </c>
      <c r="E286" s="56">
        <f t="shared" si="40"/>
        <v>10300.933793800539</v>
      </c>
      <c r="F286" s="57">
        <f t="shared" si="48"/>
        <v>0.8482034403759009</v>
      </c>
      <c r="G286" s="56">
        <f t="shared" si="49"/>
        <v>1142.9577699842578</v>
      </c>
      <c r="H286" s="60">
        <f t="shared" si="41"/>
        <v>220.16360357995072</v>
      </c>
      <c r="I286" s="63">
        <f t="shared" si="42"/>
        <v>1363.1213735642084</v>
      </c>
      <c r="J286" s="56">
        <f t="shared" si="43"/>
        <v>-103.21166509765817</v>
      </c>
      <c r="K286" s="56">
        <f t="shared" si="44"/>
        <v>1259.9097084665502</v>
      </c>
      <c r="L286" s="56">
        <f t="shared" si="45"/>
        <v>8091488.473477141</v>
      </c>
      <c r="M286" s="56">
        <f t="shared" si="46"/>
        <v>7478824.0294574425</v>
      </c>
      <c r="N286" s="34">
        <f>'jan-mars'!M286</f>
        <v>6890281.7664658306</v>
      </c>
      <c r="O286" s="34">
        <f t="shared" si="47"/>
        <v>588542.26299161185</v>
      </c>
    </row>
    <row r="287" spans="1:15" x14ac:dyDescent="0.25">
      <c r="A287" s="55">
        <v>4651</v>
      </c>
      <c r="B287" s="55" t="s">
        <v>307</v>
      </c>
      <c r="C287" s="56">
        <v>75021889</v>
      </c>
      <c r="D287" s="56">
        <v>7311</v>
      </c>
      <c r="E287" s="56">
        <f t="shared" si="40"/>
        <v>10261.50854876214</v>
      </c>
      <c r="F287" s="57">
        <f t="shared" si="48"/>
        <v>0.84495707173120982</v>
      </c>
      <c r="G287" s="56">
        <f t="shared" si="49"/>
        <v>1167.4014219080655</v>
      </c>
      <c r="H287" s="60">
        <f t="shared" si="41"/>
        <v>233.96243934339043</v>
      </c>
      <c r="I287" s="63">
        <f t="shared" si="42"/>
        <v>1401.363861251456</v>
      </c>
      <c r="J287" s="56">
        <f t="shared" si="43"/>
        <v>-103.21166509765817</v>
      </c>
      <c r="K287" s="56">
        <f t="shared" si="44"/>
        <v>1298.1521961537978</v>
      </c>
      <c r="L287" s="56">
        <f t="shared" si="45"/>
        <v>10245371.189609395</v>
      </c>
      <c r="M287" s="56">
        <f t="shared" si="46"/>
        <v>9490790.7060804162</v>
      </c>
      <c r="N287" s="34">
        <f>'jan-mars'!M287</f>
        <v>9046909.3261879627</v>
      </c>
      <c r="O287" s="34">
        <f t="shared" si="47"/>
        <v>443881.37989245355</v>
      </c>
    </row>
    <row r="288" spans="1:15" x14ac:dyDescent="0.25">
      <c r="A288" s="55">
        <v>5001</v>
      </c>
      <c r="B288" s="55" t="s">
        <v>308</v>
      </c>
      <c r="C288" s="56">
        <v>2623863966</v>
      </c>
      <c r="D288" s="56">
        <v>216518</v>
      </c>
      <c r="E288" s="56">
        <f t="shared" si="40"/>
        <v>12118.456507080242</v>
      </c>
      <c r="F288" s="57">
        <f t="shared" si="48"/>
        <v>0.99786259256781118</v>
      </c>
      <c r="G288" s="56">
        <f t="shared" si="49"/>
        <v>16.093687750842218</v>
      </c>
      <c r="H288" s="60">
        <f t="shared" si="41"/>
        <v>0</v>
      </c>
      <c r="I288" s="63">
        <f t="shared" si="42"/>
        <v>16.093687750842218</v>
      </c>
      <c r="J288" s="56">
        <f t="shared" si="43"/>
        <v>-103.21166509765817</v>
      </c>
      <c r="K288" s="56">
        <f t="shared" si="44"/>
        <v>-87.117977346815948</v>
      </c>
      <c r="L288" s="56">
        <f t="shared" si="45"/>
        <v>3484573.0844368553</v>
      </c>
      <c r="M288" s="56">
        <f t="shared" si="46"/>
        <v>-18862610.219177894</v>
      </c>
      <c r="N288" s="34">
        <f>'jan-mars'!M288</f>
        <v>-28328450.322249588</v>
      </c>
      <c r="O288" s="34">
        <f t="shared" si="47"/>
        <v>9465840.1030716933</v>
      </c>
    </row>
    <row r="289" spans="1:15" x14ac:dyDescent="0.25">
      <c r="A289" s="55">
        <v>5006</v>
      </c>
      <c r="B289" s="55" t="s">
        <v>309</v>
      </c>
      <c r="C289" s="56">
        <v>230085855</v>
      </c>
      <c r="D289" s="56">
        <v>24064</v>
      </c>
      <c r="E289" s="56">
        <f t="shared" si="40"/>
        <v>9561.4135222739369</v>
      </c>
      <c r="F289" s="57">
        <f t="shared" si="48"/>
        <v>0.78730957860638895</v>
      </c>
      <c r="G289" s="56">
        <f t="shared" si="49"/>
        <v>1601.4603383307513</v>
      </c>
      <c r="H289" s="60">
        <f t="shared" si="41"/>
        <v>478.99569861426147</v>
      </c>
      <c r="I289" s="63">
        <f t="shared" si="42"/>
        <v>2080.4560369450128</v>
      </c>
      <c r="J289" s="56">
        <f t="shared" si="43"/>
        <v>-103.21166509765817</v>
      </c>
      <c r="K289" s="56">
        <f t="shared" si="44"/>
        <v>1977.2443718473546</v>
      </c>
      <c r="L289" s="56">
        <f t="shared" si="45"/>
        <v>50064094.073044784</v>
      </c>
      <c r="M289" s="56">
        <f t="shared" si="46"/>
        <v>47580408.564134739</v>
      </c>
      <c r="N289" s="34">
        <f>'jan-mars'!M289</f>
        <v>46345649.626562305</v>
      </c>
      <c r="O289" s="34">
        <f t="shared" si="47"/>
        <v>1234758.9375724345</v>
      </c>
    </row>
    <row r="290" spans="1:15" x14ac:dyDescent="0.25">
      <c r="A290" s="55">
        <v>5007</v>
      </c>
      <c r="B290" s="55" t="s">
        <v>310</v>
      </c>
      <c r="C290" s="56">
        <v>155235410</v>
      </c>
      <c r="D290" s="56">
        <v>15154</v>
      </c>
      <c r="E290" s="56">
        <f t="shared" si="40"/>
        <v>10243.85706744094</v>
      </c>
      <c r="F290" s="57">
        <f t="shared" si="48"/>
        <v>0.84350360668774127</v>
      </c>
      <c r="G290" s="56">
        <f t="shared" si="49"/>
        <v>1178.3453403272092</v>
      </c>
      <c r="H290" s="60">
        <f t="shared" si="41"/>
        <v>240.14045780581034</v>
      </c>
      <c r="I290" s="63">
        <f t="shared" si="42"/>
        <v>1418.4857981330197</v>
      </c>
      <c r="J290" s="56">
        <f t="shared" si="43"/>
        <v>-103.21166509765817</v>
      </c>
      <c r="K290" s="56">
        <f t="shared" si="44"/>
        <v>1315.2741330353615</v>
      </c>
      <c r="L290" s="56">
        <f t="shared" si="45"/>
        <v>21495733.784907781</v>
      </c>
      <c r="M290" s="56">
        <f t="shared" si="46"/>
        <v>19931664.212017868</v>
      </c>
      <c r="N290" s="34">
        <f>'jan-mars'!M290</f>
        <v>17849464.781162947</v>
      </c>
      <c r="O290" s="34">
        <f t="shared" si="47"/>
        <v>2082199.4308549203</v>
      </c>
    </row>
    <row r="291" spans="1:15" x14ac:dyDescent="0.25">
      <c r="A291" s="55">
        <v>5014</v>
      </c>
      <c r="B291" s="55" t="s">
        <v>311</v>
      </c>
      <c r="C291" s="56">
        <v>166649094</v>
      </c>
      <c r="D291" s="56">
        <v>5655</v>
      </c>
      <c r="E291" s="56">
        <f t="shared" si="40"/>
        <v>29469.335809018568</v>
      </c>
      <c r="F291" s="57">
        <f t="shared" si="48"/>
        <v>2.4265753492994726</v>
      </c>
      <c r="G291" s="56">
        <f t="shared" si="49"/>
        <v>-10741.45147945092</v>
      </c>
      <c r="H291" s="60">
        <f t="shared" si="41"/>
        <v>0</v>
      </c>
      <c r="I291" s="63">
        <f t="shared" si="42"/>
        <v>-10741.45147945092</v>
      </c>
      <c r="J291" s="56">
        <f t="shared" si="43"/>
        <v>-103.21166509765817</v>
      </c>
      <c r="K291" s="56">
        <f t="shared" si="44"/>
        <v>-10844.663144548578</v>
      </c>
      <c r="L291" s="56">
        <f t="shared" si="45"/>
        <v>-60742908.11629495</v>
      </c>
      <c r="M291" s="56">
        <f t="shared" si="46"/>
        <v>-61326570.082422212</v>
      </c>
      <c r="N291" s="34">
        <f>'jan-mars'!M291</f>
        <v>-58327407.361049436</v>
      </c>
      <c r="O291" s="34">
        <f t="shared" si="47"/>
        <v>-2999162.7213727757</v>
      </c>
    </row>
    <row r="292" spans="1:15" x14ac:dyDescent="0.25">
      <c r="A292" s="55">
        <v>5020</v>
      </c>
      <c r="B292" s="55" t="s">
        <v>312</v>
      </c>
      <c r="C292" s="56">
        <v>10341492</v>
      </c>
      <c r="D292" s="56">
        <v>891</v>
      </c>
      <c r="E292" s="56">
        <f t="shared" si="40"/>
        <v>11606.612794612794</v>
      </c>
      <c r="F292" s="57">
        <f t="shared" si="48"/>
        <v>0.95571616132766979</v>
      </c>
      <c r="G292" s="56">
        <f t="shared" si="49"/>
        <v>333.43678948065963</v>
      </c>
      <c r="H292" s="60">
        <f t="shared" si="41"/>
        <v>0</v>
      </c>
      <c r="I292" s="63">
        <f t="shared" si="42"/>
        <v>333.43678948065963</v>
      </c>
      <c r="J292" s="56">
        <f t="shared" si="43"/>
        <v>-103.21166509765817</v>
      </c>
      <c r="K292" s="56">
        <f t="shared" si="44"/>
        <v>230.22512438300146</v>
      </c>
      <c r="L292" s="56">
        <f t="shared" si="45"/>
        <v>297092.17942726775</v>
      </c>
      <c r="M292" s="56">
        <f t="shared" si="46"/>
        <v>205130.5858252543</v>
      </c>
      <c r="N292" s="34">
        <f>'jan-mars'!M292</f>
        <v>240756.88397258206</v>
      </c>
      <c r="O292" s="34">
        <f t="shared" si="47"/>
        <v>-35626.298147327761</v>
      </c>
    </row>
    <row r="293" spans="1:15" x14ac:dyDescent="0.25">
      <c r="A293" s="55">
        <v>5021</v>
      </c>
      <c r="B293" s="55" t="s">
        <v>313</v>
      </c>
      <c r="C293" s="56">
        <v>74414441</v>
      </c>
      <c r="D293" s="56">
        <v>7408</v>
      </c>
      <c r="E293" s="56">
        <f t="shared" si="40"/>
        <v>10045.145923326134</v>
      </c>
      <c r="F293" s="57">
        <f t="shared" si="48"/>
        <v>0.82714125746260136</v>
      </c>
      <c r="G293" s="56">
        <f t="shared" si="49"/>
        <v>1301.5462496783891</v>
      </c>
      <c r="H293" s="60">
        <f t="shared" si="41"/>
        <v>309.68935824599254</v>
      </c>
      <c r="I293" s="63">
        <f t="shared" si="42"/>
        <v>1611.2356079243816</v>
      </c>
      <c r="J293" s="56">
        <f t="shared" si="43"/>
        <v>-103.21166509765817</v>
      </c>
      <c r="K293" s="56">
        <f t="shared" si="44"/>
        <v>1508.0239428267234</v>
      </c>
      <c r="L293" s="56">
        <f t="shared" si="45"/>
        <v>11936033.383503819</v>
      </c>
      <c r="M293" s="56">
        <f t="shared" si="46"/>
        <v>11171441.368460367</v>
      </c>
      <c r="N293" s="34">
        <f>'jan-mars'!M293</f>
        <v>11585726.631681088</v>
      </c>
      <c r="O293" s="34">
        <f t="shared" si="47"/>
        <v>-414285.26322072186</v>
      </c>
    </row>
    <row r="294" spans="1:15" x14ac:dyDescent="0.25">
      <c r="A294" s="55">
        <v>5022</v>
      </c>
      <c r="B294" s="55" t="s">
        <v>314</v>
      </c>
      <c r="C294" s="56">
        <v>28688221</v>
      </c>
      <c r="D294" s="56">
        <v>2513</v>
      </c>
      <c r="E294" s="56">
        <f t="shared" si="40"/>
        <v>11415.925586947871</v>
      </c>
      <c r="F294" s="57">
        <f t="shared" si="48"/>
        <v>0.94001452215449088</v>
      </c>
      <c r="G294" s="56">
        <f t="shared" si="49"/>
        <v>451.66285823291207</v>
      </c>
      <c r="H294" s="60">
        <f t="shared" si="41"/>
        <v>0</v>
      </c>
      <c r="I294" s="63">
        <f t="shared" si="42"/>
        <v>451.66285823291207</v>
      </c>
      <c r="J294" s="56">
        <f t="shared" si="43"/>
        <v>-103.21166509765817</v>
      </c>
      <c r="K294" s="56">
        <f t="shared" si="44"/>
        <v>348.4511931352539</v>
      </c>
      <c r="L294" s="56">
        <f t="shared" si="45"/>
        <v>1135028.7627393079</v>
      </c>
      <c r="M294" s="56">
        <f t="shared" si="46"/>
        <v>875657.84834889311</v>
      </c>
      <c r="N294" s="34">
        <f>'jan-mars'!M294</f>
        <v>3840353.9242703239</v>
      </c>
      <c r="O294" s="34">
        <f t="shared" si="47"/>
        <v>-2964696.0759214307</v>
      </c>
    </row>
    <row r="295" spans="1:15" x14ac:dyDescent="0.25">
      <c r="A295" s="55">
        <v>5025</v>
      </c>
      <c r="B295" s="55" t="s">
        <v>315</v>
      </c>
      <c r="C295" s="56">
        <v>58928787</v>
      </c>
      <c r="D295" s="56">
        <v>5681</v>
      </c>
      <c r="E295" s="56">
        <f t="shared" si="40"/>
        <v>10372.960218271432</v>
      </c>
      <c r="F295" s="57">
        <f t="shared" si="48"/>
        <v>0.85413426783845137</v>
      </c>
      <c r="G295" s="56">
        <f t="shared" si="49"/>
        <v>1098.3013868123046</v>
      </c>
      <c r="H295" s="60">
        <f t="shared" si="41"/>
        <v>194.95435501513839</v>
      </c>
      <c r="I295" s="63">
        <f t="shared" si="42"/>
        <v>1293.255741827443</v>
      </c>
      <c r="J295" s="56">
        <f t="shared" si="43"/>
        <v>-103.21166509765817</v>
      </c>
      <c r="K295" s="56">
        <f t="shared" si="44"/>
        <v>1190.0440767297848</v>
      </c>
      <c r="L295" s="56">
        <f t="shared" si="45"/>
        <v>7346985.8693217039</v>
      </c>
      <c r="M295" s="56">
        <f t="shared" si="46"/>
        <v>6760640.3999019079</v>
      </c>
      <c r="N295" s="34">
        <f>'jan-mars'!M295</f>
        <v>6108720.9841900943</v>
      </c>
      <c r="O295" s="34">
        <f t="shared" si="47"/>
        <v>651919.41571181361</v>
      </c>
    </row>
    <row r="296" spans="1:15" x14ac:dyDescent="0.25">
      <c r="A296" s="55">
        <v>5026</v>
      </c>
      <c r="B296" s="55" t="s">
        <v>316</v>
      </c>
      <c r="C296" s="56">
        <v>18669403</v>
      </c>
      <c r="D296" s="56">
        <v>2048</v>
      </c>
      <c r="E296" s="56">
        <f t="shared" si="40"/>
        <v>9115.91943359375</v>
      </c>
      <c r="F296" s="57">
        <f t="shared" si="48"/>
        <v>0.75062653353011866</v>
      </c>
      <c r="G296" s="56">
        <f t="shared" si="49"/>
        <v>1877.6666733124671</v>
      </c>
      <c r="H296" s="60">
        <f t="shared" si="41"/>
        <v>634.9186296523269</v>
      </c>
      <c r="I296" s="63">
        <f t="shared" si="42"/>
        <v>2512.5853029647942</v>
      </c>
      <c r="J296" s="56">
        <f t="shared" si="43"/>
        <v>-103.21166509765817</v>
      </c>
      <c r="K296" s="56">
        <f t="shared" si="44"/>
        <v>2409.373637867136</v>
      </c>
      <c r="L296" s="56">
        <f t="shared" si="45"/>
        <v>5145774.7004718985</v>
      </c>
      <c r="M296" s="56">
        <f t="shared" si="46"/>
        <v>4934397.2103518946</v>
      </c>
      <c r="N296" s="34">
        <f>'jan-mars'!M296</f>
        <v>4594419.6724733869</v>
      </c>
      <c r="O296" s="34">
        <f t="shared" si="47"/>
        <v>339977.53787850775</v>
      </c>
    </row>
    <row r="297" spans="1:15" x14ac:dyDescent="0.25">
      <c r="A297" s="55">
        <v>5027</v>
      </c>
      <c r="B297" s="55" t="s">
        <v>317</v>
      </c>
      <c r="C297" s="56">
        <v>57719903</v>
      </c>
      <c r="D297" s="56">
        <v>6141</v>
      </c>
      <c r="E297" s="56">
        <f t="shared" si="40"/>
        <v>9399.104868913857</v>
      </c>
      <c r="F297" s="57">
        <f t="shared" si="48"/>
        <v>0.77394469723362891</v>
      </c>
      <c r="G297" s="56">
        <f t="shared" si="49"/>
        <v>1702.0917034140009</v>
      </c>
      <c r="H297" s="60">
        <f t="shared" si="41"/>
        <v>535.80372729028943</v>
      </c>
      <c r="I297" s="63">
        <f t="shared" si="42"/>
        <v>2237.8954307042904</v>
      </c>
      <c r="J297" s="56">
        <f t="shared" si="43"/>
        <v>-103.21166509765817</v>
      </c>
      <c r="K297" s="56">
        <f t="shared" si="44"/>
        <v>2134.6837656066323</v>
      </c>
      <c r="L297" s="56">
        <f t="shared" si="45"/>
        <v>13742915.839955047</v>
      </c>
      <c r="M297" s="56">
        <f t="shared" si="46"/>
        <v>13109093.004590329</v>
      </c>
      <c r="N297" s="34">
        <f>'jan-mars'!M297</f>
        <v>12410640.994569859</v>
      </c>
      <c r="O297" s="34">
        <f t="shared" si="47"/>
        <v>698452.01002047025</v>
      </c>
    </row>
    <row r="298" spans="1:15" x14ac:dyDescent="0.25">
      <c r="A298" s="55">
        <v>5028</v>
      </c>
      <c r="B298" s="55" t="s">
        <v>318</v>
      </c>
      <c r="C298" s="56">
        <v>178540237</v>
      </c>
      <c r="D298" s="56">
        <v>17812</v>
      </c>
      <c r="E298" s="56">
        <f t="shared" si="40"/>
        <v>10023.592914888839</v>
      </c>
      <c r="F298" s="57">
        <f t="shared" si="48"/>
        <v>0.82536653137728599</v>
      </c>
      <c r="G298" s="56">
        <f t="shared" si="49"/>
        <v>1314.909114909512</v>
      </c>
      <c r="H298" s="60">
        <f t="shared" si="41"/>
        <v>317.23291119904576</v>
      </c>
      <c r="I298" s="63">
        <f t="shared" si="42"/>
        <v>1632.1420261085577</v>
      </c>
      <c r="J298" s="56">
        <f t="shared" si="43"/>
        <v>-103.21166509765817</v>
      </c>
      <c r="K298" s="56">
        <f t="shared" si="44"/>
        <v>1528.9303610108996</v>
      </c>
      <c r="L298" s="56">
        <f t="shared" si="45"/>
        <v>29071713.769045629</v>
      </c>
      <c r="M298" s="56">
        <f t="shared" si="46"/>
        <v>27233307.590326142</v>
      </c>
      <c r="N298" s="34">
        <f>'jan-mars'!M298</f>
        <v>25289443.55653125</v>
      </c>
      <c r="O298" s="34">
        <f t="shared" si="47"/>
        <v>1943864.0337948911</v>
      </c>
    </row>
    <row r="299" spans="1:15" x14ac:dyDescent="0.25">
      <c r="A299" s="55">
        <v>5029</v>
      </c>
      <c r="B299" s="55" t="s">
        <v>319</v>
      </c>
      <c r="C299" s="56">
        <v>85025664</v>
      </c>
      <c r="D299" s="56">
        <v>8521</v>
      </c>
      <c r="E299" s="56">
        <f t="shared" si="40"/>
        <v>9978.3668583499584</v>
      </c>
      <c r="F299" s="57">
        <f t="shared" si="48"/>
        <v>0.82164251008768208</v>
      </c>
      <c r="G299" s="56">
        <f t="shared" si="49"/>
        <v>1342.949269963618</v>
      </c>
      <c r="H299" s="60">
        <f t="shared" si="41"/>
        <v>333.062030987654</v>
      </c>
      <c r="I299" s="63">
        <f t="shared" si="42"/>
        <v>1676.011300951272</v>
      </c>
      <c r="J299" s="56">
        <f t="shared" si="43"/>
        <v>-103.21166509765817</v>
      </c>
      <c r="K299" s="56">
        <f t="shared" si="44"/>
        <v>1572.7996358536138</v>
      </c>
      <c r="L299" s="56">
        <f t="shared" si="45"/>
        <v>14281292.295405788</v>
      </c>
      <c r="M299" s="56">
        <f t="shared" si="46"/>
        <v>13401825.697108643</v>
      </c>
      <c r="N299" s="34">
        <f>'jan-mars'!M299</f>
        <v>11913446.939143434</v>
      </c>
      <c r="O299" s="34">
        <f t="shared" si="47"/>
        <v>1488378.757965209</v>
      </c>
    </row>
    <row r="300" spans="1:15" x14ac:dyDescent="0.25">
      <c r="A300" s="55">
        <v>5031</v>
      </c>
      <c r="B300" s="55" t="s">
        <v>320</v>
      </c>
      <c r="C300" s="56">
        <v>170244424</v>
      </c>
      <c r="D300" s="56">
        <v>15023</v>
      </c>
      <c r="E300" s="56">
        <f t="shared" si="40"/>
        <v>11332.252146708381</v>
      </c>
      <c r="F300" s="57">
        <f t="shared" si="48"/>
        <v>0.93312465165343617</v>
      </c>
      <c r="G300" s="56">
        <f t="shared" si="49"/>
        <v>503.54039118139616</v>
      </c>
      <c r="H300" s="60">
        <f t="shared" si="41"/>
        <v>0</v>
      </c>
      <c r="I300" s="63">
        <f t="shared" si="42"/>
        <v>503.54039118139616</v>
      </c>
      <c r="J300" s="56">
        <f t="shared" si="43"/>
        <v>-103.21166509765817</v>
      </c>
      <c r="K300" s="56">
        <f t="shared" si="44"/>
        <v>400.32872608373799</v>
      </c>
      <c r="L300" s="56">
        <f t="shared" si="45"/>
        <v>7564687.2967181141</v>
      </c>
      <c r="M300" s="56">
        <f t="shared" si="46"/>
        <v>6014138.4519559955</v>
      </c>
      <c r="N300" s="34">
        <f>'jan-mars'!M300</f>
        <v>4685091.0916948402</v>
      </c>
      <c r="O300" s="34">
        <f t="shared" si="47"/>
        <v>1329047.3602611553</v>
      </c>
    </row>
    <row r="301" spans="1:15" x14ac:dyDescent="0.25">
      <c r="A301" s="55">
        <v>5032</v>
      </c>
      <c r="B301" s="55" t="s">
        <v>321</v>
      </c>
      <c r="C301" s="56">
        <v>44899821</v>
      </c>
      <c r="D301" s="56">
        <v>4233</v>
      </c>
      <c r="E301" s="56">
        <f t="shared" si="40"/>
        <v>10607.092133238837</v>
      </c>
      <c r="F301" s="57">
        <f t="shared" si="48"/>
        <v>0.87341324775934648</v>
      </c>
      <c r="G301" s="56">
        <f t="shared" si="49"/>
        <v>953.13959953251322</v>
      </c>
      <c r="H301" s="60">
        <f t="shared" si="41"/>
        <v>113.00818477654647</v>
      </c>
      <c r="I301" s="63">
        <f t="shared" si="42"/>
        <v>1066.1477843090597</v>
      </c>
      <c r="J301" s="56">
        <f t="shared" si="43"/>
        <v>-103.21166509765817</v>
      </c>
      <c r="K301" s="56">
        <f t="shared" si="44"/>
        <v>962.93611921140155</v>
      </c>
      <c r="L301" s="56">
        <f t="shared" si="45"/>
        <v>4513003.5709802499</v>
      </c>
      <c r="M301" s="56">
        <f t="shared" si="46"/>
        <v>4076108.5926218629</v>
      </c>
      <c r="N301" s="34">
        <f>'jan-mars'!M301</f>
        <v>5476117.2517772708</v>
      </c>
      <c r="O301" s="34">
        <f t="shared" si="47"/>
        <v>-1400008.6591554079</v>
      </c>
    </row>
    <row r="302" spans="1:15" x14ac:dyDescent="0.25">
      <c r="A302" s="55">
        <v>5033</v>
      </c>
      <c r="B302" s="55" t="s">
        <v>322</v>
      </c>
      <c r="C302" s="56">
        <v>22258389</v>
      </c>
      <c r="D302" s="56">
        <v>786</v>
      </c>
      <c r="E302" s="56">
        <f t="shared" si="40"/>
        <v>28318.561068702289</v>
      </c>
      <c r="F302" s="57">
        <f t="shared" si="48"/>
        <v>2.3318178143640087</v>
      </c>
      <c r="G302" s="56">
        <f t="shared" si="49"/>
        <v>-10027.971140454827</v>
      </c>
      <c r="H302" s="60">
        <f t="shared" si="41"/>
        <v>0</v>
      </c>
      <c r="I302" s="63">
        <f t="shared" si="42"/>
        <v>-10027.971140454827</v>
      </c>
      <c r="J302" s="56">
        <f t="shared" si="43"/>
        <v>-103.21166509765817</v>
      </c>
      <c r="K302" s="56">
        <f t="shared" si="44"/>
        <v>-10131.182805552486</v>
      </c>
      <c r="L302" s="56">
        <f t="shared" si="45"/>
        <v>-7881985.3163974937</v>
      </c>
      <c r="M302" s="56">
        <f t="shared" si="46"/>
        <v>-7963109.6851642542</v>
      </c>
      <c r="N302" s="34">
        <f>'jan-mars'!M302</f>
        <v>-3589859.6966975871</v>
      </c>
      <c r="O302" s="34">
        <f t="shared" si="47"/>
        <v>-4373249.988466667</v>
      </c>
    </row>
    <row r="303" spans="1:15" x14ac:dyDescent="0.25">
      <c r="A303" s="55">
        <v>5034</v>
      </c>
      <c r="B303" s="55" t="s">
        <v>323</v>
      </c>
      <c r="C303" s="56">
        <v>26639767</v>
      </c>
      <c r="D303" s="56">
        <v>2472</v>
      </c>
      <c r="E303" s="56">
        <f t="shared" si="40"/>
        <v>10776.604773462783</v>
      </c>
      <c r="F303" s="57">
        <f t="shared" si="48"/>
        <v>0.88737132258084339</v>
      </c>
      <c r="G303" s="56">
        <f t="shared" si="49"/>
        <v>848.04176259366682</v>
      </c>
      <c r="H303" s="60">
        <f t="shared" si="41"/>
        <v>53.678760698165476</v>
      </c>
      <c r="I303" s="63">
        <f t="shared" si="42"/>
        <v>901.72052329183225</v>
      </c>
      <c r="J303" s="56">
        <f t="shared" si="43"/>
        <v>-103.21166509765817</v>
      </c>
      <c r="K303" s="56">
        <f t="shared" si="44"/>
        <v>798.50885819417408</v>
      </c>
      <c r="L303" s="56">
        <f t="shared" si="45"/>
        <v>2229053.1335774092</v>
      </c>
      <c r="M303" s="56">
        <f t="shared" si="46"/>
        <v>1973913.8974559982</v>
      </c>
      <c r="N303" s="34">
        <f>'jan-mars'!M303</f>
        <v>5171102.3586495193</v>
      </c>
      <c r="O303" s="34">
        <f t="shared" si="47"/>
        <v>-3197188.461193521</v>
      </c>
    </row>
    <row r="304" spans="1:15" x14ac:dyDescent="0.25">
      <c r="A304" s="55">
        <v>5035</v>
      </c>
      <c r="B304" s="55" t="s">
        <v>324</v>
      </c>
      <c r="C304" s="56">
        <v>252134529</v>
      </c>
      <c r="D304" s="56">
        <v>24927</v>
      </c>
      <c r="E304" s="56">
        <f t="shared" si="40"/>
        <v>10114.916716813093</v>
      </c>
      <c r="F304" s="57">
        <f t="shared" si="48"/>
        <v>0.83288635089374374</v>
      </c>
      <c r="G304" s="56">
        <f t="shared" si="49"/>
        <v>1258.2883577164741</v>
      </c>
      <c r="H304" s="60">
        <f t="shared" si="41"/>
        <v>285.26958052555671</v>
      </c>
      <c r="I304" s="63">
        <f t="shared" si="42"/>
        <v>1543.5579382420308</v>
      </c>
      <c r="J304" s="56">
        <f t="shared" si="43"/>
        <v>-103.21166509765817</v>
      </c>
      <c r="K304" s="56">
        <f t="shared" si="44"/>
        <v>1440.3462731443726</v>
      </c>
      <c r="L304" s="56">
        <f t="shared" si="45"/>
        <v>38476268.726559103</v>
      </c>
      <c r="M304" s="56">
        <f t="shared" si="46"/>
        <v>35903511.550669774</v>
      </c>
      <c r="N304" s="34">
        <f>'jan-mars'!M304</f>
        <v>32162667.653166097</v>
      </c>
      <c r="O304" s="34">
        <f t="shared" si="47"/>
        <v>3740843.8975036778</v>
      </c>
    </row>
    <row r="305" spans="1:15" x14ac:dyDescent="0.25">
      <c r="A305" s="55">
        <v>5036</v>
      </c>
      <c r="B305" s="55" t="s">
        <v>325</v>
      </c>
      <c r="C305" s="56">
        <v>24730647</v>
      </c>
      <c r="D305" s="56">
        <v>2661</v>
      </c>
      <c r="E305" s="56">
        <f t="shared" si="40"/>
        <v>9293.7418263810596</v>
      </c>
      <c r="F305" s="57">
        <f t="shared" si="48"/>
        <v>0.76526885318358984</v>
      </c>
      <c r="G305" s="56">
        <f t="shared" si="49"/>
        <v>1767.4167897843352</v>
      </c>
      <c r="H305" s="60">
        <f t="shared" si="41"/>
        <v>572.68079217676859</v>
      </c>
      <c r="I305" s="63">
        <f t="shared" si="42"/>
        <v>2340.097581961104</v>
      </c>
      <c r="J305" s="56">
        <f t="shared" si="43"/>
        <v>-103.21166509765817</v>
      </c>
      <c r="K305" s="56">
        <f t="shared" si="44"/>
        <v>2236.8859168634458</v>
      </c>
      <c r="L305" s="56">
        <f t="shared" si="45"/>
        <v>6226999.6655984977</v>
      </c>
      <c r="M305" s="56">
        <f t="shared" si="46"/>
        <v>5952353.4247736288</v>
      </c>
      <c r="N305" s="34">
        <f>'jan-mars'!M305</f>
        <v>5767919.0882185949</v>
      </c>
      <c r="O305" s="34">
        <f t="shared" si="47"/>
        <v>184434.33655503392</v>
      </c>
    </row>
    <row r="306" spans="1:15" x14ac:dyDescent="0.25">
      <c r="A306" s="55">
        <v>5037</v>
      </c>
      <c r="B306" s="55" t="s">
        <v>326</v>
      </c>
      <c r="C306" s="56">
        <v>207062526</v>
      </c>
      <c r="D306" s="56">
        <v>20732</v>
      </c>
      <c r="E306" s="56">
        <f t="shared" si="40"/>
        <v>9987.580841211653</v>
      </c>
      <c r="F306" s="57">
        <f t="shared" si="48"/>
        <v>0.82240121139761158</v>
      </c>
      <c r="G306" s="56">
        <f t="shared" si="49"/>
        <v>1337.2366005893673</v>
      </c>
      <c r="H306" s="60">
        <f t="shared" si="41"/>
        <v>329.83713698606084</v>
      </c>
      <c r="I306" s="63">
        <f t="shared" si="42"/>
        <v>1667.0737375754281</v>
      </c>
      <c r="J306" s="56">
        <f t="shared" si="43"/>
        <v>-103.21166509765817</v>
      </c>
      <c r="K306" s="56">
        <f t="shared" si="44"/>
        <v>1563.86207247777</v>
      </c>
      <c r="L306" s="56">
        <f t="shared" si="45"/>
        <v>34561772.727413774</v>
      </c>
      <c r="M306" s="56">
        <f t="shared" si="46"/>
        <v>32421988.486609127</v>
      </c>
      <c r="N306" s="34">
        <f>'jan-mars'!M306</f>
        <v>28797200.824159328</v>
      </c>
      <c r="O306" s="34">
        <f t="shared" si="47"/>
        <v>3624787.6624497995</v>
      </c>
    </row>
    <row r="307" spans="1:15" x14ac:dyDescent="0.25">
      <c r="A307" s="55">
        <v>5038</v>
      </c>
      <c r="B307" s="55" t="s">
        <v>327</v>
      </c>
      <c r="C307" s="56">
        <v>148027287</v>
      </c>
      <c r="D307" s="56">
        <v>15412</v>
      </c>
      <c r="E307" s="56">
        <f t="shared" si="40"/>
        <v>9604.6773293537499</v>
      </c>
      <c r="F307" s="57">
        <f t="shared" si="48"/>
        <v>0.79087202359860331</v>
      </c>
      <c r="G307" s="56">
        <f t="shared" si="49"/>
        <v>1574.6367779412672</v>
      </c>
      <c r="H307" s="60">
        <f t="shared" si="41"/>
        <v>463.85336613632694</v>
      </c>
      <c r="I307" s="63">
        <f t="shared" si="42"/>
        <v>2038.4901440775941</v>
      </c>
      <c r="J307" s="56">
        <f t="shared" si="43"/>
        <v>-103.21166509765817</v>
      </c>
      <c r="K307" s="56">
        <f t="shared" si="44"/>
        <v>1935.2784789799359</v>
      </c>
      <c r="L307" s="56">
        <f t="shared" si="45"/>
        <v>31417210.100523882</v>
      </c>
      <c r="M307" s="56">
        <f t="shared" si="46"/>
        <v>29826511.918038774</v>
      </c>
      <c r="N307" s="34">
        <f>'jan-mars'!M307</f>
        <v>27093576.316288985</v>
      </c>
      <c r="O307" s="34">
        <f t="shared" si="47"/>
        <v>2732935.601749789</v>
      </c>
    </row>
    <row r="308" spans="1:15" x14ac:dyDescent="0.25">
      <c r="A308" s="55">
        <v>5041</v>
      </c>
      <c r="B308" s="55" t="s">
        <v>328</v>
      </c>
      <c r="C308" s="56">
        <v>19862913</v>
      </c>
      <c r="D308" s="56">
        <v>2138</v>
      </c>
      <c r="E308" s="56">
        <f t="shared" si="40"/>
        <v>9290.4176800748355</v>
      </c>
      <c r="F308" s="57">
        <f t="shared" si="48"/>
        <v>0.76499513505378791</v>
      </c>
      <c r="G308" s="56">
        <f t="shared" si="49"/>
        <v>1769.4777604941942</v>
      </c>
      <c r="H308" s="60">
        <f t="shared" si="41"/>
        <v>573.84424338394695</v>
      </c>
      <c r="I308" s="63">
        <f t="shared" si="42"/>
        <v>2343.322003878141</v>
      </c>
      <c r="J308" s="56">
        <f t="shared" si="43"/>
        <v>-103.21166509765817</v>
      </c>
      <c r="K308" s="56">
        <f t="shared" si="44"/>
        <v>2240.1103387804828</v>
      </c>
      <c r="L308" s="56">
        <f t="shared" si="45"/>
        <v>5010022.4442914659</v>
      </c>
      <c r="M308" s="56">
        <f t="shared" si="46"/>
        <v>4789355.9043126721</v>
      </c>
      <c r="N308" s="34">
        <f>'jan-mars'!M308</f>
        <v>4957149.0379824713</v>
      </c>
      <c r="O308" s="34">
        <f t="shared" si="47"/>
        <v>-167793.13366979919</v>
      </c>
    </row>
    <row r="309" spans="1:15" x14ac:dyDescent="0.25">
      <c r="A309" s="55">
        <v>5042</v>
      </c>
      <c r="B309" s="55" t="s">
        <v>329</v>
      </c>
      <c r="C309" s="56">
        <v>14446155</v>
      </c>
      <c r="D309" s="56">
        <v>1316</v>
      </c>
      <c r="E309" s="56">
        <f t="shared" si="40"/>
        <v>10977.321428571429</v>
      </c>
      <c r="F309" s="57">
        <f t="shared" si="48"/>
        <v>0.90389881036125785</v>
      </c>
      <c r="G309" s="56">
        <f t="shared" si="49"/>
        <v>723.59743642630599</v>
      </c>
      <c r="H309" s="60">
        <f t="shared" si="41"/>
        <v>0</v>
      </c>
      <c r="I309" s="63">
        <f t="shared" si="42"/>
        <v>723.59743642630599</v>
      </c>
      <c r="J309" s="56">
        <f t="shared" si="43"/>
        <v>-103.21166509765817</v>
      </c>
      <c r="K309" s="56">
        <f t="shared" si="44"/>
        <v>620.38577132864782</v>
      </c>
      <c r="L309" s="56">
        <f t="shared" si="45"/>
        <v>952254.22633701866</v>
      </c>
      <c r="M309" s="56">
        <f t="shared" si="46"/>
        <v>816427.67506850057</v>
      </c>
      <c r="N309" s="34">
        <f>'jan-mars'!M309</f>
        <v>1497154.4769995017</v>
      </c>
      <c r="O309" s="34">
        <f t="shared" si="47"/>
        <v>-680726.80193100113</v>
      </c>
    </row>
    <row r="310" spans="1:15" x14ac:dyDescent="0.25">
      <c r="A310" s="55">
        <v>5043</v>
      </c>
      <c r="B310" s="55" t="s">
        <v>330</v>
      </c>
      <c r="C310" s="56">
        <v>7124599</v>
      </c>
      <c r="D310" s="56">
        <v>443</v>
      </c>
      <c r="E310" s="56">
        <f t="shared" si="40"/>
        <v>16082.61625282167</v>
      </c>
      <c r="F310" s="57">
        <f t="shared" si="48"/>
        <v>1.3242809544216805</v>
      </c>
      <c r="G310" s="56">
        <f t="shared" si="49"/>
        <v>-2441.6853546088432</v>
      </c>
      <c r="H310" s="60">
        <f t="shared" si="41"/>
        <v>0</v>
      </c>
      <c r="I310" s="63">
        <f t="shared" si="42"/>
        <v>-2441.6853546088432</v>
      </c>
      <c r="J310" s="56">
        <f t="shared" si="43"/>
        <v>-103.21166509765817</v>
      </c>
      <c r="K310" s="56">
        <f t="shared" si="44"/>
        <v>-2544.8970197065014</v>
      </c>
      <c r="L310" s="56">
        <f t="shared" si="45"/>
        <v>-1081666.6120917175</v>
      </c>
      <c r="M310" s="56">
        <f t="shared" si="46"/>
        <v>-1127389.3797299801</v>
      </c>
      <c r="N310" s="34">
        <f>'jan-mars'!M310</f>
        <v>-171080.54422014151</v>
      </c>
      <c r="O310" s="34">
        <f t="shared" si="47"/>
        <v>-956308.83550983865</v>
      </c>
    </row>
    <row r="311" spans="1:15" x14ac:dyDescent="0.25">
      <c r="A311" s="55">
        <v>5044</v>
      </c>
      <c r="B311" s="55" t="s">
        <v>331</v>
      </c>
      <c r="C311" s="56">
        <v>17928678</v>
      </c>
      <c r="D311" s="56">
        <v>811</v>
      </c>
      <c r="E311" s="56">
        <f t="shared" si="40"/>
        <v>22106.877928483354</v>
      </c>
      <c r="F311" s="57">
        <f t="shared" si="48"/>
        <v>1.8203330193418712</v>
      </c>
      <c r="G311" s="56">
        <f t="shared" si="49"/>
        <v>-6176.7275935190873</v>
      </c>
      <c r="H311" s="60">
        <f t="shared" si="41"/>
        <v>0</v>
      </c>
      <c r="I311" s="63">
        <f t="shared" si="42"/>
        <v>-6176.7275935190873</v>
      </c>
      <c r="J311" s="56">
        <f t="shared" si="43"/>
        <v>-103.21166509765817</v>
      </c>
      <c r="K311" s="56">
        <f t="shared" si="44"/>
        <v>-6279.9392586167451</v>
      </c>
      <c r="L311" s="56">
        <f t="shared" si="45"/>
        <v>-5009326.07834398</v>
      </c>
      <c r="M311" s="56">
        <f t="shared" si="46"/>
        <v>-5093030.7387381801</v>
      </c>
      <c r="N311" s="34">
        <f>'jan-mars'!M311</f>
        <v>-2195619.5746332617</v>
      </c>
      <c r="O311" s="34">
        <f t="shared" si="47"/>
        <v>-2897411.1641049185</v>
      </c>
    </row>
    <row r="312" spans="1:15" x14ac:dyDescent="0.25">
      <c r="A312" s="55">
        <v>5045</v>
      </c>
      <c r="B312" s="55" t="s">
        <v>332</v>
      </c>
      <c r="C312" s="56">
        <v>26413505</v>
      </c>
      <c r="D312" s="56">
        <v>2314</v>
      </c>
      <c r="E312" s="56">
        <f t="shared" si="40"/>
        <v>11414.652117545376</v>
      </c>
      <c r="F312" s="57">
        <f t="shared" si="48"/>
        <v>0.93990966164863465</v>
      </c>
      <c r="G312" s="56">
        <f t="shared" si="49"/>
        <v>452.45240926245884</v>
      </c>
      <c r="H312" s="60">
        <f t="shared" si="41"/>
        <v>0</v>
      </c>
      <c r="I312" s="63">
        <f t="shared" si="42"/>
        <v>452.45240926245884</v>
      </c>
      <c r="J312" s="56">
        <f t="shared" si="43"/>
        <v>-103.21166509765817</v>
      </c>
      <c r="K312" s="56">
        <f t="shared" si="44"/>
        <v>349.24074416480067</v>
      </c>
      <c r="L312" s="56">
        <f t="shared" si="45"/>
        <v>1046974.8750333297</v>
      </c>
      <c r="M312" s="56">
        <f t="shared" si="46"/>
        <v>808143.08199734881</v>
      </c>
      <c r="N312" s="34">
        <f>'jan-mars'!M312</f>
        <v>2239139.291866906</v>
      </c>
      <c r="O312" s="34">
        <f t="shared" si="47"/>
        <v>-1430996.2098695571</v>
      </c>
    </row>
    <row r="313" spans="1:15" x14ac:dyDescent="0.25">
      <c r="A313" s="55">
        <v>5046</v>
      </c>
      <c r="B313" s="55" t="s">
        <v>333</v>
      </c>
      <c r="C313" s="56">
        <v>11325584</v>
      </c>
      <c r="D313" s="56">
        <v>1235</v>
      </c>
      <c r="E313" s="56">
        <f t="shared" si="40"/>
        <v>9170.5133603238864</v>
      </c>
      <c r="F313" s="57">
        <f t="shared" si="48"/>
        <v>0.75512192757915142</v>
      </c>
      <c r="G313" s="56">
        <f t="shared" si="49"/>
        <v>1843.8184387397826</v>
      </c>
      <c r="H313" s="60">
        <f t="shared" si="41"/>
        <v>615.81075529677912</v>
      </c>
      <c r="I313" s="63">
        <f t="shared" si="42"/>
        <v>2459.6291940365618</v>
      </c>
      <c r="J313" s="56">
        <f t="shared" si="43"/>
        <v>-103.21166509765817</v>
      </c>
      <c r="K313" s="56">
        <f t="shared" si="44"/>
        <v>2356.4175289389036</v>
      </c>
      <c r="L313" s="56">
        <f t="shared" si="45"/>
        <v>3037642.0546351536</v>
      </c>
      <c r="M313" s="56">
        <f t="shared" si="46"/>
        <v>2910175.648239546</v>
      </c>
      <c r="N313" s="34">
        <f>'jan-mars'!M313</f>
        <v>2721898.3800413245</v>
      </c>
      <c r="O313" s="34">
        <f t="shared" si="47"/>
        <v>188277.26819822146</v>
      </c>
    </row>
    <row r="314" spans="1:15" x14ac:dyDescent="0.25">
      <c r="A314" s="55">
        <v>5047</v>
      </c>
      <c r="B314" s="55" t="s">
        <v>334</v>
      </c>
      <c r="C314" s="56">
        <v>38520292</v>
      </c>
      <c r="D314" s="56">
        <v>3946</v>
      </c>
      <c r="E314" s="56">
        <f t="shared" si="40"/>
        <v>9761.8580841358344</v>
      </c>
      <c r="F314" s="57">
        <f t="shared" si="48"/>
        <v>0.80381466158034465</v>
      </c>
      <c r="G314" s="56">
        <f t="shared" si="49"/>
        <v>1477.184709976375</v>
      </c>
      <c r="H314" s="60">
        <f t="shared" si="41"/>
        <v>408.84010196259737</v>
      </c>
      <c r="I314" s="63">
        <f t="shared" si="42"/>
        <v>1886.0248119389723</v>
      </c>
      <c r="J314" s="56">
        <f t="shared" si="43"/>
        <v>-103.21166509765817</v>
      </c>
      <c r="K314" s="56">
        <f t="shared" si="44"/>
        <v>1782.8131468413142</v>
      </c>
      <c r="L314" s="56">
        <f t="shared" si="45"/>
        <v>7442253.9079111852</v>
      </c>
      <c r="M314" s="56">
        <f t="shared" si="46"/>
        <v>7034980.6774358256</v>
      </c>
      <c r="N314" s="34">
        <f>'jan-mars'!M314</f>
        <v>6429865.1124316351</v>
      </c>
      <c r="O314" s="34">
        <f t="shared" si="47"/>
        <v>605115.56500419043</v>
      </c>
    </row>
    <row r="315" spans="1:15" x14ac:dyDescent="0.25">
      <c r="A315" s="55">
        <v>5049</v>
      </c>
      <c r="B315" s="55" t="s">
        <v>335</v>
      </c>
      <c r="C315" s="56">
        <v>12663323</v>
      </c>
      <c r="D315" s="56">
        <v>1121</v>
      </c>
      <c r="E315" s="56">
        <f t="shared" si="40"/>
        <v>11296.452274754683</v>
      </c>
      <c r="F315" s="57">
        <f t="shared" si="48"/>
        <v>0.93017680486944676</v>
      </c>
      <c r="G315" s="56">
        <f t="shared" si="49"/>
        <v>525.73631179268841</v>
      </c>
      <c r="H315" s="60">
        <f t="shared" si="41"/>
        <v>0</v>
      </c>
      <c r="I315" s="63">
        <f t="shared" si="42"/>
        <v>525.73631179268841</v>
      </c>
      <c r="J315" s="56">
        <f t="shared" si="43"/>
        <v>-103.21166509765817</v>
      </c>
      <c r="K315" s="56">
        <f t="shared" si="44"/>
        <v>422.52464669503024</v>
      </c>
      <c r="L315" s="56">
        <f t="shared" si="45"/>
        <v>589350.40551960375</v>
      </c>
      <c r="M315" s="56">
        <f t="shared" si="46"/>
        <v>473650.12894512888</v>
      </c>
      <c r="N315" s="34">
        <f>'jan-mars'!M315</f>
        <v>380775.0749643821</v>
      </c>
      <c r="O315" s="34">
        <f t="shared" si="47"/>
        <v>92875.053980746772</v>
      </c>
    </row>
    <row r="316" spans="1:15" x14ac:dyDescent="0.25">
      <c r="A316" s="55">
        <v>5052</v>
      </c>
      <c r="B316" s="55" t="s">
        <v>336</v>
      </c>
      <c r="C316" s="56">
        <v>6333223</v>
      </c>
      <c r="D316" s="56">
        <v>593</v>
      </c>
      <c r="E316" s="56">
        <f t="shared" si="40"/>
        <v>10679.971332209107</v>
      </c>
      <c r="F316" s="57">
        <f t="shared" si="48"/>
        <v>0.87941429470672383</v>
      </c>
      <c r="G316" s="56">
        <f t="shared" si="49"/>
        <v>907.95449617094607</v>
      </c>
      <c r="H316" s="60">
        <f t="shared" si="41"/>
        <v>87.500465136952144</v>
      </c>
      <c r="I316" s="63">
        <f t="shared" si="42"/>
        <v>995.4549613078982</v>
      </c>
      <c r="J316" s="56">
        <f t="shared" si="43"/>
        <v>-103.21166509765817</v>
      </c>
      <c r="K316" s="56">
        <f t="shared" si="44"/>
        <v>892.24329621024003</v>
      </c>
      <c r="L316" s="56">
        <f t="shared" si="45"/>
        <v>590304.79205558368</v>
      </c>
      <c r="M316" s="56">
        <f t="shared" si="46"/>
        <v>529100.27465267235</v>
      </c>
      <c r="N316" s="34">
        <f>'jan-mars'!M316</f>
        <v>447915.6400765226</v>
      </c>
      <c r="O316" s="34">
        <f t="shared" si="47"/>
        <v>81184.634576149751</v>
      </c>
    </row>
    <row r="317" spans="1:15" x14ac:dyDescent="0.25">
      <c r="A317" s="55">
        <v>5053</v>
      </c>
      <c r="B317" s="55" t="s">
        <v>337</v>
      </c>
      <c r="C317" s="56">
        <v>69133200</v>
      </c>
      <c r="D317" s="56">
        <v>7031</v>
      </c>
      <c r="E317" s="56">
        <f t="shared" si="40"/>
        <v>9832.6269378466786</v>
      </c>
      <c r="F317" s="57">
        <f t="shared" si="48"/>
        <v>0.80964193766915149</v>
      </c>
      <c r="G317" s="56">
        <f t="shared" si="49"/>
        <v>1433.3080206756515</v>
      </c>
      <c r="H317" s="60">
        <f t="shared" si="41"/>
        <v>384.07100316380189</v>
      </c>
      <c r="I317" s="63">
        <f t="shared" si="42"/>
        <v>1817.3790238394533</v>
      </c>
      <c r="J317" s="56">
        <f t="shared" si="43"/>
        <v>-103.21166509765817</v>
      </c>
      <c r="K317" s="56">
        <f t="shared" si="44"/>
        <v>1714.1673587417952</v>
      </c>
      <c r="L317" s="56">
        <f t="shared" si="45"/>
        <v>12777991.916615196</v>
      </c>
      <c r="M317" s="56">
        <f t="shared" si="46"/>
        <v>12052310.699313562</v>
      </c>
      <c r="N317" s="34">
        <f>'jan-mars'!M317</f>
        <v>11033433.286826363</v>
      </c>
      <c r="O317" s="34">
        <f t="shared" si="47"/>
        <v>1018877.4124871995</v>
      </c>
    </row>
    <row r="318" spans="1:15" x14ac:dyDescent="0.25">
      <c r="A318" s="55">
        <v>5054</v>
      </c>
      <c r="B318" s="55" t="s">
        <v>338</v>
      </c>
      <c r="C318" s="56">
        <v>92329251</v>
      </c>
      <c r="D318" s="56">
        <v>10042</v>
      </c>
      <c r="E318" s="56">
        <f t="shared" si="40"/>
        <v>9194.3090021907992</v>
      </c>
      <c r="F318" s="57">
        <f t="shared" si="48"/>
        <v>0.75708131744627349</v>
      </c>
      <c r="G318" s="56">
        <f t="shared" si="49"/>
        <v>1829.0651407822966</v>
      </c>
      <c r="H318" s="60">
        <f t="shared" si="41"/>
        <v>607.48228064335967</v>
      </c>
      <c r="I318" s="63">
        <f t="shared" si="42"/>
        <v>2436.5474214256565</v>
      </c>
      <c r="J318" s="56">
        <f t="shared" si="43"/>
        <v>-103.21166509765817</v>
      </c>
      <c r="K318" s="56">
        <f t="shared" si="44"/>
        <v>2333.3357563279983</v>
      </c>
      <c r="L318" s="56">
        <f t="shared" si="45"/>
        <v>24467809.20595644</v>
      </c>
      <c r="M318" s="56">
        <f t="shared" si="46"/>
        <v>23431357.665045761</v>
      </c>
      <c r="N318" s="34">
        <f>'jan-mars'!M318</f>
        <v>22436546.464246958</v>
      </c>
      <c r="O318" s="34">
        <f t="shared" si="47"/>
        <v>994811.20079880208</v>
      </c>
    </row>
    <row r="319" spans="1:15" x14ac:dyDescent="0.25">
      <c r="A319" s="55">
        <v>5055</v>
      </c>
      <c r="B319" s="55" t="s">
        <v>339</v>
      </c>
      <c r="C319" s="56">
        <v>64398335</v>
      </c>
      <c r="D319" s="56">
        <v>6134</v>
      </c>
      <c r="E319" s="56">
        <f t="shared" si="40"/>
        <v>10498.587381806325</v>
      </c>
      <c r="F319" s="57">
        <f t="shared" si="48"/>
        <v>0.8644787079103885</v>
      </c>
      <c r="G319" s="56">
        <f t="shared" si="49"/>
        <v>1020.4125454206709</v>
      </c>
      <c r="H319" s="60">
        <f t="shared" si="41"/>
        <v>150.98484777792581</v>
      </c>
      <c r="I319" s="63">
        <f t="shared" si="42"/>
        <v>1171.3973931985968</v>
      </c>
      <c r="J319" s="56">
        <f t="shared" si="43"/>
        <v>-103.21166509765817</v>
      </c>
      <c r="K319" s="56">
        <f t="shared" si="44"/>
        <v>1068.1857281009386</v>
      </c>
      <c r="L319" s="56">
        <f t="shared" si="45"/>
        <v>7185351.6098801922</v>
      </c>
      <c r="M319" s="56">
        <f t="shared" si="46"/>
        <v>6552251.2561711576</v>
      </c>
      <c r="N319" s="34">
        <f>'jan-mars'!M319</f>
        <v>6088123.1545858206</v>
      </c>
      <c r="O319" s="34">
        <f t="shared" si="47"/>
        <v>464128.10158533696</v>
      </c>
    </row>
    <row r="320" spans="1:15" x14ac:dyDescent="0.25">
      <c r="A320" s="55">
        <v>5056</v>
      </c>
      <c r="B320" s="55" t="s">
        <v>340</v>
      </c>
      <c r="C320" s="56">
        <v>60332728</v>
      </c>
      <c r="D320" s="56">
        <v>5414</v>
      </c>
      <c r="E320" s="56">
        <f t="shared" si="40"/>
        <v>11143.835980790544</v>
      </c>
      <c r="F320" s="57">
        <f t="shared" si="48"/>
        <v>0.91761001547063414</v>
      </c>
      <c r="G320" s="56">
        <f t="shared" si="49"/>
        <v>620.35841405045517</v>
      </c>
      <c r="H320" s="60">
        <f t="shared" si="41"/>
        <v>0</v>
      </c>
      <c r="I320" s="63">
        <f t="shared" si="42"/>
        <v>620.35841405045517</v>
      </c>
      <c r="J320" s="56">
        <f t="shared" si="43"/>
        <v>-103.21166509765817</v>
      </c>
      <c r="K320" s="56">
        <f t="shared" si="44"/>
        <v>517.146748952797</v>
      </c>
      <c r="L320" s="56">
        <f t="shared" si="45"/>
        <v>3358620.4536691643</v>
      </c>
      <c r="M320" s="56">
        <f t="shared" si="46"/>
        <v>2799832.4988304428</v>
      </c>
      <c r="N320" s="34">
        <f>'jan-mars'!M320</f>
        <v>2697978.4286504569</v>
      </c>
      <c r="O320" s="34">
        <f t="shared" si="47"/>
        <v>101854.07017998584</v>
      </c>
    </row>
    <row r="321" spans="1:15" x14ac:dyDescent="0.25">
      <c r="A321" s="55">
        <v>5057</v>
      </c>
      <c r="B321" s="55" t="s">
        <v>341</v>
      </c>
      <c r="C321" s="56">
        <v>110902153</v>
      </c>
      <c r="D321" s="56">
        <v>10627</v>
      </c>
      <c r="E321" s="56">
        <f t="shared" si="40"/>
        <v>10435.885292180295</v>
      </c>
      <c r="F321" s="57">
        <f t="shared" si="48"/>
        <v>0.8593156684030806</v>
      </c>
      <c r="G321" s="56">
        <f t="shared" si="49"/>
        <v>1059.287840988809</v>
      </c>
      <c r="H321" s="60">
        <f t="shared" si="41"/>
        <v>172.93057914703604</v>
      </c>
      <c r="I321" s="63">
        <f t="shared" si="42"/>
        <v>1232.218420135845</v>
      </c>
      <c r="J321" s="56">
        <f t="shared" si="43"/>
        <v>-103.21166509765817</v>
      </c>
      <c r="K321" s="56">
        <f t="shared" si="44"/>
        <v>1129.0067550381868</v>
      </c>
      <c r="L321" s="56">
        <f t="shared" si="45"/>
        <v>13094785.150783625</v>
      </c>
      <c r="M321" s="56">
        <f t="shared" si="46"/>
        <v>11997954.785790812</v>
      </c>
      <c r="N321" s="34">
        <f>'jan-mars'!M321</f>
        <v>9881689.7000559997</v>
      </c>
      <c r="O321" s="34">
        <f t="shared" si="47"/>
        <v>2116265.0857348125</v>
      </c>
    </row>
    <row r="322" spans="1:15" x14ac:dyDescent="0.25">
      <c r="A322" s="55">
        <v>5058</v>
      </c>
      <c r="B322" s="55" t="s">
        <v>342</v>
      </c>
      <c r="C322" s="56">
        <v>46275349</v>
      </c>
      <c r="D322" s="56">
        <v>4342</v>
      </c>
      <c r="E322" s="56">
        <f t="shared" si="40"/>
        <v>10657.611469368954</v>
      </c>
      <c r="F322" s="57">
        <f t="shared" si="48"/>
        <v>0.87757313030677742</v>
      </c>
      <c r="G322" s="56">
        <f t="shared" si="49"/>
        <v>921.81761113184052</v>
      </c>
      <c r="H322" s="60">
        <f t="shared" si="41"/>
        <v>95.326417131005471</v>
      </c>
      <c r="I322" s="63">
        <f t="shared" si="42"/>
        <v>1017.1440282628459</v>
      </c>
      <c r="J322" s="56">
        <f t="shared" si="43"/>
        <v>-103.21166509765817</v>
      </c>
      <c r="K322" s="56">
        <f t="shared" si="44"/>
        <v>913.93236316518778</v>
      </c>
      <c r="L322" s="56">
        <f t="shared" si="45"/>
        <v>4416439.3707172768</v>
      </c>
      <c r="M322" s="56">
        <f t="shared" si="46"/>
        <v>3968294.3208632455</v>
      </c>
      <c r="N322" s="34">
        <f>'jan-mars'!M322</f>
        <v>3841655.5486716037</v>
      </c>
      <c r="O322" s="34">
        <f t="shared" si="47"/>
        <v>126638.77219164185</v>
      </c>
    </row>
    <row r="323" spans="1:15" x14ac:dyDescent="0.25">
      <c r="A323" s="55">
        <v>5059</v>
      </c>
      <c r="B323" s="55" t="s">
        <v>343</v>
      </c>
      <c r="C323" s="56">
        <v>184188661</v>
      </c>
      <c r="D323" s="56">
        <v>18798</v>
      </c>
      <c r="E323" s="56">
        <f t="shared" si="40"/>
        <v>9798.311575699543</v>
      </c>
      <c r="F323" s="57">
        <f t="shared" si="48"/>
        <v>0.80681632896089417</v>
      </c>
      <c r="G323" s="56">
        <f t="shared" si="49"/>
        <v>1454.5835452068754</v>
      </c>
      <c r="H323" s="60">
        <f t="shared" si="41"/>
        <v>396.08137991529935</v>
      </c>
      <c r="I323" s="63">
        <f t="shared" si="42"/>
        <v>1850.6649251221747</v>
      </c>
      <c r="J323" s="56">
        <f t="shared" si="43"/>
        <v>-103.21166509765817</v>
      </c>
      <c r="K323" s="56">
        <f t="shared" si="44"/>
        <v>1747.4532600245166</v>
      </c>
      <c r="L323" s="56">
        <f t="shared" si="45"/>
        <v>34788799.262446642</v>
      </c>
      <c r="M323" s="56">
        <f t="shared" si="46"/>
        <v>32848626.381940864</v>
      </c>
      <c r="N323" s="34">
        <f>'jan-mars'!M323</f>
        <v>30635753.069997445</v>
      </c>
      <c r="O323" s="34">
        <f t="shared" si="47"/>
        <v>2212873.3119434193</v>
      </c>
    </row>
    <row r="324" spans="1:15" x14ac:dyDescent="0.25">
      <c r="A324" s="55">
        <v>5060</v>
      </c>
      <c r="B324" s="55" t="s">
        <v>344</v>
      </c>
      <c r="C324" s="56">
        <v>116010994</v>
      </c>
      <c r="D324" s="56">
        <v>9921</v>
      </c>
      <c r="E324" s="56">
        <f t="shared" si="40"/>
        <v>11693.477875214192</v>
      </c>
      <c r="F324" s="57">
        <f t="shared" si="48"/>
        <v>0.96286883910324961</v>
      </c>
      <c r="G324" s="56">
        <f t="shared" si="49"/>
        <v>279.58043950779319</v>
      </c>
      <c r="H324" s="60">
        <f t="shared" si="41"/>
        <v>0</v>
      </c>
      <c r="I324" s="63">
        <f t="shared" si="42"/>
        <v>279.58043950779319</v>
      </c>
      <c r="J324" s="56">
        <f t="shared" si="43"/>
        <v>-103.21166509765817</v>
      </c>
      <c r="K324" s="56">
        <f t="shared" si="44"/>
        <v>176.36877441013502</v>
      </c>
      <c r="L324" s="56">
        <f t="shared" si="45"/>
        <v>2773717.5403568163</v>
      </c>
      <c r="M324" s="56">
        <f t="shared" si="46"/>
        <v>1749754.6109229496</v>
      </c>
      <c r="N324" s="34">
        <f>'jan-mars'!M324</f>
        <v>1748871.0616071648</v>
      </c>
      <c r="O324" s="34">
        <f t="shared" si="47"/>
        <v>883.54931578482501</v>
      </c>
    </row>
    <row r="325" spans="1:15" x14ac:dyDescent="0.25">
      <c r="A325" s="55">
        <v>5061</v>
      </c>
      <c r="B325" s="55" t="s">
        <v>345</v>
      </c>
      <c r="C325" s="56">
        <v>21169990</v>
      </c>
      <c r="D325" s="56">
        <v>1937</v>
      </c>
      <c r="E325" s="56">
        <f t="shared" si="40"/>
        <v>10929.266907589055</v>
      </c>
      <c r="F325" s="57">
        <f t="shared" si="48"/>
        <v>0.89994188656786389</v>
      </c>
      <c r="G325" s="56">
        <f t="shared" si="49"/>
        <v>753.39123943537788</v>
      </c>
      <c r="H325" s="60">
        <f t="shared" si="41"/>
        <v>0.24701375397007722</v>
      </c>
      <c r="I325" s="63">
        <f t="shared" si="42"/>
        <v>753.63825318934801</v>
      </c>
      <c r="J325" s="56">
        <f t="shared" si="43"/>
        <v>-103.21166509765817</v>
      </c>
      <c r="K325" s="56">
        <f t="shared" si="44"/>
        <v>650.42658809168984</v>
      </c>
      <c r="L325" s="56">
        <f t="shared" si="45"/>
        <v>1459797.296427767</v>
      </c>
      <c r="M325" s="56">
        <f t="shared" si="46"/>
        <v>1259876.3011336033</v>
      </c>
      <c r="N325" s="34">
        <f>'jan-mars'!M325</f>
        <v>2535343.7470121849</v>
      </c>
      <c r="O325" s="34">
        <f t="shared" si="47"/>
        <v>-1275467.4458785816</v>
      </c>
    </row>
    <row r="326" spans="1:15" x14ac:dyDescent="0.25">
      <c r="A326" s="55">
        <v>5501</v>
      </c>
      <c r="B326" s="55" t="s">
        <v>346</v>
      </c>
      <c r="C326" s="56">
        <v>962735881</v>
      </c>
      <c r="D326" s="56">
        <v>79421</v>
      </c>
      <c r="E326" s="56">
        <f t="shared" si="40"/>
        <v>12121.930988025837</v>
      </c>
      <c r="F326" s="57">
        <f t="shared" si="48"/>
        <v>0.99814868961013448</v>
      </c>
      <c r="G326" s="56">
        <f t="shared" si="49"/>
        <v>13.939509564573235</v>
      </c>
      <c r="H326" s="60">
        <f t="shared" si="41"/>
        <v>0</v>
      </c>
      <c r="I326" s="63">
        <f t="shared" si="42"/>
        <v>13.939509564573235</v>
      </c>
      <c r="J326" s="56">
        <f t="shared" si="43"/>
        <v>-103.21166509765817</v>
      </c>
      <c r="K326" s="56">
        <f t="shared" si="44"/>
        <v>-89.272155533084941</v>
      </c>
      <c r="L326" s="56">
        <f t="shared" si="45"/>
        <v>1107089.789127971</v>
      </c>
      <c r="M326" s="56">
        <f t="shared" si="46"/>
        <v>-7090083.8645931389</v>
      </c>
      <c r="N326" s="34">
        <f>'jan-mars'!M326</f>
        <v>-12890642.479566282</v>
      </c>
      <c r="O326" s="34">
        <f t="shared" si="47"/>
        <v>5800558.6149731427</v>
      </c>
    </row>
    <row r="327" spans="1:15" x14ac:dyDescent="0.25">
      <c r="A327" s="55">
        <v>5503</v>
      </c>
      <c r="B327" s="55" t="s">
        <v>347</v>
      </c>
      <c r="C327" s="56">
        <v>279208431</v>
      </c>
      <c r="D327" s="56">
        <v>25167</v>
      </c>
      <c r="E327" s="56">
        <f t="shared" si="40"/>
        <v>11094.227798307307</v>
      </c>
      <c r="F327" s="57">
        <f t="shared" si="48"/>
        <v>0.91352515948617963</v>
      </c>
      <c r="G327" s="56">
        <f t="shared" si="49"/>
        <v>651.11548719006169</v>
      </c>
      <c r="H327" s="60">
        <f t="shared" si="41"/>
        <v>0</v>
      </c>
      <c r="I327" s="63">
        <f t="shared" si="42"/>
        <v>651.11548719006169</v>
      </c>
      <c r="J327" s="56">
        <f t="shared" si="43"/>
        <v>-103.21166509765817</v>
      </c>
      <c r="K327" s="56">
        <f t="shared" si="44"/>
        <v>547.90382209240352</v>
      </c>
      <c r="L327" s="56">
        <f t="shared" si="45"/>
        <v>16386623.466112282</v>
      </c>
      <c r="M327" s="56">
        <f t="shared" si="46"/>
        <v>13789095.490599519</v>
      </c>
      <c r="N327" s="34">
        <f>'jan-mars'!M327</f>
        <v>11403563.102915799</v>
      </c>
      <c r="O327" s="34">
        <f t="shared" si="47"/>
        <v>2385532.3876837194</v>
      </c>
    </row>
    <row r="328" spans="1:15" x14ac:dyDescent="0.25">
      <c r="A328" s="55">
        <v>5510</v>
      </c>
      <c r="B328" s="55" t="s">
        <v>348</v>
      </c>
      <c r="C328" s="56">
        <v>28019165</v>
      </c>
      <c r="D328" s="56">
        <v>2852</v>
      </c>
      <c r="E328" s="56">
        <f t="shared" si="40"/>
        <v>9824.3916549789628</v>
      </c>
      <c r="F328" s="57">
        <f t="shared" si="48"/>
        <v>0.80896382484941187</v>
      </c>
      <c r="G328" s="56">
        <f t="shared" si="49"/>
        <v>1438.4138960536352</v>
      </c>
      <c r="H328" s="60">
        <f t="shared" si="41"/>
        <v>386.95335216750243</v>
      </c>
      <c r="I328" s="63">
        <f t="shared" si="42"/>
        <v>1825.3672482211377</v>
      </c>
      <c r="J328" s="56">
        <f t="shared" si="43"/>
        <v>-103.21166509765817</v>
      </c>
      <c r="K328" s="56">
        <f t="shared" si="44"/>
        <v>1722.1555831234796</v>
      </c>
      <c r="L328" s="56">
        <f t="shared" si="45"/>
        <v>5205947.3919266844</v>
      </c>
      <c r="M328" s="56">
        <f t="shared" si="46"/>
        <v>4911587.7230681637</v>
      </c>
      <c r="N328" s="34">
        <f>'jan-mars'!M328</f>
        <v>4750898.0763545409</v>
      </c>
      <c r="O328" s="34">
        <f t="shared" si="47"/>
        <v>160689.64671362285</v>
      </c>
    </row>
    <row r="329" spans="1:15" x14ac:dyDescent="0.25">
      <c r="A329" s="55">
        <v>5512</v>
      </c>
      <c r="B329" s="55" t="s">
        <v>349</v>
      </c>
      <c r="C329" s="56">
        <v>43697791</v>
      </c>
      <c r="D329" s="56">
        <v>4209</v>
      </c>
      <c r="E329" s="56">
        <f t="shared" ref="E329:E366" si="50">C329/D329</f>
        <v>10381.988833452126</v>
      </c>
      <c r="F329" s="57">
        <f t="shared" si="48"/>
        <v>0.85487770553171205</v>
      </c>
      <c r="G329" s="56">
        <f t="shared" si="49"/>
        <v>1092.7036454002744</v>
      </c>
      <c r="H329" s="60">
        <f t="shared" ref="H329:H364" si="51">(IF(E329&gt;=E$366*0.9,0,IF(E329&lt;0.9*E$366,(E$366*0.9-E329)*0.35)))</f>
        <v>191.79433970189547</v>
      </c>
      <c r="I329" s="63">
        <f t="shared" ref="I329:I364" si="52">G329+H329</f>
        <v>1284.4979851021699</v>
      </c>
      <c r="J329" s="56">
        <f t="shared" ref="J329:J364" si="53">I$368</f>
        <v>-103.21166509765817</v>
      </c>
      <c r="K329" s="56">
        <f t="shared" ref="K329:K364" si="54">I329+J329</f>
        <v>1181.2863200045117</v>
      </c>
      <c r="L329" s="56">
        <f t="shared" ref="L329:L364" si="55">I329*D329</f>
        <v>5406452.0192950331</v>
      </c>
      <c r="M329" s="56">
        <f t="shared" ref="M329:M364" si="56">D329*K329</f>
        <v>4972034.12089899</v>
      </c>
      <c r="N329" s="34">
        <f>'jan-mars'!M329</f>
        <v>4221039.0889748503</v>
      </c>
      <c r="O329" s="34">
        <f t="shared" ref="O329:O364" si="57">M329-N329</f>
        <v>750995.03192413971</v>
      </c>
    </row>
    <row r="330" spans="1:15" x14ac:dyDescent="0.25">
      <c r="A330" s="55">
        <v>5514</v>
      </c>
      <c r="B330" s="55" t="s">
        <v>350</v>
      </c>
      <c r="C330" s="56">
        <v>14366075</v>
      </c>
      <c r="D330" s="56">
        <v>1301</v>
      </c>
      <c r="E330" s="56">
        <f t="shared" si="50"/>
        <v>11042.332820906995</v>
      </c>
      <c r="F330" s="57">
        <f t="shared" ref="F330:F366" si="58">E330/$E$366</f>
        <v>0.90925200335778422</v>
      </c>
      <c r="G330" s="56">
        <f t="shared" si="49"/>
        <v>683.29037317825521</v>
      </c>
      <c r="H330" s="60">
        <f t="shared" si="51"/>
        <v>0</v>
      </c>
      <c r="I330" s="63">
        <f t="shared" si="52"/>
        <v>683.29037317825521</v>
      </c>
      <c r="J330" s="56">
        <f t="shared" si="53"/>
        <v>-103.21166509765817</v>
      </c>
      <c r="K330" s="56">
        <f t="shared" si="54"/>
        <v>580.07870808059704</v>
      </c>
      <c r="L330" s="56">
        <f t="shared" si="55"/>
        <v>888960.77550491004</v>
      </c>
      <c r="M330" s="56">
        <f t="shared" si="56"/>
        <v>754682.39921285678</v>
      </c>
      <c r="N330" s="34">
        <f>'jan-mars'!M330</f>
        <v>558932.70182752947</v>
      </c>
      <c r="O330" s="34">
        <f t="shared" si="57"/>
        <v>195749.69738532731</v>
      </c>
    </row>
    <row r="331" spans="1:15" x14ac:dyDescent="0.25">
      <c r="A331" s="55">
        <v>5516</v>
      </c>
      <c r="B331" s="55" t="s">
        <v>351</v>
      </c>
      <c r="C331" s="56">
        <v>11705696</v>
      </c>
      <c r="D331" s="56">
        <v>1062</v>
      </c>
      <c r="E331" s="56">
        <f t="shared" si="50"/>
        <v>11022.312617702448</v>
      </c>
      <c r="F331" s="57">
        <f t="shared" si="58"/>
        <v>0.90760349210870295</v>
      </c>
      <c r="G331" s="56">
        <f t="shared" ref="G331:G364" si="59">(E$366-E331)*0.62</f>
        <v>695.70289916507454</v>
      </c>
      <c r="H331" s="60">
        <f t="shared" si="51"/>
        <v>0</v>
      </c>
      <c r="I331" s="63">
        <f t="shared" si="52"/>
        <v>695.70289916507454</v>
      </c>
      <c r="J331" s="56">
        <f t="shared" si="53"/>
        <v>-103.21166509765817</v>
      </c>
      <c r="K331" s="56">
        <f t="shared" si="54"/>
        <v>592.49123406741637</v>
      </c>
      <c r="L331" s="56">
        <f t="shared" si="55"/>
        <v>738836.47891330917</v>
      </c>
      <c r="M331" s="56">
        <f t="shared" si="56"/>
        <v>629225.69057959621</v>
      </c>
      <c r="N331" s="34">
        <f>'jan-mars'!M331</f>
        <v>619033.46049257298</v>
      </c>
      <c r="O331" s="34">
        <f t="shared" si="57"/>
        <v>10192.230087023228</v>
      </c>
    </row>
    <row r="332" spans="1:15" x14ac:dyDescent="0.25">
      <c r="A332" s="55">
        <v>5518</v>
      </c>
      <c r="B332" s="55" t="s">
        <v>352</v>
      </c>
      <c r="C332" s="56">
        <v>8273244</v>
      </c>
      <c r="D332" s="56">
        <v>985</v>
      </c>
      <c r="E332" s="56">
        <f t="shared" si="50"/>
        <v>8399.2324873096441</v>
      </c>
      <c r="F332" s="57">
        <f t="shared" si="58"/>
        <v>0.69161282218323761</v>
      </c>
      <c r="G332" s="56">
        <f t="shared" si="59"/>
        <v>2322.012580008613</v>
      </c>
      <c r="H332" s="60">
        <f t="shared" si="51"/>
        <v>885.75906085176393</v>
      </c>
      <c r="I332" s="63">
        <f t="shared" si="52"/>
        <v>3207.7716408603769</v>
      </c>
      <c r="J332" s="56">
        <f t="shared" si="53"/>
        <v>-103.21166509765817</v>
      </c>
      <c r="K332" s="56">
        <f t="shared" si="54"/>
        <v>3104.5599757627188</v>
      </c>
      <c r="L332" s="56">
        <f t="shared" si="55"/>
        <v>3159655.0662474711</v>
      </c>
      <c r="M332" s="56">
        <f t="shared" si="56"/>
        <v>3057991.5761262779</v>
      </c>
      <c r="N332" s="34">
        <f>'jan-mars'!M332</f>
        <v>3062658.519182757</v>
      </c>
      <c r="O332" s="34">
        <f t="shared" si="57"/>
        <v>-4666.9430564790964</v>
      </c>
    </row>
    <row r="333" spans="1:15" x14ac:dyDescent="0.25">
      <c r="A333" s="55">
        <v>5520</v>
      </c>
      <c r="B333" s="55" t="s">
        <v>353</v>
      </c>
      <c r="C333" s="56">
        <v>57318043</v>
      </c>
      <c r="D333" s="56">
        <v>3961</v>
      </c>
      <c r="E333" s="56">
        <f t="shared" si="50"/>
        <v>14470.599091138602</v>
      </c>
      <c r="F333" s="57">
        <f t="shared" si="58"/>
        <v>1.1915436191611168</v>
      </c>
      <c r="G333" s="56">
        <f t="shared" si="59"/>
        <v>-1442.2347143653408</v>
      </c>
      <c r="H333" s="60">
        <f t="shared" si="51"/>
        <v>0</v>
      </c>
      <c r="I333" s="63">
        <f t="shared" si="52"/>
        <v>-1442.2347143653408</v>
      </c>
      <c r="J333" s="56">
        <f t="shared" si="53"/>
        <v>-103.21166509765817</v>
      </c>
      <c r="K333" s="56">
        <f t="shared" si="54"/>
        <v>-1545.4463794629989</v>
      </c>
      <c r="L333" s="56">
        <f t="shared" si="55"/>
        <v>-5712691.7036011145</v>
      </c>
      <c r="M333" s="56">
        <f t="shared" si="56"/>
        <v>-6121513.1090529384</v>
      </c>
      <c r="N333" s="34">
        <f>'jan-mars'!M333</f>
        <v>-2964816.8745281743</v>
      </c>
      <c r="O333" s="34">
        <f t="shared" si="57"/>
        <v>-3156696.2345247641</v>
      </c>
    </row>
    <row r="334" spans="1:15" x14ac:dyDescent="0.25">
      <c r="A334" s="55">
        <v>5522</v>
      </c>
      <c r="B334" s="55" t="s">
        <v>354</v>
      </c>
      <c r="C334" s="56">
        <v>21254410</v>
      </c>
      <c r="D334" s="56">
        <v>2116</v>
      </c>
      <c r="E334" s="56">
        <f t="shared" si="50"/>
        <v>10044.617202268431</v>
      </c>
      <c r="F334" s="57">
        <f t="shared" si="58"/>
        <v>0.82709772131052817</v>
      </c>
      <c r="G334" s="56">
        <f t="shared" si="59"/>
        <v>1301.8740567341647</v>
      </c>
      <c r="H334" s="60">
        <f t="shared" si="51"/>
        <v>309.87441061618847</v>
      </c>
      <c r="I334" s="63">
        <f t="shared" si="52"/>
        <v>1611.7484673503532</v>
      </c>
      <c r="J334" s="56">
        <f t="shared" si="53"/>
        <v>-103.21166509765817</v>
      </c>
      <c r="K334" s="56">
        <f t="shared" si="54"/>
        <v>1508.536802252695</v>
      </c>
      <c r="L334" s="56">
        <f t="shared" si="55"/>
        <v>3410459.7569133472</v>
      </c>
      <c r="M334" s="56">
        <f t="shared" si="56"/>
        <v>3192063.8735667025</v>
      </c>
      <c r="N334" s="34">
        <f>'jan-mars'!M334</f>
        <v>2817475.2537469175</v>
      </c>
      <c r="O334" s="34">
        <f t="shared" si="57"/>
        <v>374588.619819785</v>
      </c>
    </row>
    <row r="335" spans="1:15" x14ac:dyDescent="0.25">
      <c r="A335" s="55">
        <v>5524</v>
      </c>
      <c r="B335" s="55" t="s">
        <v>355</v>
      </c>
      <c r="C335" s="56">
        <v>79301387</v>
      </c>
      <c r="D335" s="56">
        <v>6794</v>
      </c>
      <c r="E335" s="56">
        <f t="shared" si="50"/>
        <v>11672.267736237856</v>
      </c>
      <c r="F335" s="57">
        <f t="shared" si="58"/>
        <v>0.96112234570656296</v>
      </c>
      <c r="G335" s="56">
        <f t="shared" si="59"/>
        <v>292.73072567312124</v>
      </c>
      <c r="H335" s="60">
        <f t="shared" si="51"/>
        <v>0</v>
      </c>
      <c r="I335" s="63">
        <f t="shared" si="52"/>
        <v>292.73072567312124</v>
      </c>
      <c r="J335" s="56">
        <f t="shared" si="53"/>
        <v>-103.21166509765817</v>
      </c>
      <c r="K335" s="56">
        <f t="shared" si="54"/>
        <v>189.51906057546307</v>
      </c>
      <c r="L335" s="56">
        <f t="shared" si="55"/>
        <v>1988812.5502231857</v>
      </c>
      <c r="M335" s="56">
        <f t="shared" si="56"/>
        <v>1287592.4975496961</v>
      </c>
      <c r="N335" s="34">
        <f>'jan-mars'!M335</f>
        <v>2107182.1346012573</v>
      </c>
      <c r="O335" s="34">
        <f t="shared" si="57"/>
        <v>-819589.63705156115</v>
      </c>
    </row>
    <row r="336" spans="1:15" x14ac:dyDescent="0.25">
      <c r="A336" s="55">
        <v>5526</v>
      </c>
      <c r="B336" s="55" t="s">
        <v>356</v>
      </c>
      <c r="C336" s="56">
        <v>37544866</v>
      </c>
      <c r="D336" s="56">
        <v>3533</v>
      </c>
      <c r="E336" s="56">
        <f t="shared" si="50"/>
        <v>10626.90801018964</v>
      </c>
      <c r="F336" s="57">
        <f t="shared" si="58"/>
        <v>0.87504493429769237</v>
      </c>
      <c r="G336" s="56">
        <f t="shared" si="59"/>
        <v>940.85375582301549</v>
      </c>
      <c r="H336" s="60">
        <f t="shared" si="51"/>
        <v>106.07262784376553</v>
      </c>
      <c r="I336" s="63">
        <f t="shared" si="52"/>
        <v>1046.926383666781</v>
      </c>
      <c r="J336" s="56">
        <f t="shared" si="53"/>
        <v>-103.21166509765817</v>
      </c>
      <c r="K336" s="56">
        <f t="shared" si="54"/>
        <v>943.71471856912285</v>
      </c>
      <c r="L336" s="56">
        <f t="shared" si="55"/>
        <v>3698790.9134947374</v>
      </c>
      <c r="M336" s="56">
        <f t="shared" si="56"/>
        <v>3334144.1007047109</v>
      </c>
      <c r="N336" s="34">
        <f>'jan-mars'!M336</f>
        <v>2801294.8333732821</v>
      </c>
      <c r="O336" s="34">
        <f t="shared" si="57"/>
        <v>532849.26733142883</v>
      </c>
    </row>
    <row r="337" spans="1:15" x14ac:dyDescent="0.25">
      <c r="A337" s="55">
        <v>5528</v>
      </c>
      <c r="B337" s="55" t="s">
        <v>357</v>
      </c>
      <c r="C337" s="56">
        <v>11048131</v>
      </c>
      <c r="D337" s="56">
        <v>1069</v>
      </c>
      <c r="E337" s="56">
        <f t="shared" si="50"/>
        <v>10335.014967259121</v>
      </c>
      <c r="F337" s="57">
        <f t="shared" si="58"/>
        <v>0.85100976542936502</v>
      </c>
      <c r="G337" s="56">
        <f t="shared" si="59"/>
        <v>1121.8274424399369</v>
      </c>
      <c r="H337" s="60">
        <f t="shared" si="51"/>
        <v>208.23519286944691</v>
      </c>
      <c r="I337" s="63">
        <f t="shared" si="52"/>
        <v>1330.0626353093839</v>
      </c>
      <c r="J337" s="56">
        <f t="shared" si="53"/>
        <v>-103.21166509765817</v>
      </c>
      <c r="K337" s="56">
        <f t="shared" si="54"/>
        <v>1226.8509702117258</v>
      </c>
      <c r="L337" s="56">
        <f t="shared" si="55"/>
        <v>1421836.9571457314</v>
      </c>
      <c r="M337" s="56">
        <f t="shared" si="56"/>
        <v>1311503.6871563348</v>
      </c>
      <c r="N337" s="34">
        <f>'jan-mars'!M337</f>
        <v>1295819.5689912355</v>
      </c>
      <c r="O337" s="34">
        <f t="shared" si="57"/>
        <v>15684.118165099295</v>
      </c>
    </row>
    <row r="338" spans="1:15" x14ac:dyDescent="0.25">
      <c r="A338" s="55">
        <v>5530</v>
      </c>
      <c r="B338" s="55" t="s">
        <v>358</v>
      </c>
      <c r="C338" s="56">
        <v>167333212</v>
      </c>
      <c r="D338" s="56">
        <v>14948</v>
      </c>
      <c r="E338" s="56">
        <f t="shared" si="50"/>
        <v>11194.354562483275</v>
      </c>
      <c r="F338" s="57">
        <f t="shared" si="58"/>
        <v>0.92176983589589256</v>
      </c>
      <c r="G338" s="56">
        <f t="shared" si="59"/>
        <v>589.03689340096162</v>
      </c>
      <c r="H338" s="60">
        <f t="shared" si="51"/>
        <v>0</v>
      </c>
      <c r="I338" s="63">
        <f t="shared" si="52"/>
        <v>589.03689340096162</v>
      </c>
      <c r="J338" s="56">
        <f t="shared" si="53"/>
        <v>-103.21166509765817</v>
      </c>
      <c r="K338" s="56">
        <f t="shared" si="54"/>
        <v>485.82522830330345</v>
      </c>
      <c r="L338" s="56">
        <f t="shared" si="55"/>
        <v>8804923.4825575743</v>
      </c>
      <c r="M338" s="56">
        <f t="shared" si="56"/>
        <v>7262115.5126777804</v>
      </c>
      <c r="N338" s="34">
        <f>'jan-mars'!M338</f>
        <v>6333545.1255018506</v>
      </c>
      <c r="O338" s="34">
        <f t="shared" si="57"/>
        <v>928570.38717592973</v>
      </c>
    </row>
    <row r="339" spans="1:15" x14ac:dyDescent="0.25">
      <c r="A339" s="55">
        <v>5532</v>
      </c>
      <c r="B339" s="55" t="s">
        <v>359</v>
      </c>
      <c r="C339" s="56">
        <v>54556274</v>
      </c>
      <c r="D339" s="56">
        <v>5595</v>
      </c>
      <c r="E339" s="56">
        <f t="shared" si="50"/>
        <v>9750.8979445933874</v>
      </c>
      <c r="F339" s="57">
        <f t="shared" si="58"/>
        <v>0.80291217756743904</v>
      </c>
      <c r="G339" s="56">
        <f t="shared" si="59"/>
        <v>1483.979996492692</v>
      </c>
      <c r="H339" s="60">
        <f t="shared" si="51"/>
        <v>412.67615080245383</v>
      </c>
      <c r="I339" s="63">
        <f t="shared" si="52"/>
        <v>1896.6561472951457</v>
      </c>
      <c r="J339" s="56">
        <f t="shared" si="53"/>
        <v>-103.21166509765817</v>
      </c>
      <c r="K339" s="56">
        <f t="shared" si="54"/>
        <v>1793.4444821974876</v>
      </c>
      <c r="L339" s="56">
        <f t="shared" si="55"/>
        <v>10611791.14411634</v>
      </c>
      <c r="M339" s="56">
        <f t="shared" si="56"/>
        <v>10034321.877894944</v>
      </c>
      <c r="N339" s="34">
        <f>'jan-mars'!M339</f>
        <v>9372772.6358147506</v>
      </c>
      <c r="O339" s="34">
        <f t="shared" si="57"/>
        <v>661549.24208019301</v>
      </c>
    </row>
    <row r="340" spans="1:15" x14ac:dyDescent="0.25">
      <c r="A340" s="55">
        <v>5534</v>
      </c>
      <c r="B340" s="55" t="s">
        <v>360</v>
      </c>
      <c r="C340" s="56">
        <v>22575038</v>
      </c>
      <c r="D340" s="56">
        <v>2223</v>
      </c>
      <c r="E340" s="56">
        <f t="shared" si="50"/>
        <v>10155.212775528566</v>
      </c>
      <c r="F340" s="57">
        <f t="shared" si="58"/>
        <v>0.83620442441214871</v>
      </c>
      <c r="G340" s="56">
        <f t="shared" si="59"/>
        <v>1233.3048013128816</v>
      </c>
      <c r="H340" s="60">
        <f t="shared" si="51"/>
        <v>271.1659599751415</v>
      </c>
      <c r="I340" s="63">
        <f t="shared" si="52"/>
        <v>1504.4707612880231</v>
      </c>
      <c r="J340" s="56">
        <f t="shared" si="53"/>
        <v>-103.21166509765817</v>
      </c>
      <c r="K340" s="56">
        <f t="shared" si="54"/>
        <v>1401.259096190365</v>
      </c>
      <c r="L340" s="56">
        <f t="shared" si="55"/>
        <v>3344438.5023432756</v>
      </c>
      <c r="M340" s="56">
        <f t="shared" si="56"/>
        <v>3114998.9708311814</v>
      </c>
      <c r="N340" s="34">
        <f>'jan-mars'!M340</f>
        <v>2887705.372074387</v>
      </c>
      <c r="O340" s="34">
        <f t="shared" si="57"/>
        <v>227293.59875679435</v>
      </c>
    </row>
    <row r="341" spans="1:15" x14ac:dyDescent="0.25">
      <c r="A341" s="55">
        <v>5536</v>
      </c>
      <c r="B341" s="55" t="s">
        <v>361</v>
      </c>
      <c r="C341" s="56">
        <v>26590685</v>
      </c>
      <c r="D341" s="56">
        <v>2734</v>
      </c>
      <c r="E341" s="56">
        <f t="shared" si="50"/>
        <v>9725.9272128749089</v>
      </c>
      <c r="F341" s="57">
        <f t="shared" si="58"/>
        <v>0.80085602800116729</v>
      </c>
      <c r="G341" s="56">
        <f t="shared" si="59"/>
        <v>1499.4618501581485</v>
      </c>
      <c r="H341" s="60">
        <f t="shared" si="51"/>
        <v>421.41590690392127</v>
      </c>
      <c r="I341" s="63">
        <f t="shared" si="52"/>
        <v>1920.8777570620698</v>
      </c>
      <c r="J341" s="56">
        <f t="shared" si="53"/>
        <v>-103.21166509765817</v>
      </c>
      <c r="K341" s="56">
        <f t="shared" si="54"/>
        <v>1817.6660919644116</v>
      </c>
      <c r="L341" s="56">
        <f t="shared" si="55"/>
        <v>5251679.7878076993</v>
      </c>
      <c r="M341" s="56">
        <f t="shared" si="56"/>
        <v>4969499.095430701</v>
      </c>
      <c r="N341" s="34">
        <f>'jan-mars'!M341</f>
        <v>4510916.8609092999</v>
      </c>
      <c r="O341" s="34">
        <f t="shared" si="57"/>
        <v>458582.23452140111</v>
      </c>
    </row>
    <row r="342" spans="1:15" x14ac:dyDescent="0.25">
      <c r="A342" s="55">
        <v>5538</v>
      </c>
      <c r="B342" s="55" t="s">
        <v>362</v>
      </c>
      <c r="C342" s="56">
        <v>22053722</v>
      </c>
      <c r="D342" s="56">
        <v>1829</v>
      </c>
      <c r="E342" s="56">
        <f t="shared" si="50"/>
        <v>12057.803171131765</v>
      </c>
      <c r="F342" s="57">
        <f t="shared" si="58"/>
        <v>0.99286825232142151</v>
      </c>
      <c r="G342" s="56">
        <f t="shared" si="59"/>
        <v>53.698756038897663</v>
      </c>
      <c r="H342" s="60">
        <f t="shared" si="51"/>
        <v>0</v>
      </c>
      <c r="I342" s="63">
        <f t="shared" si="52"/>
        <v>53.698756038897663</v>
      </c>
      <c r="J342" s="56">
        <f t="shared" si="53"/>
        <v>-103.21166509765817</v>
      </c>
      <c r="K342" s="56">
        <f t="shared" si="54"/>
        <v>-49.512909058760506</v>
      </c>
      <c r="L342" s="56">
        <f t="shared" si="55"/>
        <v>98215.024795143821</v>
      </c>
      <c r="M342" s="56">
        <f t="shared" si="56"/>
        <v>-90559.11066847296</v>
      </c>
      <c r="N342" s="34">
        <f>'jan-mars'!M342</f>
        <v>1021761.6886260968</v>
      </c>
      <c r="O342" s="34">
        <f t="shared" si="57"/>
        <v>-1112320.7992945698</v>
      </c>
    </row>
    <row r="343" spans="1:15" x14ac:dyDescent="0.25">
      <c r="A343" s="55">
        <v>5540</v>
      </c>
      <c r="B343" s="55" t="s">
        <v>363</v>
      </c>
      <c r="C343" s="56">
        <v>22318582</v>
      </c>
      <c r="D343" s="56">
        <v>1955</v>
      </c>
      <c r="E343" s="56">
        <f t="shared" si="50"/>
        <v>11416.154475703324</v>
      </c>
      <c r="F343" s="57">
        <f t="shared" si="58"/>
        <v>0.94003336940016047</v>
      </c>
      <c r="G343" s="56">
        <f t="shared" si="59"/>
        <v>451.52094720453107</v>
      </c>
      <c r="H343" s="60">
        <f t="shared" si="51"/>
        <v>0</v>
      </c>
      <c r="I343" s="63">
        <f t="shared" si="52"/>
        <v>451.52094720453107</v>
      </c>
      <c r="J343" s="56">
        <f t="shared" si="53"/>
        <v>-103.21166509765817</v>
      </c>
      <c r="K343" s="56">
        <f t="shared" si="54"/>
        <v>348.3092821068729</v>
      </c>
      <c r="L343" s="56">
        <f t="shared" si="55"/>
        <v>882723.45178485825</v>
      </c>
      <c r="M343" s="56">
        <f t="shared" si="56"/>
        <v>680944.6465189365</v>
      </c>
      <c r="N343" s="34">
        <f>'jan-mars'!M343</f>
        <v>1760264.0441139999</v>
      </c>
      <c r="O343" s="34">
        <f t="shared" si="57"/>
        <v>-1079319.3975950633</v>
      </c>
    </row>
    <row r="344" spans="1:15" x14ac:dyDescent="0.25">
      <c r="A344" s="55">
        <v>5542</v>
      </c>
      <c r="B344" s="55" t="s">
        <v>364</v>
      </c>
      <c r="C344" s="56">
        <v>28382457</v>
      </c>
      <c r="D344" s="56">
        <v>2784</v>
      </c>
      <c r="E344" s="56">
        <f t="shared" si="50"/>
        <v>10194.848060344828</v>
      </c>
      <c r="F344" s="57">
        <f t="shared" si="58"/>
        <v>0.83946808823276908</v>
      </c>
      <c r="G344" s="56">
        <f t="shared" si="59"/>
        <v>1208.7309247267988</v>
      </c>
      <c r="H344" s="60">
        <f t="shared" si="51"/>
        <v>257.29361028944965</v>
      </c>
      <c r="I344" s="63">
        <f t="shared" si="52"/>
        <v>1466.0245350162484</v>
      </c>
      <c r="J344" s="56">
        <f t="shared" si="53"/>
        <v>-103.21166509765817</v>
      </c>
      <c r="K344" s="56">
        <f t="shared" si="54"/>
        <v>1362.8128699185902</v>
      </c>
      <c r="L344" s="56">
        <f t="shared" si="55"/>
        <v>4081412.3054852355</v>
      </c>
      <c r="M344" s="56">
        <f t="shared" si="56"/>
        <v>3794071.0298533551</v>
      </c>
      <c r="N344" s="34">
        <f>'jan-mars'!M344</f>
        <v>3287200.5350810108</v>
      </c>
      <c r="O344" s="34">
        <f t="shared" si="57"/>
        <v>506870.49477234436</v>
      </c>
    </row>
    <row r="345" spans="1:15" x14ac:dyDescent="0.25">
      <c r="A345" s="55">
        <v>5544</v>
      </c>
      <c r="B345" s="55" t="s">
        <v>365</v>
      </c>
      <c r="C345" s="56">
        <v>49407286</v>
      </c>
      <c r="D345" s="56">
        <v>4810</v>
      </c>
      <c r="E345" s="56">
        <f t="shared" si="50"/>
        <v>10271.785031185031</v>
      </c>
      <c r="F345" s="57">
        <f t="shared" si="58"/>
        <v>0.84580326178742626</v>
      </c>
      <c r="G345" s="56">
        <f t="shared" si="59"/>
        <v>1161.0300028058732</v>
      </c>
      <c r="H345" s="60">
        <f t="shared" si="51"/>
        <v>230.36567049537868</v>
      </c>
      <c r="I345" s="63">
        <f t="shared" si="52"/>
        <v>1391.3956733012519</v>
      </c>
      <c r="J345" s="56">
        <f t="shared" si="53"/>
        <v>-103.21166509765817</v>
      </c>
      <c r="K345" s="56">
        <f t="shared" si="54"/>
        <v>1288.1840082035937</v>
      </c>
      <c r="L345" s="56">
        <f t="shared" si="55"/>
        <v>6692613.188579022</v>
      </c>
      <c r="M345" s="56">
        <f t="shared" si="56"/>
        <v>6196165.0794592863</v>
      </c>
      <c r="N345" s="34">
        <f>'jan-mars'!M345</f>
        <v>5387414.3333188416</v>
      </c>
      <c r="O345" s="34">
        <f t="shared" si="57"/>
        <v>808750.74614044465</v>
      </c>
    </row>
    <row r="346" spans="1:15" x14ac:dyDescent="0.25">
      <c r="A346" s="55">
        <v>5546</v>
      </c>
      <c r="B346" s="55" t="s">
        <v>366</v>
      </c>
      <c r="C346" s="56">
        <v>15850492</v>
      </c>
      <c r="D346" s="56">
        <v>1131</v>
      </c>
      <c r="E346" s="56">
        <f t="shared" si="50"/>
        <v>14014.581786030061</v>
      </c>
      <c r="F346" s="57">
        <f t="shared" si="58"/>
        <v>1.1539940673625411</v>
      </c>
      <c r="G346" s="56">
        <f t="shared" si="59"/>
        <v>-1159.5039851980457</v>
      </c>
      <c r="H346" s="60">
        <f t="shared" si="51"/>
        <v>0</v>
      </c>
      <c r="I346" s="63">
        <f t="shared" si="52"/>
        <v>-1159.5039851980457</v>
      </c>
      <c r="J346" s="56">
        <f t="shared" si="53"/>
        <v>-103.21166509765817</v>
      </c>
      <c r="K346" s="56">
        <f t="shared" si="54"/>
        <v>-1262.7156502957039</v>
      </c>
      <c r="L346" s="56">
        <f t="shared" si="55"/>
        <v>-1311399.0072589896</v>
      </c>
      <c r="M346" s="56">
        <f t="shared" si="56"/>
        <v>-1428131.4004844411</v>
      </c>
      <c r="N346" s="34">
        <f>'jan-mars'!M346</f>
        <v>-660682.60020988795</v>
      </c>
      <c r="O346" s="34">
        <f t="shared" si="57"/>
        <v>-767448.80027455313</v>
      </c>
    </row>
    <row r="347" spans="1:15" x14ac:dyDescent="0.25">
      <c r="A347" s="55">
        <v>5601</v>
      </c>
      <c r="B347" s="55" t="s">
        <v>367</v>
      </c>
      <c r="C347" s="56">
        <v>239203325</v>
      </c>
      <c r="D347" s="56">
        <v>21877</v>
      </c>
      <c r="E347" s="56">
        <f t="shared" si="50"/>
        <v>10934.009461992046</v>
      </c>
      <c r="F347" s="57">
        <f t="shared" si="58"/>
        <v>0.90033239980106294</v>
      </c>
      <c r="G347" s="56">
        <f t="shared" si="59"/>
        <v>750.45085570552396</v>
      </c>
      <c r="H347" s="60">
        <f t="shared" si="51"/>
        <v>0</v>
      </c>
      <c r="I347" s="63">
        <f t="shared" si="52"/>
        <v>750.45085570552396</v>
      </c>
      <c r="J347" s="56">
        <f t="shared" si="53"/>
        <v>-103.21166509765817</v>
      </c>
      <c r="K347" s="56">
        <f t="shared" si="54"/>
        <v>647.23919060786579</v>
      </c>
      <c r="L347" s="56">
        <f t="shared" si="55"/>
        <v>16417613.370269747</v>
      </c>
      <c r="M347" s="56">
        <f t="shared" si="56"/>
        <v>14159651.772928281</v>
      </c>
      <c r="N347" s="34">
        <f>'jan-mars'!M347</f>
        <v>14490898.778691551</v>
      </c>
      <c r="O347" s="34">
        <f t="shared" si="57"/>
        <v>-331247.00576326996</v>
      </c>
    </row>
    <row r="348" spans="1:15" x14ac:dyDescent="0.25">
      <c r="A348" s="55">
        <v>5603</v>
      </c>
      <c r="B348" s="55" t="s">
        <v>368</v>
      </c>
      <c r="C348" s="56">
        <v>145397312</v>
      </c>
      <c r="D348" s="56">
        <v>11324</v>
      </c>
      <c r="E348" s="56">
        <f t="shared" si="50"/>
        <v>12839.748498763687</v>
      </c>
      <c r="F348" s="57">
        <f t="shared" si="58"/>
        <v>1.0572554943287844</v>
      </c>
      <c r="G348" s="56">
        <f t="shared" si="59"/>
        <v>-431.10734709289386</v>
      </c>
      <c r="H348" s="60">
        <f t="shared" si="51"/>
        <v>0</v>
      </c>
      <c r="I348" s="63">
        <f t="shared" si="52"/>
        <v>-431.10734709289386</v>
      </c>
      <c r="J348" s="56">
        <f t="shared" si="53"/>
        <v>-103.21166509765817</v>
      </c>
      <c r="K348" s="56">
        <f t="shared" si="54"/>
        <v>-534.31901219055203</v>
      </c>
      <c r="L348" s="56">
        <f t="shared" si="55"/>
        <v>-4881859.5984799303</v>
      </c>
      <c r="M348" s="56">
        <f t="shared" si="56"/>
        <v>-6050628.4940458108</v>
      </c>
      <c r="N348" s="34">
        <f>'jan-mars'!M348</f>
        <v>-7135223.6193428487</v>
      </c>
      <c r="O348" s="34">
        <f t="shared" si="57"/>
        <v>1084595.1252970379</v>
      </c>
    </row>
    <row r="349" spans="1:15" x14ac:dyDescent="0.25">
      <c r="A349" s="55">
        <v>5605</v>
      </c>
      <c r="B349" s="55" t="s">
        <v>369</v>
      </c>
      <c r="C349" s="56">
        <v>111575995</v>
      </c>
      <c r="D349" s="56">
        <v>9963</v>
      </c>
      <c r="E349" s="56">
        <f t="shared" si="50"/>
        <v>11199.035932951921</v>
      </c>
      <c r="F349" s="57">
        <f t="shared" si="58"/>
        <v>0.92215531109810867</v>
      </c>
      <c r="G349" s="56">
        <f t="shared" si="59"/>
        <v>586.13444371040089</v>
      </c>
      <c r="H349" s="60">
        <f t="shared" si="51"/>
        <v>0</v>
      </c>
      <c r="I349" s="63">
        <f t="shared" si="52"/>
        <v>586.13444371040089</v>
      </c>
      <c r="J349" s="56">
        <f t="shared" si="53"/>
        <v>-103.21166509765817</v>
      </c>
      <c r="K349" s="56">
        <f t="shared" si="54"/>
        <v>482.92277861274272</v>
      </c>
      <c r="L349" s="56">
        <f t="shared" si="55"/>
        <v>5839657.462686724</v>
      </c>
      <c r="M349" s="56">
        <f t="shared" si="56"/>
        <v>4811359.6433187556</v>
      </c>
      <c r="N349" s="34">
        <f>'jan-mars'!M349</f>
        <v>5009603.1698752381</v>
      </c>
      <c r="O349" s="34">
        <f t="shared" si="57"/>
        <v>-198243.52655648254</v>
      </c>
    </row>
    <row r="350" spans="1:15" x14ac:dyDescent="0.25">
      <c r="A350" s="55">
        <v>5607</v>
      </c>
      <c r="B350" s="55" t="s">
        <v>370</v>
      </c>
      <c r="C350" s="56">
        <v>61543492</v>
      </c>
      <c r="D350" s="56">
        <v>5777</v>
      </c>
      <c r="E350" s="56">
        <f t="shared" si="50"/>
        <v>10653.192314350008</v>
      </c>
      <c r="F350" s="57">
        <f t="shared" si="58"/>
        <v>0.87720924654966792</v>
      </c>
      <c r="G350" s="56">
        <f t="shared" si="59"/>
        <v>924.55748724358716</v>
      </c>
      <c r="H350" s="60">
        <f t="shared" si="51"/>
        <v>96.87312138763663</v>
      </c>
      <c r="I350" s="63">
        <f t="shared" si="52"/>
        <v>1021.4306086312238</v>
      </c>
      <c r="J350" s="56">
        <f t="shared" si="53"/>
        <v>-103.21166509765817</v>
      </c>
      <c r="K350" s="56">
        <f t="shared" si="54"/>
        <v>918.21894353356561</v>
      </c>
      <c r="L350" s="56">
        <f t="shared" si="55"/>
        <v>5900804.6260625795</v>
      </c>
      <c r="M350" s="56">
        <f t="shared" si="56"/>
        <v>5304550.8367934087</v>
      </c>
      <c r="N350" s="34">
        <f>'jan-mars'!M350</f>
        <v>4528752.0553997848</v>
      </c>
      <c r="O350" s="34">
        <f t="shared" si="57"/>
        <v>775798.78139362391</v>
      </c>
    </row>
    <row r="351" spans="1:15" x14ac:dyDescent="0.25">
      <c r="A351" s="55">
        <v>5610</v>
      </c>
      <c r="B351" s="55" t="s">
        <v>371</v>
      </c>
      <c r="C351" s="56">
        <v>24025345</v>
      </c>
      <c r="D351" s="56">
        <v>2524</v>
      </c>
      <c r="E351" s="56">
        <f t="shared" si="50"/>
        <v>9518.7579239302686</v>
      </c>
      <c r="F351" s="57">
        <f t="shared" si="58"/>
        <v>0.78379721497114585</v>
      </c>
      <c r="G351" s="56">
        <f t="shared" si="59"/>
        <v>1627.9068093038256</v>
      </c>
      <c r="H351" s="60">
        <f t="shared" si="51"/>
        <v>493.9251580345454</v>
      </c>
      <c r="I351" s="63">
        <f t="shared" si="52"/>
        <v>2121.8319673383712</v>
      </c>
      <c r="J351" s="56">
        <f t="shared" si="53"/>
        <v>-103.21166509765817</v>
      </c>
      <c r="K351" s="56">
        <f t="shared" si="54"/>
        <v>2018.620302240713</v>
      </c>
      <c r="L351" s="56">
        <f t="shared" si="55"/>
        <v>5355503.8855620492</v>
      </c>
      <c r="M351" s="56">
        <f t="shared" si="56"/>
        <v>5094997.6428555595</v>
      </c>
      <c r="N351" s="34">
        <f>'jan-mars'!M351</f>
        <v>4760308.8413881008</v>
      </c>
      <c r="O351" s="34">
        <f t="shared" si="57"/>
        <v>334688.80146745872</v>
      </c>
    </row>
    <row r="352" spans="1:15" x14ac:dyDescent="0.25">
      <c r="A352" s="55">
        <v>5612</v>
      </c>
      <c r="B352" s="55" t="s">
        <v>372</v>
      </c>
      <c r="C352" s="56">
        <v>23961465</v>
      </c>
      <c r="D352" s="56">
        <v>2852</v>
      </c>
      <c r="E352" s="56">
        <f t="shared" si="50"/>
        <v>8401.6356942496495</v>
      </c>
      <c r="F352" s="57">
        <f t="shared" si="58"/>
        <v>0.69181070797060917</v>
      </c>
      <c r="G352" s="56">
        <f t="shared" si="59"/>
        <v>2320.5225917058096</v>
      </c>
      <c r="H352" s="60">
        <f t="shared" si="51"/>
        <v>884.91793842276206</v>
      </c>
      <c r="I352" s="63">
        <f t="shared" si="52"/>
        <v>3205.4405301285715</v>
      </c>
      <c r="J352" s="56">
        <f t="shared" si="53"/>
        <v>-103.21166509765817</v>
      </c>
      <c r="K352" s="56">
        <f t="shared" si="54"/>
        <v>3102.2288650309133</v>
      </c>
      <c r="L352" s="56">
        <f t="shared" si="55"/>
        <v>9141916.3919266853</v>
      </c>
      <c r="M352" s="56">
        <f t="shared" si="56"/>
        <v>8847556.7230681647</v>
      </c>
      <c r="N352" s="34">
        <f>'jan-mars'!M352</f>
        <v>9048642.1563545391</v>
      </c>
      <c r="O352" s="34">
        <f t="shared" si="57"/>
        <v>-201085.43328637443</v>
      </c>
    </row>
    <row r="353" spans="1:15" x14ac:dyDescent="0.25">
      <c r="A353" s="55">
        <v>5614</v>
      </c>
      <c r="B353" s="55" t="s">
        <v>373</v>
      </c>
      <c r="C353" s="56">
        <v>8074722</v>
      </c>
      <c r="D353" s="56">
        <v>864</v>
      </c>
      <c r="E353" s="56">
        <f t="shared" si="50"/>
        <v>9345.7430555555547</v>
      </c>
      <c r="F353" s="57">
        <f t="shared" si="58"/>
        <v>0.76955075833631759</v>
      </c>
      <c r="G353" s="56">
        <f t="shared" si="59"/>
        <v>1735.1760276961481</v>
      </c>
      <c r="H353" s="60">
        <f t="shared" si="51"/>
        <v>554.48036196569524</v>
      </c>
      <c r="I353" s="63">
        <f t="shared" si="52"/>
        <v>2289.6563896618436</v>
      </c>
      <c r="J353" s="56">
        <f t="shared" si="53"/>
        <v>-103.21166509765817</v>
      </c>
      <c r="K353" s="56">
        <f t="shared" si="54"/>
        <v>2186.4447245641854</v>
      </c>
      <c r="L353" s="56">
        <f t="shared" si="55"/>
        <v>1978263.1206678329</v>
      </c>
      <c r="M353" s="56">
        <f t="shared" si="56"/>
        <v>1889088.2420234561</v>
      </c>
      <c r="N353" s="34">
        <f>'jan-mars'!M353</f>
        <v>1697446.1408872099</v>
      </c>
      <c r="O353" s="34">
        <f t="shared" si="57"/>
        <v>191642.10113624623</v>
      </c>
    </row>
    <row r="354" spans="1:15" x14ac:dyDescent="0.25">
      <c r="A354" s="55">
        <v>5616</v>
      </c>
      <c r="B354" s="55" t="s">
        <v>374</v>
      </c>
      <c r="C354" s="56">
        <v>8770934</v>
      </c>
      <c r="D354" s="56">
        <v>977</v>
      </c>
      <c r="E354" s="56">
        <f t="shared" si="50"/>
        <v>8977.4145342886386</v>
      </c>
      <c r="F354" s="57">
        <f t="shared" si="58"/>
        <v>0.73922171000138026</v>
      </c>
      <c r="G354" s="56">
        <f t="shared" si="59"/>
        <v>1963.5397108816362</v>
      </c>
      <c r="H354" s="60">
        <f t="shared" si="51"/>
        <v>683.39534440911586</v>
      </c>
      <c r="I354" s="63">
        <f t="shared" si="52"/>
        <v>2646.9350552907522</v>
      </c>
      <c r="J354" s="56">
        <f t="shared" si="53"/>
        <v>-103.21166509765817</v>
      </c>
      <c r="K354" s="56">
        <f t="shared" si="54"/>
        <v>2543.723390193094</v>
      </c>
      <c r="L354" s="56">
        <f t="shared" si="55"/>
        <v>2586055.5490190648</v>
      </c>
      <c r="M354" s="56">
        <f t="shared" si="56"/>
        <v>2485217.752218653</v>
      </c>
      <c r="N354" s="34">
        <f>'jan-mars'!M354</f>
        <v>2307704.6049152827</v>
      </c>
      <c r="O354" s="34">
        <f t="shared" si="57"/>
        <v>177513.14730337029</v>
      </c>
    </row>
    <row r="355" spans="1:15" x14ac:dyDescent="0.25">
      <c r="A355" s="55">
        <v>5618</v>
      </c>
      <c r="B355" s="55" t="s">
        <v>375</v>
      </c>
      <c r="C355" s="56">
        <v>13109074</v>
      </c>
      <c r="D355" s="56">
        <v>1098</v>
      </c>
      <c r="E355" s="56">
        <f t="shared" si="50"/>
        <v>11939.047358834245</v>
      </c>
      <c r="F355" s="57">
        <f t="shared" si="58"/>
        <v>0.9830896156879142</v>
      </c>
      <c r="G355" s="56">
        <f t="shared" si="59"/>
        <v>127.32735966336044</v>
      </c>
      <c r="H355" s="60">
        <f t="shared" si="51"/>
        <v>0</v>
      </c>
      <c r="I355" s="63">
        <f t="shared" si="52"/>
        <v>127.32735966336044</v>
      </c>
      <c r="J355" s="56">
        <f t="shared" si="53"/>
        <v>-103.21166509765817</v>
      </c>
      <c r="K355" s="56">
        <f t="shared" si="54"/>
        <v>24.11569456570227</v>
      </c>
      <c r="L355" s="56">
        <f t="shared" si="55"/>
        <v>139805.44091036977</v>
      </c>
      <c r="M355" s="56">
        <f t="shared" si="56"/>
        <v>26479.032633141094</v>
      </c>
      <c r="N355" s="34">
        <f>'jan-mars'!M355</f>
        <v>19754.481865201637</v>
      </c>
      <c r="O355" s="34">
        <f t="shared" si="57"/>
        <v>6724.5507679394577</v>
      </c>
    </row>
    <row r="356" spans="1:15" x14ac:dyDescent="0.25">
      <c r="A356" s="55">
        <v>5620</v>
      </c>
      <c r="B356" s="55" t="s">
        <v>376</v>
      </c>
      <c r="C356" s="56">
        <v>32529241</v>
      </c>
      <c r="D356" s="56">
        <v>2956</v>
      </c>
      <c r="E356" s="56">
        <f t="shared" si="50"/>
        <v>11004.479364005412</v>
      </c>
      <c r="F356" s="57">
        <f t="shared" si="58"/>
        <v>0.90613505949456208</v>
      </c>
      <c r="G356" s="56">
        <f t="shared" si="59"/>
        <v>706.7595164572366</v>
      </c>
      <c r="H356" s="60">
        <f t="shared" si="51"/>
        <v>0</v>
      </c>
      <c r="I356" s="63">
        <f t="shared" si="52"/>
        <v>706.7595164572366</v>
      </c>
      <c r="J356" s="56">
        <f t="shared" si="53"/>
        <v>-103.21166509765817</v>
      </c>
      <c r="K356" s="56">
        <f t="shared" si="54"/>
        <v>603.54785135957843</v>
      </c>
      <c r="L356" s="56">
        <f t="shared" si="55"/>
        <v>2089181.1306475913</v>
      </c>
      <c r="M356" s="56">
        <f t="shared" si="56"/>
        <v>1784087.4486189138</v>
      </c>
      <c r="N356" s="34">
        <f>'jan-mars'!M356</f>
        <v>1419681.8304859181</v>
      </c>
      <c r="O356" s="34">
        <f t="shared" si="57"/>
        <v>364405.61813299567</v>
      </c>
    </row>
    <row r="357" spans="1:15" x14ac:dyDescent="0.25">
      <c r="A357" s="55">
        <v>5622</v>
      </c>
      <c r="B357" s="55" t="s">
        <v>377</v>
      </c>
      <c r="C357" s="56">
        <v>41527588</v>
      </c>
      <c r="D357" s="56">
        <v>3896</v>
      </c>
      <c r="E357" s="56">
        <f t="shared" si="50"/>
        <v>10659.0318275154</v>
      </c>
      <c r="F357" s="57">
        <f t="shared" si="58"/>
        <v>0.87769008598191312</v>
      </c>
      <c r="G357" s="56">
        <f t="shared" si="59"/>
        <v>920.93698908104386</v>
      </c>
      <c r="H357" s="60">
        <f t="shared" si="51"/>
        <v>94.829291779749283</v>
      </c>
      <c r="I357" s="63">
        <f t="shared" si="52"/>
        <v>1015.7662808607931</v>
      </c>
      <c r="J357" s="56">
        <f t="shared" si="53"/>
        <v>-103.21166509765817</v>
      </c>
      <c r="K357" s="56">
        <f t="shared" si="54"/>
        <v>912.55461576313496</v>
      </c>
      <c r="L357" s="56">
        <f t="shared" si="55"/>
        <v>3957425.4302336499</v>
      </c>
      <c r="M357" s="56">
        <f t="shared" si="56"/>
        <v>3555312.7830131738</v>
      </c>
      <c r="N357" s="34">
        <f>'jan-mars'!M357</f>
        <v>3061635.3882599217</v>
      </c>
      <c r="O357" s="34">
        <f t="shared" si="57"/>
        <v>493677.39475325216</v>
      </c>
    </row>
    <row r="358" spans="1:15" x14ac:dyDescent="0.25">
      <c r="A358" s="55">
        <v>5624</v>
      </c>
      <c r="B358" s="55" t="s">
        <v>378</v>
      </c>
      <c r="C358" s="56">
        <v>15020779</v>
      </c>
      <c r="D358" s="56">
        <v>1238</v>
      </c>
      <c r="E358" s="56">
        <f t="shared" si="50"/>
        <v>12133.100969305331</v>
      </c>
      <c r="F358" s="57">
        <f t="shared" si="58"/>
        <v>0.99906845249181642</v>
      </c>
      <c r="G358" s="56">
        <f t="shared" si="59"/>
        <v>7.0141211712868969</v>
      </c>
      <c r="H358" s="60">
        <f t="shared" si="51"/>
        <v>0</v>
      </c>
      <c r="I358" s="63">
        <f t="shared" si="52"/>
        <v>7.0141211712868969</v>
      </c>
      <c r="J358" s="56">
        <f t="shared" si="53"/>
        <v>-103.21166509765817</v>
      </c>
      <c r="K358" s="56">
        <f t="shared" si="54"/>
        <v>-96.197543926371267</v>
      </c>
      <c r="L358" s="56">
        <f t="shared" si="55"/>
        <v>8683.4820100531779</v>
      </c>
      <c r="M358" s="56">
        <f t="shared" si="56"/>
        <v>-119092.55938084763</v>
      </c>
      <c r="N358" s="34">
        <f>'jan-mars'!M358</f>
        <v>723309.26942542882</v>
      </c>
      <c r="O358" s="34">
        <f t="shared" si="57"/>
        <v>-842401.82880627643</v>
      </c>
    </row>
    <row r="359" spans="1:15" x14ac:dyDescent="0.25">
      <c r="A359" s="55">
        <v>5626</v>
      </c>
      <c r="B359" s="55" t="s">
        <v>379</v>
      </c>
      <c r="C359" s="56">
        <v>10420867</v>
      </c>
      <c r="D359" s="56">
        <v>1051</v>
      </c>
      <c r="E359" s="56">
        <f t="shared" si="50"/>
        <v>9915.1921979067556</v>
      </c>
      <c r="F359" s="57">
        <f t="shared" si="58"/>
        <v>0.81644055797293758</v>
      </c>
      <c r="G359" s="56">
        <f t="shared" si="59"/>
        <v>1382.1175594384038</v>
      </c>
      <c r="H359" s="60">
        <f t="shared" si="51"/>
        <v>355.17316214277497</v>
      </c>
      <c r="I359" s="63">
        <f t="shared" si="52"/>
        <v>1737.2907215811788</v>
      </c>
      <c r="J359" s="56">
        <f t="shared" si="53"/>
        <v>-103.21166509765817</v>
      </c>
      <c r="K359" s="56">
        <f t="shared" si="54"/>
        <v>1634.0790564835206</v>
      </c>
      <c r="L359" s="56">
        <f t="shared" si="55"/>
        <v>1825892.5483818189</v>
      </c>
      <c r="M359" s="56">
        <f t="shared" si="56"/>
        <v>1717417.0883641802</v>
      </c>
      <c r="N359" s="34">
        <f>'jan-mars'!M359</f>
        <v>1766329.9418894199</v>
      </c>
      <c r="O359" s="34">
        <f t="shared" si="57"/>
        <v>-48912.853525239741</v>
      </c>
    </row>
    <row r="360" spans="1:15" x14ac:dyDescent="0.25">
      <c r="A360" s="55">
        <v>5628</v>
      </c>
      <c r="B360" s="55" t="s">
        <v>380</v>
      </c>
      <c r="C360" s="56">
        <v>29387167</v>
      </c>
      <c r="D360" s="56">
        <v>2798</v>
      </c>
      <c r="E360" s="56">
        <f t="shared" si="50"/>
        <v>10502.918870621872</v>
      </c>
      <c r="F360" s="57">
        <f t="shared" si="58"/>
        <v>0.86483537302336189</v>
      </c>
      <c r="G360" s="56">
        <f t="shared" si="59"/>
        <v>1017.7270223550315</v>
      </c>
      <c r="H360" s="60">
        <f t="shared" si="51"/>
        <v>149.46882669248424</v>
      </c>
      <c r="I360" s="63">
        <f t="shared" si="52"/>
        <v>1167.1958490475158</v>
      </c>
      <c r="J360" s="56">
        <f t="shared" si="53"/>
        <v>-103.21166509765817</v>
      </c>
      <c r="K360" s="56">
        <f t="shared" si="54"/>
        <v>1063.9841839498577</v>
      </c>
      <c r="L360" s="56">
        <f t="shared" si="55"/>
        <v>3265813.9856349491</v>
      </c>
      <c r="M360" s="56">
        <f t="shared" si="56"/>
        <v>2977027.7466917019</v>
      </c>
      <c r="N360" s="34">
        <f>'jan-mars'!M360</f>
        <v>2694301.8650490902</v>
      </c>
      <c r="O360" s="34">
        <f t="shared" si="57"/>
        <v>282725.8816426117</v>
      </c>
    </row>
    <row r="361" spans="1:15" x14ac:dyDescent="0.25">
      <c r="A361" s="55">
        <v>5630</v>
      </c>
      <c r="B361" s="55" t="s">
        <v>381</v>
      </c>
      <c r="C361" s="56">
        <v>9197640</v>
      </c>
      <c r="D361" s="56">
        <v>890</v>
      </c>
      <c r="E361" s="56">
        <f t="shared" si="50"/>
        <v>10334.426966292134</v>
      </c>
      <c r="F361" s="57">
        <f t="shared" si="58"/>
        <v>0.8509613480282705</v>
      </c>
      <c r="G361" s="56">
        <f t="shared" si="59"/>
        <v>1122.192003039469</v>
      </c>
      <c r="H361" s="60">
        <f t="shared" si="51"/>
        <v>208.44099320789246</v>
      </c>
      <c r="I361" s="63">
        <f t="shared" si="52"/>
        <v>1330.6329962473615</v>
      </c>
      <c r="J361" s="56">
        <f t="shared" si="53"/>
        <v>-103.21166509765817</v>
      </c>
      <c r="K361" s="56">
        <f t="shared" si="54"/>
        <v>1227.4213311497033</v>
      </c>
      <c r="L361" s="56">
        <f t="shared" si="55"/>
        <v>1184263.3666601516</v>
      </c>
      <c r="M361" s="56">
        <f t="shared" si="56"/>
        <v>1092404.9847232359</v>
      </c>
      <c r="N361" s="34">
        <f>'jan-mars'!M361</f>
        <v>1188285.1522565021</v>
      </c>
      <c r="O361" s="34">
        <f t="shared" si="57"/>
        <v>-95880.167533266125</v>
      </c>
    </row>
    <row r="362" spans="1:15" x14ac:dyDescent="0.25">
      <c r="A362" s="55">
        <v>5632</v>
      </c>
      <c r="B362" s="55" t="s">
        <v>382</v>
      </c>
      <c r="C362" s="56">
        <v>21775815</v>
      </c>
      <c r="D362" s="56">
        <v>2107</v>
      </c>
      <c r="E362" s="56">
        <f t="shared" si="50"/>
        <v>10334.985761746559</v>
      </c>
      <c r="F362" s="57">
        <f t="shared" si="58"/>
        <v>0.85100736057785065</v>
      </c>
      <c r="G362" s="56">
        <f t="shared" si="59"/>
        <v>1121.8455498577257</v>
      </c>
      <c r="H362" s="60">
        <f t="shared" si="51"/>
        <v>208.24541479884391</v>
      </c>
      <c r="I362" s="63">
        <f t="shared" si="52"/>
        <v>1330.0909646565697</v>
      </c>
      <c r="J362" s="56">
        <f t="shared" si="53"/>
        <v>-103.21166509765817</v>
      </c>
      <c r="K362" s="56">
        <f t="shared" si="54"/>
        <v>1226.8792995589115</v>
      </c>
      <c r="L362" s="56">
        <f t="shared" si="55"/>
        <v>2802501.6625313922</v>
      </c>
      <c r="M362" s="56">
        <f t="shared" si="56"/>
        <v>2585034.6841706266</v>
      </c>
      <c r="N362" s="34">
        <f>'jan-mars'!M362</f>
        <v>2270774.1551960101</v>
      </c>
      <c r="O362" s="34">
        <f t="shared" si="57"/>
        <v>314260.52897461643</v>
      </c>
    </row>
    <row r="363" spans="1:15" x14ac:dyDescent="0.25">
      <c r="A363" s="55">
        <v>5634</v>
      </c>
      <c r="B363" s="55" t="s">
        <v>383</v>
      </c>
      <c r="C363" s="56">
        <v>17667894</v>
      </c>
      <c r="D363" s="56">
        <v>1982</v>
      </c>
      <c r="E363" s="56">
        <f t="shared" si="50"/>
        <v>8914.1745711402618</v>
      </c>
      <c r="F363" s="57">
        <f t="shared" si="58"/>
        <v>0.73401438070624569</v>
      </c>
      <c r="G363" s="56">
        <f t="shared" si="59"/>
        <v>2002.7484880336299</v>
      </c>
      <c r="H363" s="60">
        <f t="shared" si="51"/>
        <v>705.52933151104776</v>
      </c>
      <c r="I363" s="63">
        <f t="shared" si="52"/>
        <v>2708.2778195446776</v>
      </c>
      <c r="J363" s="56">
        <f t="shared" si="53"/>
        <v>-103.21166509765817</v>
      </c>
      <c r="K363" s="56">
        <f t="shared" si="54"/>
        <v>2605.0661544470195</v>
      </c>
      <c r="L363" s="56">
        <f t="shared" si="55"/>
        <v>5367806.6383375507</v>
      </c>
      <c r="M363" s="56">
        <f t="shared" si="56"/>
        <v>5163241.1181139927</v>
      </c>
      <c r="N363" s="34">
        <f>'jan-mars'!M363</f>
        <v>4790244.4497667253</v>
      </c>
      <c r="O363" s="34">
        <f t="shared" si="57"/>
        <v>372996.66834726743</v>
      </c>
    </row>
    <row r="364" spans="1:15" x14ac:dyDescent="0.25">
      <c r="A364" s="55">
        <v>5636</v>
      </c>
      <c r="B364" s="55" t="s">
        <v>384</v>
      </c>
      <c r="C364" s="56">
        <v>8518760</v>
      </c>
      <c r="D364" s="56">
        <v>868</v>
      </c>
      <c r="E364" s="56">
        <f t="shared" si="50"/>
        <v>9814.2396313364061</v>
      </c>
      <c r="F364" s="57">
        <f t="shared" si="58"/>
        <v>0.80812788302580985</v>
      </c>
      <c r="G364" s="56">
        <f t="shared" si="59"/>
        <v>1444.7081507120204</v>
      </c>
      <c r="H364" s="60">
        <f t="shared" si="51"/>
        <v>390.5065604423973</v>
      </c>
      <c r="I364" s="63">
        <f t="shared" si="52"/>
        <v>1835.2147111544177</v>
      </c>
      <c r="J364" s="56">
        <f t="shared" si="53"/>
        <v>-103.21166509765817</v>
      </c>
      <c r="K364" s="56">
        <f t="shared" si="54"/>
        <v>1732.0030460567596</v>
      </c>
      <c r="L364" s="56">
        <f t="shared" si="55"/>
        <v>1592966.3692820347</v>
      </c>
      <c r="M364" s="56">
        <f t="shared" si="56"/>
        <v>1503378.6439772672</v>
      </c>
      <c r="N364" s="34">
        <f>'jan-mars'!M364</f>
        <v>1361316.4080209478</v>
      </c>
      <c r="O364" s="34">
        <f t="shared" si="57"/>
        <v>142062.23595631937</v>
      </c>
    </row>
    <row r="365" spans="1:15" x14ac:dyDescent="0.25">
      <c r="A365" s="55"/>
      <c r="B365" s="55"/>
      <c r="C365" s="56"/>
      <c r="D365" s="56"/>
      <c r="E365" s="56" t="str">
        <f t="shared" ref="E365" si="60">IF(ISNUMBER(C365),(C365)/D365,"")</f>
        <v/>
      </c>
      <c r="F365" s="57" t="str">
        <f t="shared" ref="F365" si="61">IF(ISNUMBER(C365),E365/$E$366,"")</f>
        <v/>
      </c>
      <c r="G365" s="56"/>
      <c r="H365" s="59"/>
      <c r="I365" s="56" t="str">
        <f t="shared" ref="I365" si="62">IF(ISNUMBER(C365),G365+H365,"")</f>
        <v/>
      </c>
      <c r="J365" s="56"/>
      <c r="K365" s="56"/>
      <c r="L365" s="56"/>
      <c r="M365" s="56"/>
      <c r="N365" s="34"/>
      <c r="O365" s="34"/>
    </row>
    <row r="366" spans="1:15" ht="15.75" thickBot="1" x14ac:dyDescent="0.3">
      <c r="A366" s="42"/>
      <c r="B366" s="42" t="s">
        <v>385</v>
      </c>
      <c r="C366" s="43">
        <f>SUM(C8:C364)</f>
        <v>67939981397</v>
      </c>
      <c r="D366" s="35">
        <f>SUM(D8:D364)</f>
        <v>5594340</v>
      </c>
      <c r="E366" s="35">
        <f t="shared" si="50"/>
        <v>12144.414067968697</v>
      </c>
      <c r="F366" s="44">
        <f t="shared" si="58"/>
        <v>1</v>
      </c>
      <c r="G366" s="45"/>
      <c r="H366" s="51"/>
      <c r="I366" s="35"/>
      <c r="J366" s="46"/>
      <c r="K366" s="35"/>
      <c r="L366" s="35">
        <f>SUM(L8:L364)</f>
        <v>577401146.52243304</v>
      </c>
      <c r="M366" s="35">
        <f>SUM(M8:M364)</f>
        <v>1.5976838767528534E-6</v>
      </c>
      <c r="N366" s="35">
        <f>'jan-mars'!M366</f>
        <v>-8.2165934145450592E-7</v>
      </c>
      <c r="O366" s="35">
        <f t="shared" ref="O366" si="63">M366-N366</f>
        <v>2.4193432182073593E-6</v>
      </c>
    </row>
    <row r="367" spans="1:15" ht="15.75" thickTop="1" x14ac:dyDescent="0.25">
      <c r="N367" s="32"/>
      <c r="O367" s="36"/>
    </row>
    <row r="368" spans="1:15" x14ac:dyDescent="0.25">
      <c r="A368" s="25" t="s">
        <v>388</v>
      </c>
      <c r="B368" s="25"/>
      <c r="C368" s="25"/>
      <c r="D368" s="26">
        <f>L366</f>
        <v>577401146.52243304</v>
      </c>
      <c r="E368" s="27" t="s">
        <v>389</v>
      </c>
      <c r="F368" s="28">
        <f>D366</f>
        <v>5594340</v>
      </c>
      <c r="G368" s="27" t="s">
        <v>390</v>
      </c>
      <c r="H368" s="52"/>
      <c r="I368" s="29">
        <f>-L366/D366</f>
        <v>-103.21166509765817</v>
      </c>
      <c r="J368" s="30" t="s">
        <v>391</v>
      </c>
      <c r="N368" s="32"/>
      <c r="O368" s="32"/>
    </row>
    <row r="370" spans="3:15" ht="15.75" thickBot="1" x14ac:dyDescent="0.3"/>
    <row r="371" spans="3:15" x14ac:dyDescent="0.25">
      <c r="C371" s="66" t="s">
        <v>392</v>
      </c>
      <c r="D371" s="67"/>
      <c r="E371" s="67"/>
      <c r="F371" s="67"/>
      <c r="G371" s="67"/>
      <c r="H371" s="67"/>
      <c r="I371" s="67"/>
      <c r="J371" s="67"/>
      <c r="K371" s="67"/>
      <c r="L371" s="67"/>
      <c r="M371" s="67"/>
      <c r="N371"/>
      <c r="O371"/>
    </row>
    <row r="372" spans="3:15" x14ac:dyDescent="0.25">
      <c r="C372" s="68"/>
      <c r="D372" s="69"/>
      <c r="E372" s="69"/>
      <c r="F372" s="69"/>
      <c r="G372" s="69"/>
      <c r="H372" s="69"/>
      <c r="I372" s="69"/>
      <c r="J372" s="69"/>
      <c r="K372" s="69"/>
      <c r="L372" s="69"/>
      <c r="M372" s="69"/>
      <c r="N372"/>
      <c r="O372"/>
    </row>
    <row r="373" spans="3:15" x14ac:dyDescent="0.25">
      <c r="C373" s="68"/>
      <c r="D373" s="69"/>
      <c r="E373" s="69"/>
      <c r="F373" s="69"/>
      <c r="G373" s="69"/>
      <c r="H373" s="69"/>
      <c r="I373" s="69"/>
      <c r="J373" s="69"/>
      <c r="K373" s="69"/>
      <c r="L373" s="69"/>
      <c r="M373" s="69"/>
      <c r="N373"/>
      <c r="O373"/>
    </row>
    <row r="374" spans="3:15" x14ac:dyDescent="0.25">
      <c r="C374" s="68" t="s">
        <v>393</v>
      </c>
      <c r="D374" s="69"/>
      <c r="E374" s="69"/>
      <c r="F374" s="69"/>
      <c r="G374" s="69"/>
      <c r="H374" s="69"/>
      <c r="I374" s="69"/>
      <c r="J374" s="69"/>
      <c r="K374" s="69"/>
      <c r="L374" s="69"/>
      <c r="M374" s="69"/>
      <c r="N374"/>
      <c r="O374"/>
    </row>
    <row r="375" spans="3:15" ht="15.75" thickBot="1" x14ac:dyDescent="0.3">
      <c r="C375" s="70"/>
      <c r="D375" s="71"/>
      <c r="E375" s="71"/>
      <c r="F375" s="71"/>
      <c r="G375" s="71"/>
      <c r="H375" s="71"/>
      <c r="I375" s="71"/>
      <c r="J375" s="71"/>
      <c r="K375" s="71"/>
      <c r="L375" s="71"/>
      <c r="M375" s="71"/>
      <c r="N375"/>
      <c r="O375"/>
    </row>
  </sheetData>
  <mergeCells count="8">
    <mergeCell ref="C371:M373"/>
    <mergeCell ref="C374:M375"/>
    <mergeCell ref="A1:M1"/>
    <mergeCell ref="A2:A5"/>
    <mergeCell ref="B2:B5"/>
    <mergeCell ref="E2:F2"/>
    <mergeCell ref="G2:K2"/>
    <mergeCell ref="L2:M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1A008-1CDC-46C9-8876-50BFC866B57C}">
  <dimension ref="A1:O375"/>
  <sheetViews>
    <sheetView workbookViewId="0">
      <pane ySplit="6" topLeftCell="A7" activePane="bottomLeft" state="frozen"/>
      <selection pane="bottomLeft" activeCell="N13" sqref="N13"/>
    </sheetView>
  </sheetViews>
  <sheetFormatPr baseColWidth="10" defaultRowHeight="15" x14ac:dyDescent="0.25"/>
  <cols>
    <col min="2" max="2" width="20.5703125" customWidth="1"/>
    <col min="3" max="3" width="14.5703125" bestFit="1" customWidth="1"/>
    <col min="4" max="7" width="11.5703125" bestFit="1" customWidth="1"/>
    <col min="8" max="8" width="11.5703125" style="50" bestFit="1" customWidth="1"/>
    <col min="9" max="11" width="11.5703125" bestFit="1" customWidth="1"/>
    <col min="12" max="13" width="13.28515625" bestFit="1" customWidth="1"/>
    <col min="14" max="15" width="11.42578125" style="37"/>
  </cols>
  <sheetData>
    <row r="1" spans="1:15" x14ac:dyDescent="0.25">
      <c r="A1" s="72" t="s">
        <v>408</v>
      </c>
      <c r="B1" s="72"/>
      <c r="C1" s="72"/>
      <c r="D1" s="72"/>
      <c r="E1" s="72"/>
      <c r="F1" s="72"/>
      <c r="G1" s="72"/>
      <c r="H1" s="72"/>
      <c r="I1" s="72"/>
      <c r="J1" s="72"/>
      <c r="K1" s="72"/>
      <c r="L1" s="72"/>
      <c r="M1" s="73"/>
      <c r="N1" s="31"/>
      <c r="O1" s="31"/>
    </row>
    <row r="2" spans="1:15" x14ac:dyDescent="0.25">
      <c r="A2" s="74" t="s">
        <v>0</v>
      </c>
      <c r="B2" s="74" t="s">
        <v>1</v>
      </c>
      <c r="C2" s="4" t="s">
        <v>2</v>
      </c>
      <c r="D2" s="5" t="s">
        <v>3</v>
      </c>
      <c r="E2" s="77" t="s">
        <v>406</v>
      </c>
      <c r="F2" s="78"/>
      <c r="G2" s="77" t="s">
        <v>4</v>
      </c>
      <c r="H2" s="79"/>
      <c r="I2" s="79"/>
      <c r="J2" s="79"/>
      <c r="K2" s="78"/>
      <c r="L2" s="77" t="s">
        <v>5</v>
      </c>
      <c r="M2" s="78"/>
      <c r="N2" s="38" t="s">
        <v>14</v>
      </c>
      <c r="O2" s="38" t="s">
        <v>396</v>
      </c>
    </row>
    <row r="3" spans="1:15" x14ac:dyDescent="0.25">
      <c r="A3" s="75"/>
      <c r="B3" s="75"/>
      <c r="C3" s="6" t="s">
        <v>407</v>
      </c>
      <c r="D3" s="7" t="s">
        <v>394</v>
      </c>
      <c r="E3" s="8" t="s">
        <v>7</v>
      </c>
      <c r="F3" s="9" t="s">
        <v>8</v>
      </c>
      <c r="G3" s="10" t="s">
        <v>9</v>
      </c>
      <c r="H3" s="47" t="s">
        <v>10</v>
      </c>
      <c r="I3" s="8" t="s">
        <v>11</v>
      </c>
      <c r="J3" s="11" t="s">
        <v>12</v>
      </c>
      <c r="K3" s="12" t="s">
        <v>13</v>
      </c>
      <c r="L3" s="13" t="s">
        <v>11</v>
      </c>
      <c r="M3" s="14" t="s">
        <v>14</v>
      </c>
      <c r="N3" s="39" t="s">
        <v>18</v>
      </c>
      <c r="O3" s="39" t="s">
        <v>397</v>
      </c>
    </row>
    <row r="4" spans="1:15" x14ac:dyDescent="0.25">
      <c r="A4" s="75"/>
      <c r="B4" s="75"/>
      <c r="C4" s="7"/>
      <c r="D4" s="7"/>
      <c r="E4" s="15"/>
      <c r="F4" s="14" t="s">
        <v>15</v>
      </c>
      <c r="G4" s="16" t="s">
        <v>16</v>
      </c>
      <c r="H4" s="48" t="s">
        <v>17</v>
      </c>
      <c r="I4" s="15" t="s">
        <v>18</v>
      </c>
      <c r="J4" s="17" t="s">
        <v>19</v>
      </c>
      <c r="K4" s="13" t="s">
        <v>20</v>
      </c>
      <c r="L4" s="13" t="s">
        <v>21</v>
      </c>
      <c r="M4" s="14" t="s">
        <v>18</v>
      </c>
      <c r="N4" s="40" t="s">
        <v>403</v>
      </c>
      <c r="O4" s="39" t="s">
        <v>404</v>
      </c>
    </row>
    <row r="5" spans="1:15" x14ac:dyDescent="0.25">
      <c r="A5" s="76"/>
      <c r="B5" s="76"/>
      <c r="C5" s="18"/>
      <c r="D5" s="19"/>
      <c r="E5" s="19"/>
      <c r="F5" s="20" t="s">
        <v>22</v>
      </c>
      <c r="G5" s="21" t="s">
        <v>387</v>
      </c>
      <c r="H5" s="49" t="s">
        <v>23</v>
      </c>
      <c r="I5" s="62"/>
      <c r="J5" s="24" t="s">
        <v>24</v>
      </c>
      <c r="K5" s="19"/>
      <c r="L5" s="20" t="s">
        <v>25</v>
      </c>
      <c r="M5" s="20" t="s">
        <v>405</v>
      </c>
      <c r="N5" s="41"/>
      <c r="O5" s="41"/>
    </row>
    <row r="6" spans="1:15" x14ac:dyDescent="0.25">
      <c r="A6" s="1"/>
      <c r="B6" s="1"/>
      <c r="C6" s="1">
        <v>1</v>
      </c>
      <c r="D6" s="2">
        <v>2</v>
      </c>
      <c r="E6" s="1">
        <v>3</v>
      </c>
      <c r="F6" s="1">
        <v>4</v>
      </c>
      <c r="G6" s="1">
        <v>5</v>
      </c>
      <c r="H6" s="64">
        <v>6</v>
      </c>
      <c r="I6" s="1">
        <v>7</v>
      </c>
      <c r="J6" s="1">
        <v>8</v>
      </c>
      <c r="K6" s="1">
        <v>9</v>
      </c>
      <c r="L6" s="1">
        <v>10</v>
      </c>
      <c r="M6" s="1">
        <v>11</v>
      </c>
      <c r="N6" s="1">
        <v>12</v>
      </c>
      <c r="O6" s="1">
        <v>13</v>
      </c>
    </row>
    <row r="7" spans="1:15" x14ac:dyDescent="0.25">
      <c r="A7" s="3"/>
      <c r="B7" s="3"/>
      <c r="C7" s="3"/>
      <c r="D7" s="3"/>
      <c r="E7" s="3"/>
      <c r="F7" s="3"/>
      <c r="G7" s="3"/>
      <c r="H7" s="59"/>
      <c r="I7" s="3"/>
      <c r="J7" s="3"/>
      <c r="K7" s="3"/>
      <c r="L7" s="3"/>
      <c r="M7" s="3"/>
      <c r="N7" s="32"/>
      <c r="O7" s="33"/>
    </row>
    <row r="8" spans="1:15" x14ac:dyDescent="0.25">
      <c r="A8" s="55">
        <v>301</v>
      </c>
      <c r="B8" s="55" t="s">
        <v>28</v>
      </c>
      <c r="C8" s="56">
        <v>10755579488</v>
      </c>
      <c r="D8" s="56">
        <v>724290</v>
      </c>
      <c r="E8" s="56">
        <f>C8/D8</f>
        <v>14849.824639301936</v>
      </c>
      <c r="F8" s="57">
        <f>E8/$E$366</f>
        <v>1.2559526077856338</v>
      </c>
      <c r="G8" s="56">
        <f>(E$366-E8)*0.62</f>
        <v>-1876.2872238784353</v>
      </c>
      <c r="H8" s="60">
        <f>(IF(E8&gt;=E$366*0.9,0,IF(E8&lt;0.9*E$366,(E$366*0.9-E8)*0.35)))</f>
        <v>0</v>
      </c>
      <c r="I8" s="63">
        <f>G8+H8</f>
        <v>-1876.2872238784353</v>
      </c>
      <c r="J8" s="56">
        <f>I$368</f>
        <v>-92.689569915721492</v>
      </c>
      <c r="K8" s="56">
        <f>I8+J8</f>
        <v>-1968.9767937941567</v>
      </c>
      <c r="L8" s="56">
        <f>I8*D8</f>
        <v>-1358976073.3829119</v>
      </c>
      <c r="M8" s="56">
        <f>D8*K8</f>
        <v>-1426110201.9771698</v>
      </c>
      <c r="N8" s="34">
        <f>'Jan-feb'!M8</f>
        <v>-598296738.92551923</v>
      </c>
      <c r="O8" s="34">
        <f>M8-N8</f>
        <v>-827813463.05165052</v>
      </c>
    </row>
    <row r="9" spans="1:15" x14ac:dyDescent="0.25">
      <c r="A9" s="55">
        <v>1101</v>
      </c>
      <c r="B9" s="55" t="s">
        <v>29</v>
      </c>
      <c r="C9" s="56">
        <v>189773036</v>
      </c>
      <c r="D9" s="56">
        <v>15375</v>
      </c>
      <c r="E9" s="56">
        <f t="shared" ref="E9:E72" si="0">C9/D9</f>
        <v>12342.961691056911</v>
      </c>
      <c r="F9" s="57">
        <f>E9/$E$366</f>
        <v>1.0439298308380451</v>
      </c>
      <c r="G9" s="56">
        <f>(E$366-E9)*0.62</f>
        <v>-322.03219596651962</v>
      </c>
      <c r="H9" s="60">
        <f t="shared" ref="H9:H72" si="1">(IF(E9&gt;=E$366*0.9,0,IF(E9&lt;0.9*E$366,(E$366*0.9-E9)*0.35)))</f>
        <v>0</v>
      </c>
      <c r="I9" s="63">
        <f t="shared" ref="I9:I72" si="2">G9+H9</f>
        <v>-322.03219596651962</v>
      </c>
      <c r="J9" s="56">
        <f t="shared" ref="J9:J72" si="3">I$368</f>
        <v>-92.689569915721492</v>
      </c>
      <c r="K9" s="56">
        <f t="shared" ref="K9:K72" si="4">I9+J9</f>
        <v>-414.72176588224113</v>
      </c>
      <c r="L9" s="56">
        <f t="shared" ref="L9:L72" si="5">I9*D9</f>
        <v>-4951245.0129852388</v>
      </c>
      <c r="M9" s="56">
        <f t="shared" ref="M9:M72" si="6">D9*K9</f>
        <v>-6376347.150439457</v>
      </c>
      <c r="N9" s="34">
        <f>'Jan-feb'!M9</f>
        <v>-1332963.7592692999</v>
      </c>
      <c r="O9" s="34">
        <f t="shared" ref="O9:O72" si="7">M9-N9</f>
        <v>-5043383.3911701571</v>
      </c>
    </row>
    <row r="10" spans="1:15" x14ac:dyDescent="0.25">
      <c r="A10" s="55">
        <v>1103</v>
      </c>
      <c r="B10" s="55" t="s">
        <v>30</v>
      </c>
      <c r="C10" s="56">
        <v>2223014423</v>
      </c>
      <c r="D10" s="56">
        <v>150123</v>
      </c>
      <c r="E10" s="56">
        <f t="shared" si="0"/>
        <v>14807.953631355622</v>
      </c>
      <c r="F10" s="57">
        <f t="shared" ref="F10:F73" si="8">E10/$E$366</f>
        <v>1.2524112863964503</v>
      </c>
      <c r="G10" s="56">
        <f>(E$366-E10)*0.62</f>
        <v>-1850.3271989517202</v>
      </c>
      <c r="H10" s="60">
        <f t="shared" si="1"/>
        <v>0</v>
      </c>
      <c r="I10" s="63">
        <f t="shared" si="2"/>
        <v>-1850.3271989517202</v>
      </c>
      <c r="J10" s="56">
        <f t="shared" si="3"/>
        <v>-92.689569915721492</v>
      </c>
      <c r="K10" s="56">
        <f t="shared" si="4"/>
        <v>-1943.0167688674417</v>
      </c>
      <c r="L10" s="56">
        <f t="shared" si="5"/>
        <v>-277776670.08822912</v>
      </c>
      <c r="M10" s="56">
        <f t="shared" si="6"/>
        <v>-291691506.39268696</v>
      </c>
      <c r="N10" s="34">
        <f>'Jan-feb'!M10</f>
        <v>-89131303.765965804</v>
      </c>
      <c r="O10" s="34">
        <f t="shared" si="7"/>
        <v>-202560202.62672114</v>
      </c>
    </row>
    <row r="11" spans="1:15" x14ac:dyDescent="0.25">
      <c r="A11" s="55">
        <v>1106</v>
      </c>
      <c r="B11" s="55" t="s">
        <v>31</v>
      </c>
      <c r="C11" s="56">
        <v>468698049</v>
      </c>
      <c r="D11" s="56">
        <v>38441</v>
      </c>
      <c r="E11" s="56">
        <f t="shared" si="0"/>
        <v>12192.660154522515</v>
      </c>
      <c r="F11" s="57">
        <f t="shared" si="8"/>
        <v>1.0312177880126401</v>
      </c>
      <c r="G11" s="56">
        <f t="shared" ref="G11:G74" si="9">(E$366-E11)*0.62</f>
        <v>-228.84524331519395</v>
      </c>
      <c r="H11" s="60">
        <f t="shared" si="1"/>
        <v>0</v>
      </c>
      <c r="I11" s="63">
        <f t="shared" si="2"/>
        <v>-228.84524331519395</v>
      </c>
      <c r="J11" s="56">
        <f t="shared" si="3"/>
        <v>-92.689569915721492</v>
      </c>
      <c r="K11" s="56">
        <f t="shared" si="4"/>
        <v>-321.53481323091546</v>
      </c>
      <c r="L11" s="56">
        <f t="shared" si="5"/>
        <v>-8797039.9982793704</v>
      </c>
      <c r="M11" s="56">
        <f t="shared" si="6"/>
        <v>-12360119.755409621</v>
      </c>
      <c r="N11" s="34">
        <f>'Jan-feb'!M11</f>
        <v>-3703375.1494342191</v>
      </c>
      <c r="O11" s="34">
        <f t="shared" si="7"/>
        <v>-8656744.6059754007</v>
      </c>
    </row>
    <row r="12" spans="1:15" x14ac:dyDescent="0.25">
      <c r="A12" s="55">
        <v>1108</v>
      </c>
      <c r="B12" s="55" t="s">
        <v>32</v>
      </c>
      <c r="C12" s="56">
        <v>1043629270</v>
      </c>
      <c r="D12" s="56">
        <v>84908</v>
      </c>
      <c r="E12" s="56">
        <f t="shared" si="0"/>
        <v>12291.294930984124</v>
      </c>
      <c r="F12" s="57">
        <f t="shared" si="8"/>
        <v>1.0395600147879951</v>
      </c>
      <c r="G12" s="56">
        <f t="shared" si="9"/>
        <v>-289.99880472139176</v>
      </c>
      <c r="H12" s="60">
        <f t="shared" si="1"/>
        <v>0</v>
      </c>
      <c r="I12" s="63">
        <f t="shared" si="2"/>
        <v>-289.99880472139176</v>
      </c>
      <c r="J12" s="56">
        <f t="shared" si="3"/>
        <v>-92.689569915721492</v>
      </c>
      <c r="K12" s="56">
        <f t="shared" si="4"/>
        <v>-382.68837463711327</v>
      </c>
      <c r="L12" s="56">
        <f t="shared" si="5"/>
        <v>-24623218.51128393</v>
      </c>
      <c r="M12" s="56">
        <f t="shared" si="6"/>
        <v>-32493304.513688013</v>
      </c>
      <c r="N12" s="34">
        <f>'Jan-feb'!M12</f>
        <v>-2382523.5704570673</v>
      </c>
      <c r="O12" s="34">
        <f t="shared" si="7"/>
        <v>-30110780.943230946</v>
      </c>
    </row>
    <row r="13" spans="1:15" x14ac:dyDescent="0.25">
      <c r="A13" s="55">
        <v>1111</v>
      </c>
      <c r="B13" s="55" t="s">
        <v>33</v>
      </c>
      <c r="C13" s="56">
        <v>34397825</v>
      </c>
      <c r="D13" s="56">
        <v>3371</v>
      </c>
      <c r="E13" s="56">
        <f t="shared" si="0"/>
        <v>10204.041827350935</v>
      </c>
      <c r="F13" s="57">
        <f t="shared" si="8"/>
        <v>0.86302655110798254</v>
      </c>
      <c r="G13" s="56">
        <f t="shared" si="9"/>
        <v>1004.0981195311856</v>
      </c>
      <c r="H13" s="60">
        <f t="shared" si="1"/>
        <v>153.00516128840036</v>
      </c>
      <c r="I13" s="63">
        <f t="shared" si="2"/>
        <v>1157.103280819586</v>
      </c>
      <c r="J13" s="56">
        <f t="shared" si="3"/>
        <v>-92.689569915721492</v>
      </c>
      <c r="K13" s="56">
        <f t="shared" si="4"/>
        <v>1064.4137109038645</v>
      </c>
      <c r="L13" s="56">
        <f t="shared" si="5"/>
        <v>3900595.1596428244</v>
      </c>
      <c r="M13" s="56">
        <f t="shared" si="6"/>
        <v>3588138.6194569273</v>
      </c>
      <c r="N13" s="34">
        <f>'Jan-feb'!M13</f>
        <v>1349972.6301326726</v>
      </c>
      <c r="O13" s="34">
        <f t="shared" si="7"/>
        <v>2238165.9893242549</v>
      </c>
    </row>
    <row r="14" spans="1:15" x14ac:dyDescent="0.25">
      <c r="A14" s="55">
        <v>1112</v>
      </c>
      <c r="B14" s="55" t="s">
        <v>34</v>
      </c>
      <c r="C14" s="56">
        <v>32408368</v>
      </c>
      <c r="D14" s="56">
        <v>3259</v>
      </c>
      <c r="E14" s="56">
        <f t="shared" si="0"/>
        <v>9944.2675667382628</v>
      </c>
      <c r="F14" s="57">
        <f t="shared" si="8"/>
        <v>0.84105564114931741</v>
      </c>
      <c r="G14" s="56">
        <f t="shared" si="9"/>
        <v>1165.1581611110423</v>
      </c>
      <c r="H14" s="60">
        <f t="shared" si="1"/>
        <v>243.92615250283561</v>
      </c>
      <c r="I14" s="63">
        <f t="shared" si="2"/>
        <v>1409.0843136138778</v>
      </c>
      <c r="J14" s="56">
        <f t="shared" si="3"/>
        <v>-92.689569915721492</v>
      </c>
      <c r="K14" s="56">
        <f t="shared" si="4"/>
        <v>1316.3947436981564</v>
      </c>
      <c r="L14" s="56">
        <f t="shared" si="5"/>
        <v>4592205.7780676279</v>
      </c>
      <c r="M14" s="56">
        <f t="shared" si="6"/>
        <v>4290130.4697122918</v>
      </c>
      <c r="N14" s="34">
        <f>'Jan-feb'!M14</f>
        <v>1622188.1906859651</v>
      </c>
      <c r="O14" s="34">
        <f t="shared" si="7"/>
        <v>2667942.2790263267</v>
      </c>
    </row>
    <row r="15" spans="1:15" x14ac:dyDescent="0.25">
      <c r="A15" s="55">
        <v>1114</v>
      </c>
      <c r="B15" s="55" t="s">
        <v>35</v>
      </c>
      <c r="C15" s="56">
        <v>31174441</v>
      </c>
      <c r="D15" s="56">
        <v>2905</v>
      </c>
      <c r="E15" s="56">
        <f t="shared" si="0"/>
        <v>10731.304991394149</v>
      </c>
      <c r="F15" s="57">
        <f t="shared" si="8"/>
        <v>0.90762085184583352</v>
      </c>
      <c r="G15" s="56">
        <f t="shared" si="9"/>
        <v>677.1949578243931</v>
      </c>
      <c r="H15" s="60">
        <f t="shared" si="1"/>
        <v>0</v>
      </c>
      <c r="I15" s="63">
        <f t="shared" si="2"/>
        <v>677.1949578243931</v>
      </c>
      <c r="J15" s="56">
        <f t="shared" si="3"/>
        <v>-92.689569915721492</v>
      </c>
      <c r="K15" s="56">
        <f t="shared" si="4"/>
        <v>584.50538790867165</v>
      </c>
      <c r="L15" s="56">
        <f t="shared" si="5"/>
        <v>1967251.352479862</v>
      </c>
      <c r="M15" s="56">
        <f t="shared" si="6"/>
        <v>1697988.1518746912</v>
      </c>
      <c r="N15" s="34">
        <f>'Jan-feb'!M15</f>
        <v>2061485.323149041</v>
      </c>
      <c r="O15" s="34">
        <f t="shared" si="7"/>
        <v>-363497.17127434979</v>
      </c>
    </row>
    <row r="16" spans="1:15" x14ac:dyDescent="0.25">
      <c r="A16" s="55">
        <v>1119</v>
      </c>
      <c r="B16" s="55" t="s">
        <v>36</v>
      </c>
      <c r="C16" s="56">
        <v>198992051</v>
      </c>
      <c r="D16" s="56">
        <v>20067</v>
      </c>
      <c r="E16" s="56">
        <f t="shared" si="0"/>
        <v>9916.3826680619932</v>
      </c>
      <c r="F16" s="57">
        <f t="shared" si="8"/>
        <v>0.83869722197192131</v>
      </c>
      <c r="G16" s="56">
        <f t="shared" si="9"/>
        <v>1182.4467982903295</v>
      </c>
      <c r="H16" s="60">
        <f t="shared" si="1"/>
        <v>253.68586703952994</v>
      </c>
      <c r="I16" s="63">
        <f t="shared" si="2"/>
        <v>1436.1326653298595</v>
      </c>
      <c r="J16" s="56">
        <f t="shared" si="3"/>
        <v>-92.689569915721492</v>
      </c>
      <c r="K16" s="56">
        <f t="shared" si="4"/>
        <v>1343.443095414138</v>
      </c>
      <c r="L16" s="56">
        <f t="shared" si="5"/>
        <v>28818874.195174292</v>
      </c>
      <c r="M16" s="56">
        <f t="shared" si="6"/>
        <v>26958872.595675509</v>
      </c>
      <c r="N16" s="34">
        <f>'Jan-feb'!M16</f>
        <v>14466833.306224378</v>
      </c>
      <c r="O16" s="34">
        <f t="shared" si="7"/>
        <v>12492039.289451132</v>
      </c>
    </row>
    <row r="17" spans="1:15" x14ac:dyDescent="0.25">
      <c r="A17" s="55">
        <v>1120</v>
      </c>
      <c r="B17" s="55" t="s">
        <v>37</v>
      </c>
      <c r="C17" s="56">
        <v>240044365</v>
      </c>
      <c r="D17" s="56">
        <v>21186</v>
      </c>
      <c r="E17" s="56">
        <f t="shared" si="0"/>
        <v>11330.329698857737</v>
      </c>
      <c r="F17" s="57">
        <f t="shared" si="8"/>
        <v>0.95828452375719997</v>
      </c>
      <c r="G17" s="56">
        <f t="shared" si="9"/>
        <v>305.79963919696849</v>
      </c>
      <c r="H17" s="60">
        <f t="shared" si="1"/>
        <v>0</v>
      </c>
      <c r="I17" s="63">
        <f t="shared" si="2"/>
        <v>305.79963919696849</v>
      </c>
      <c r="J17" s="56">
        <f t="shared" si="3"/>
        <v>-92.689569915721492</v>
      </c>
      <c r="K17" s="56">
        <f t="shared" si="4"/>
        <v>213.11006928124698</v>
      </c>
      <c r="L17" s="56">
        <f t="shared" si="5"/>
        <v>6478671.1560269743</v>
      </c>
      <c r="M17" s="56">
        <f t="shared" si="6"/>
        <v>4514949.9277924988</v>
      </c>
      <c r="N17" s="34">
        <f>'Jan-feb'!M17</f>
        <v>5018102.4671571106</v>
      </c>
      <c r="O17" s="34">
        <f t="shared" si="7"/>
        <v>-503152.53936461173</v>
      </c>
    </row>
    <row r="18" spans="1:15" x14ac:dyDescent="0.25">
      <c r="A18" s="55">
        <v>1121</v>
      </c>
      <c r="B18" s="55" t="s">
        <v>38</v>
      </c>
      <c r="C18" s="56">
        <v>234534853</v>
      </c>
      <c r="D18" s="56">
        <v>20157</v>
      </c>
      <c r="E18" s="56">
        <f t="shared" si="0"/>
        <v>11635.404722925039</v>
      </c>
      <c r="F18" s="57">
        <f t="shared" si="8"/>
        <v>0.9840868333032341</v>
      </c>
      <c r="G18" s="56">
        <f t="shared" si="9"/>
        <v>116.65312427524103</v>
      </c>
      <c r="H18" s="60">
        <f t="shared" si="1"/>
        <v>0</v>
      </c>
      <c r="I18" s="63">
        <f t="shared" si="2"/>
        <v>116.65312427524103</v>
      </c>
      <c r="J18" s="56">
        <f t="shared" si="3"/>
        <v>-92.689569915721492</v>
      </c>
      <c r="K18" s="56">
        <f t="shared" si="4"/>
        <v>23.963554359519534</v>
      </c>
      <c r="L18" s="56">
        <f t="shared" si="5"/>
        <v>2351377.0260160333</v>
      </c>
      <c r="M18" s="56">
        <f t="shared" si="6"/>
        <v>483033.36522483523</v>
      </c>
      <c r="N18" s="34">
        <f>'Jan-feb'!M18</f>
        <v>3150573.1378828436</v>
      </c>
      <c r="O18" s="34">
        <f t="shared" si="7"/>
        <v>-2667539.7726580082</v>
      </c>
    </row>
    <row r="19" spans="1:15" x14ac:dyDescent="0.25">
      <c r="A19" s="55">
        <v>1122</v>
      </c>
      <c r="B19" s="55" t="s">
        <v>39</v>
      </c>
      <c r="C19" s="56">
        <v>129410372</v>
      </c>
      <c r="D19" s="56">
        <v>12536</v>
      </c>
      <c r="E19" s="56">
        <f t="shared" si="0"/>
        <v>10323.099234205489</v>
      </c>
      <c r="F19" s="57">
        <f t="shared" si="8"/>
        <v>0.87309606130404382</v>
      </c>
      <c r="G19" s="56">
        <f t="shared" si="9"/>
        <v>930.28252728136226</v>
      </c>
      <c r="H19" s="60">
        <f t="shared" si="1"/>
        <v>111.33506888930651</v>
      </c>
      <c r="I19" s="63">
        <f t="shared" si="2"/>
        <v>1041.6175961706688</v>
      </c>
      <c r="J19" s="56">
        <f t="shared" si="3"/>
        <v>-92.689569915721492</v>
      </c>
      <c r="K19" s="56">
        <f t="shared" si="4"/>
        <v>948.92802625494733</v>
      </c>
      <c r="L19" s="56">
        <f t="shared" si="5"/>
        <v>13057718.185595503</v>
      </c>
      <c r="M19" s="56">
        <f t="shared" si="6"/>
        <v>11895761.73713202</v>
      </c>
      <c r="N19" s="34">
        <f>'Jan-feb'!M19</f>
        <v>5377344.3894996149</v>
      </c>
      <c r="O19" s="34">
        <f t="shared" si="7"/>
        <v>6518417.3476324053</v>
      </c>
    </row>
    <row r="20" spans="1:15" x14ac:dyDescent="0.25">
      <c r="A20" s="55">
        <v>1124</v>
      </c>
      <c r="B20" s="55" t="s">
        <v>40</v>
      </c>
      <c r="C20" s="56">
        <v>440519424</v>
      </c>
      <c r="D20" s="56">
        <v>29153</v>
      </c>
      <c r="E20" s="56">
        <f t="shared" si="0"/>
        <v>15110.603505642644</v>
      </c>
      <c r="F20" s="57">
        <f t="shared" si="8"/>
        <v>1.278008484214582</v>
      </c>
      <c r="G20" s="56">
        <f t="shared" si="9"/>
        <v>-2037.9701210096744</v>
      </c>
      <c r="H20" s="60">
        <f t="shared" si="1"/>
        <v>0</v>
      </c>
      <c r="I20" s="63">
        <f t="shared" si="2"/>
        <v>-2037.9701210096744</v>
      </c>
      <c r="J20" s="56">
        <f t="shared" si="3"/>
        <v>-92.689569915721492</v>
      </c>
      <c r="K20" s="56">
        <f t="shared" si="4"/>
        <v>-2130.6596909253958</v>
      </c>
      <c r="L20" s="56">
        <f t="shared" si="5"/>
        <v>-59412942.937795036</v>
      </c>
      <c r="M20" s="56">
        <f t="shared" si="6"/>
        <v>-62115121.969548061</v>
      </c>
      <c r="N20" s="34">
        <f>'Jan-feb'!M20</f>
        <v>-19969046.163175151</v>
      </c>
      <c r="O20" s="34">
        <f t="shared" si="7"/>
        <v>-42146075.806372911</v>
      </c>
    </row>
    <row r="21" spans="1:15" x14ac:dyDescent="0.25">
      <c r="A21" s="55">
        <v>1127</v>
      </c>
      <c r="B21" s="55" t="s">
        <v>41</v>
      </c>
      <c r="C21" s="56">
        <v>151171301</v>
      </c>
      <c r="D21" s="56">
        <v>11795</v>
      </c>
      <c r="E21" s="56">
        <f t="shared" si="0"/>
        <v>12816.557948283171</v>
      </c>
      <c r="F21" s="57">
        <f t="shared" si="8"/>
        <v>1.0839851492508017</v>
      </c>
      <c r="G21" s="56">
        <f t="shared" si="9"/>
        <v>-615.66187544680065</v>
      </c>
      <c r="H21" s="60">
        <f t="shared" si="1"/>
        <v>0</v>
      </c>
      <c r="I21" s="63">
        <f t="shared" si="2"/>
        <v>-615.66187544680065</v>
      </c>
      <c r="J21" s="56">
        <f t="shared" si="3"/>
        <v>-92.689569915721492</v>
      </c>
      <c r="K21" s="56">
        <f t="shared" si="4"/>
        <v>-708.3514453625221</v>
      </c>
      <c r="L21" s="56">
        <f t="shared" si="5"/>
        <v>-7261731.8208950134</v>
      </c>
      <c r="M21" s="56">
        <f t="shared" si="6"/>
        <v>-8355005.2980509484</v>
      </c>
      <c r="N21" s="34">
        <f>'Jan-feb'!M21</f>
        <v>-1493933.8094752096</v>
      </c>
      <c r="O21" s="34">
        <f t="shared" si="7"/>
        <v>-6861071.4885757389</v>
      </c>
    </row>
    <row r="22" spans="1:15" x14ac:dyDescent="0.25">
      <c r="A22" s="55">
        <v>1130</v>
      </c>
      <c r="B22" s="55" t="s">
        <v>42</v>
      </c>
      <c r="C22" s="56">
        <v>147886255</v>
      </c>
      <c r="D22" s="56">
        <v>13813</v>
      </c>
      <c r="E22" s="56">
        <f t="shared" si="0"/>
        <v>10706.309635850286</v>
      </c>
      <c r="F22" s="57">
        <f t="shared" si="8"/>
        <v>0.90550682136127425</v>
      </c>
      <c r="G22" s="56">
        <f t="shared" si="9"/>
        <v>692.69207826158777</v>
      </c>
      <c r="H22" s="60">
        <f t="shared" si="1"/>
        <v>0</v>
      </c>
      <c r="I22" s="63">
        <f t="shared" si="2"/>
        <v>692.69207826158777</v>
      </c>
      <c r="J22" s="56">
        <f t="shared" si="3"/>
        <v>-92.689569915721492</v>
      </c>
      <c r="K22" s="56">
        <f t="shared" si="4"/>
        <v>600.00250834586632</v>
      </c>
      <c r="L22" s="56">
        <f t="shared" si="5"/>
        <v>9568155.6770273112</v>
      </c>
      <c r="M22" s="56">
        <f t="shared" si="6"/>
        <v>8287834.6477814512</v>
      </c>
      <c r="N22" s="34">
        <f>'Jan-feb'!M22</f>
        <v>4826457.9164054068</v>
      </c>
      <c r="O22" s="34">
        <f t="shared" si="7"/>
        <v>3461376.7313760445</v>
      </c>
    </row>
    <row r="23" spans="1:15" x14ac:dyDescent="0.25">
      <c r="A23" s="55">
        <v>1133</v>
      </c>
      <c r="B23" s="55" t="s">
        <v>43</v>
      </c>
      <c r="C23" s="56">
        <v>40613575</v>
      </c>
      <c r="D23" s="56">
        <v>2681</v>
      </c>
      <c r="E23" s="56">
        <f t="shared" si="0"/>
        <v>15148.66654233495</v>
      </c>
      <c r="F23" s="57">
        <f t="shared" si="8"/>
        <v>1.2812277390781996</v>
      </c>
      <c r="G23" s="56">
        <f t="shared" si="9"/>
        <v>-2061.5692037589033</v>
      </c>
      <c r="H23" s="60">
        <f t="shared" si="1"/>
        <v>0</v>
      </c>
      <c r="I23" s="63">
        <f t="shared" si="2"/>
        <v>-2061.5692037589033</v>
      </c>
      <c r="J23" s="56">
        <f t="shared" si="3"/>
        <v>-92.689569915721492</v>
      </c>
      <c r="K23" s="56">
        <f t="shared" si="4"/>
        <v>-2154.258773674625</v>
      </c>
      <c r="L23" s="56">
        <f t="shared" si="5"/>
        <v>-5527067.03527762</v>
      </c>
      <c r="M23" s="56">
        <f t="shared" si="6"/>
        <v>-5775567.7722216696</v>
      </c>
      <c r="N23" s="34">
        <f>'Jan-feb'!M23</f>
        <v>-5634764.205904454</v>
      </c>
      <c r="O23" s="34">
        <f t="shared" si="7"/>
        <v>-140803.56631721556</v>
      </c>
    </row>
    <row r="24" spans="1:15" x14ac:dyDescent="0.25">
      <c r="A24" s="55">
        <v>1134</v>
      </c>
      <c r="B24" s="55" t="s">
        <v>44</v>
      </c>
      <c r="C24" s="56">
        <v>65211624</v>
      </c>
      <c r="D24" s="56">
        <v>3939</v>
      </c>
      <c r="E24" s="56">
        <f t="shared" si="0"/>
        <v>16555.37547600914</v>
      </c>
      <c r="F24" s="57">
        <f t="shared" si="8"/>
        <v>1.4002028648158797</v>
      </c>
      <c r="G24" s="56">
        <f t="shared" si="9"/>
        <v>-2933.7287426369012</v>
      </c>
      <c r="H24" s="60">
        <f t="shared" si="1"/>
        <v>0</v>
      </c>
      <c r="I24" s="63">
        <f t="shared" si="2"/>
        <v>-2933.7287426369012</v>
      </c>
      <c r="J24" s="56">
        <f t="shared" si="3"/>
        <v>-92.689569915721492</v>
      </c>
      <c r="K24" s="56">
        <f t="shared" si="4"/>
        <v>-3026.4183125526229</v>
      </c>
      <c r="L24" s="56">
        <f t="shared" si="5"/>
        <v>-11555957.517246753</v>
      </c>
      <c r="M24" s="56">
        <f t="shared" si="6"/>
        <v>-11921061.733144781</v>
      </c>
      <c r="N24" s="34">
        <f>'Jan-feb'!M24</f>
        <v>-13596118.919133775</v>
      </c>
      <c r="O24" s="34">
        <f t="shared" si="7"/>
        <v>1675057.1859889943</v>
      </c>
    </row>
    <row r="25" spans="1:15" x14ac:dyDescent="0.25">
      <c r="A25" s="55">
        <v>1135</v>
      </c>
      <c r="B25" s="55" t="s">
        <v>45</v>
      </c>
      <c r="C25" s="56">
        <v>57187540</v>
      </c>
      <c r="D25" s="56">
        <v>4600</v>
      </c>
      <c r="E25" s="56">
        <f t="shared" si="0"/>
        <v>12432.073913043478</v>
      </c>
      <c r="F25" s="57">
        <f t="shared" si="8"/>
        <v>1.0514666691717038</v>
      </c>
      <c r="G25" s="56">
        <f t="shared" si="9"/>
        <v>-377.28177359819091</v>
      </c>
      <c r="H25" s="60">
        <f t="shared" si="1"/>
        <v>0</v>
      </c>
      <c r="I25" s="63">
        <f t="shared" si="2"/>
        <v>-377.28177359819091</v>
      </c>
      <c r="J25" s="56">
        <f t="shared" si="3"/>
        <v>-92.689569915721492</v>
      </c>
      <c r="K25" s="56">
        <f t="shared" si="4"/>
        <v>-469.97134351391242</v>
      </c>
      <c r="L25" s="56">
        <f t="shared" si="5"/>
        <v>-1735496.1585516783</v>
      </c>
      <c r="M25" s="56">
        <f t="shared" si="6"/>
        <v>-2161868.1801639972</v>
      </c>
      <c r="N25" s="34">
        <f>'Jan-feb'!M25</f>
        <v>-3500905.8372773184</v>
      </c>
      <c r="O25" s="34">
        <f t="shared" si="7"/>
        <v>1339037.6571133211</v>
      </c>
    </row>
    <row r="26" spans="1:15" x14ac:dyDescent="0.25">
      <c r="A26" s="55">
        <v>1144</v>
      </c>
      <c r="B26" s="55" t="s">
        <v>46</v>
      </c>
      <c r="C26" s="56">
        <v>6360573</v>
      </c>
      <c r="D26" s="56">
        <v>570</v>
      </c>
      <c r="E26" s="56">
        <f t="shared" si="0"/>
        <v>11158.9</v>
      </c>
      <c r="F26" s="57">
        <f t="shared" si="8"/>
        <v>0.94378552578503261</v>
      </c>
      <c r="G26" s="56">
        <f t="shared" si="9"/>
        <v>412.08605248876546</v>
      </c>
      <c r="H26" s="60">
        <f t="shared" si="1"/>
        <v>0</v>
      </c>
      <c r="I26" s="63">
        <f t="shared" si="2"/>
        <v>412.08605248876546</v>
      </c>
      <c r="J26" s="56">
        <f t="shared" si="3"/>
        <v>-92.689569915721492</v>
      </c>
      <c r="K26" s="56">
        <f t="shared" si="4"/>
        <v>319.39648257304395</v>
      </c>
      <c r="L26" s="56">
        <f t="shared" si="5"/>
        <v>234889.04991859631</v>
      </c>
      <c r="M26" s="56">
        <f t="shared" si="6"/>
        <v>182055.99506663505</v>
      </c>
      <c r="N26" s="34">
        <f>'Jan-feb'!M26</f>
        <v>68572.634641723635</v>
      </c>
      <c r="O26" s="34">
        <f t="shared" si="7"/>
        <v>113483.36042491141</v>
      </c>
    </row>
    <row r="27" spans="1:15" x14ac:dyDescent="0.25">
      <c r="A27" s="55">
        <v>1145</v>
      </c>
      <c r="B27" s="55" t="s">
        <v>47</v>
      </c>
      <c r="C27" s="56">
        <v>11011282</v>
      </c>
      <c r="D27" s="56">
        <v>893</v>
      </c>
      <c r="E27" s="56">
        <f t="shared" si="0"/>
        <v>12330.662933930571</v>
      </c>
      <c r="F27" s="57">
        <f t="shared" si="8"/>
        <v>1.0428896396936684</v>
      </c>
      <c r="G27" s="56">
        <f t="shared" si="9"/>
        <v>-314.40696654818873</v>
      </c>
      <c r="H27" s="60">
        <f t="shared" si="1"/>
        <v>0</v>
      </c>
      <c r="I27" s="63">
        <f t="shared" si="2"/>
        <v>-314.40696654818873</v>
      </c>
      <c r="J27" s="56">
        <f t="shared" si="3"/>
        <v>-92.689569915721492</v>
      </c>
      <c r="K27" s="56">
        <f t="shared" si="4"/>
        <v>-407.09653646391024</v>
      </c>
      <c r="L27" s="56">
        <f t="shared" si="5"/>
        <v>-280765.42112753255</v>
      </c>
      <c r="M27" s="56">
        <f t="shared" si="6"/>
        <v>-363537.20706227183</v>
      </c>
      <c r="N27" s="34">
        <f>'Jan-feb'!M27</f>
        <v>-233883.96172796647</v>
      </c>
      <c r="O27" s="34">
        <f t="shared" si="7"/>
        <v>-129653.24533430536</v>
      </c>
    </row>
    <row r="28" spans="1:15" x14ac:dyDescent="0.25">
      <c r="A28" s="55">
        <v>1146</v>
      </c>
      <c r="B28" s="55" t="s">
        <v>48</v>
      </c>
      <c r="C28" s="56">
        <v>129087064</v>
      </c>
      <c r="D28" s="56">
        <v>11715</v>
      </c>
      <c r="E28" s="56">
        <f t="shared" si="0"/>
        <v>11018.955527102005</v>
      </c>
      <c r="F28" s="57">
        <f t="shared" si="8"/>
        <v>0.93194945162586429</v>
      </c>
      <c r="G28" s="56">
        <f t="shared" si="9"/>
        <v>498.85162568552192</v>
      </c>
      <c r="H28" s="60">
        <f t="shared" si="1"/>
        <v>0</v>
      </c>
      <c r="I28" s="63">
        <f t="shared" si="2"/>
        <v>498.85162568552192</v>
      </c>
      <c r="J28" s="56">
        <f t="shared" si="3"/>
        <v>-92.689569915721492</v>
      </c>
      <c r="K28" s="56">
        <f t="shared" si="4"/>
        <v>406.16205576980042</v>
      </c>
      <c r="L28" s="56">
        <f t="shared" si="5"/>
        <v>5844046.7949058898</v>
      </c>
      <c r="M28" s="56">
        <f t="shared" si="6"/>
        <v>4758188.4833432119</v>
      </c>
      <c r="N28" s="34">
        <f>'Jan-feb'!M28</f>
        <v>2194460.4593470022</v>
      </c>
      <c r="O28" s="34">
        <f t="shared" si="7"/>
        <v>2563728.0239962097</v>
      </c>
    </row>
    <row r="29" spans="1:15" x14ac:dyDescent="0.25">
      <c r="A29" s="55">
        <v>1149</v>
      </c>
      <c r="B29" s="55" t="s">
        <v>49</v>
      </c>
      <c r="C29" s="56">
        <v>478433739</v>
      </c>
      <c r="D29" s="56">
        <v>43723</v>
      </c>
      <c r="E29" s="56">
        <f t="shared" si="0"/>
        <v>10942.381332479474</v>
      </c>
      <c r="F29" s="57">
        <f t="shared" si="8"/>
        <v>0.92547304117919016</v>
      </c>
      <c r="G29" s="56">
        <f t="shared" si="9"/>
        <v>546.32762635149152</v>
      </c>
      <c r="H29" s="60">
        <f t="shared" si="1"/>
        <v>0</v>
      </c>
      <c r="I29" s="63">
        <f t="shared" si="2"/>
        <v>546.32762635149152</v>
      </c>
      <c r="J29" s="56">
        <f t="shared" si="3"/>
        <v>-92.689569915721492</v>
      </c>
      <c r="K29" s="56">
        <f t="shared" si="4"/>
        <v>453.63805643577001</v>
      </c>
      <c r="L29" s="56">
        <f t="shared" si="5"/>
        <v>23887082.806966264</v>
      </c>
      <c r="M29" s="56">
        <f t="shared" si="6"/>
        <v>19834416.741541173</v>
      </c>
      <c r="N29" s="34">
        <f>'Jan-feb'!M29</f>
        <v>9386333.487579098</v>
      </c>
      <c r="O29" s="34">
        <f t="shared" si="7"/>
        <v>10448083.253962075</v>
      </c>
    </row>
    <row r="30" spans="1:15" x14ac:dyDescent="0.25">
      <c r="A30" s="55">
        <v>1151</v>
      </c>
      <c r="B30" s="55" t="s">
        <v>50</v>
      </c>
      <c r="C30" s="56">
        <v>2704101</v>
      </c>
      <c r="D30" s="56">
        <v>217</v>
      </c>
      <c r="E30" s="56">
        <f t="shared" si="0"/>
        <v>12461.294930875576</v>
      </c>
      <c r="F30" s="57">
        <f t="shared" si="8"/>
        <v>1.0539380932080014</v>
      </c>
      <c r="G30" s="56">
        <f t="shared" si="9"/>
        <v>-395.39880465409186</v>
      </c>
      <c r="H30" s="60">
        <f t="shared" si="1"/>
        <v>0</v>
      </c>
      <c r="I30" s="63">
        <f t="shared" si="2"/>
        <v>-395.39880465409186</v>
      </c>
      <c r="J30" s="56">
        <f t="shared" si="3"/>
        <v>-92.689569915721492</v>
      </c>
      <c r="K30" s="56">
        <f t="shared" si="4"/>
        <v>-488.08837456981337</v>
      </c>
      <c r="L30" s="56">
        <f t="shared" si="5"/>
        <v>-85801.540609937932</v>
      </c>
      <c r="M30" s="56">
        <f t="shared" si="6"/>
        <v>-105915.17728164951</v>
      </c>
      <c r="N30" s="34">
        <f>'Jan-feb'!M30</f>
        <v>-125427.9381802561</v>
      </c>
      <c r="O30" s="34">
        <f t="shared" si="7"/>
        <v>19512.76089860659</v>
      </c>
    </row>
    <row r="31" spans="1:15" x14ac:dyDescent="0.25">
      <c r="A31" s="55">
        <v>1160</v>
      </c>
      <c r="B31" s="55" t="s">
        <v>51</v>
      </c>
      <c r="C31" s="56">
        <v>110685028</v>
      </c>
      <c r="D31" s="56">
        <v>9069</v>
      </c>
      <c r="E31" s="56">
        <f t="shared" si="0"/>
        <v>12204.766567427499</v>
      </c>
      <c r="F31" s="57">
        <f t="shared" si="8"/>
        <v>1.0322417112728988</v>
      </c>
      <c r="G31" s="56">
        <f t="shared" si="9"/>
        <v>-236.35121931628441</v>
      </c>
      <c r="H31" s="60">
        <f t="shared" si="1"/>
        <v>0</v>
      </c>
      <c r="I31" s="63">
        <f t="shared" si="2"/>
        <v>-236.35121931628441</v>
      </c>
      <c r="J31" s="56">
        <f t="shared" si="3"/>
        <v>-92.689569915721492</v>
      </c>
      <c r="K31" s="56">
        <f t="shared" si="4"/>
        <v>-329.04078923200592</v>
      </c>
      <c r="L31" s="56">
        <f t="shared" si="5"/>
        <v>-2143469.2079793834</v>
      </c>
      <c r="M31" s="56">
        <f t="shared" si="6"/>
        <v>-2984070.9175450616</v>
      </c>
      <c r="N31" s="34">
        <f>'Jan-feb'!M31</f>
        <v>-1315151.9673582618</v>
      </c>
      <c r="O31" s="34">
        <f t="shared" si="7"/>
        <v>-1668918.9501867997</v>
      </c>
    </row>
    <row r="32" spans="1:15" x14ac:dyDescent="0.25">
      <c r="A32" s="55">
        <v>1505</v>
      </c>
      <c r="B32" s="55" t="s">
        <v>52</v>
      </c>
      <c r="C32" s="56">
        <v>265011231</v>
      </c>
      <c r="D32" s="56">
        <v>24578</v>
      </c>
      <c r="E32" s="56">
        <f t="shared" si="0"/>
        <v>10782.457116120107</v>
      </c>
      <c r="F32" s="57">
        <f t="shared" si="8"/>
        <v>0.91194714161718282</v>
      </c>
      <c r="G32" s="56">
        <f t="shared" si="9"/>
        <v>645.48064049429865</v>
      </c>
      <c r="H32" s="60">
        <f t="shared" si="1"/>
        <v>0</v>
      </c>
      <c r="I32" s="63">
        <f t="shared" si="2"/>
        <v>645.48064049429865</v>
      </c>
      <c r="J32" s="56">
        <f t="shared" si="3"/>
        <v>-92.689569915721492</v>
      </c>
      <c r="K32" s="56">
        <f t="shared" si="4"/>
        <v>552.79107057857721</v>
      </c>
      <c r="L32" s="56">
        <f t="shared" si="5"/>
        <v>15864623.182068873</v>
      </c>
      <c r="M32" s="56">
        <f t="shared" si="6"/>
        <v>13586498.93268027</v>
      </c>
      <c r="N32" s="34">
        <f>'Jan-feb'!M32</f>
        <v>8517413.7421539184</v>
      </c>
      <c r="O32" s="34">
        <f t="shared" si="7"/>
        <v>5069085.1905263513</v>
      </c>
    </row>
    <row r="33" spans="1:15" x14ac:dyDescent="0.25">
      <c r="A33" s="55">
        <v>1506</v>
      </c>
      <c r="B33" s="55" t="s">
        <v>53</v>
      </c>
      <c r="C33" s="56">
        <v>382712878</v>
      </c>
      <c r="D33" s="56">
        <v>33163</v>
      </c>
      <c r="E33" s="56">
        <f t="shared" si="0"/>
        <v>11540.35756716823</v>
      </c>
      <c r="F33" s="57">
        <f t="shared" si="8"/>
        <v>0.97604803648004268</v>
      </c>
      <c r="G33" s="56">
        <f t="shared" si="9"/>
        <v>175.58236084446256</v>
      </c>
      <c r="H33" s="60">
        <f t="shared" si="1"/>
        <v>0</v>
      </c>
      <c r="I33" s="63">
        <f t="shared" si="2"/>
        <v>175.58236084446256</v>
      </c>
      <c r="J33" s="56">
        <f t="shared" si="3"/>
        <v>-92.689569915721492</v>
      </c>
      <c r="K33" s="56">
        <f t="shared" si="4"/>
        <v>82.892790928741064</v>
      </c>
      <c r="L33" s="56">
        <f t="shared" si="5"/>
        <v>5822837.8326849118</v>
      </c>
      <c r="M33" s="56">
        <f t="shared" si="6"/>
        <v>2748973.62556984</v>
      </c>
      <c r="N33" s="34">
        <f>'Jan-feb'!M33</f>
        <v>1059223.7721113754</v>
      </c>
      <c r="O33" s="34">
        <f t="shared" si="7"/>
        <v>1689749.8534584646</v>
      </c>
    </row>
    <row r="34" spans="1:15" x14ac:dyDescent="0.25">
      <c r="A34" s="55">
        <v>1508</v>
      </c>
      <c r="B34" s="55" t="s">
        <v>54</v>
      </c>
      <c r="C34" s="56">
        <v>708765599</v>
      </c>
      <c r="D34" s="56">
        <v>59198</v>
      </c>
      <c r="E34" s="56">
        <f t="shared" si="0"/>
        <v>11972.79636136356</v>
      </c>
      <c r="F34" s="57">
        <f t="shared" si="8"/>
        <v>1.0126223829433576</v>
      </c>
      <c r="G34" s="56">
        <f t="shared" si="9"/>
        <v>-92.529691556642064</v>
      </c>
      <c r="H34" s="60">
        <f t="shared" si="1"/>
        <v>0</v>
      </c>
      <c r="I34" s="63">
        <f t="shared" si="2"/>
        <v>-92.529691556642064</v>
      </c>
      <c r="J34" s="56">
        <f t="shared" si="3"/>
        <v>-92.689569915721492</v>
      </c>
      <c r="K34" s="56">
        <f t="shared" si="4"/>
        <v>-185.21926147236354</v>
      </c>
      <c r="L34" s="56">
        <f t="shared" si="5"/>
        <v>-5477572.6807700973</v>
      </c>
      <c r="M34" s="56">
        <f t="shared" si="6"/>
        <v>-10964609.840640977</v>
      </c>
      <c r="N34" s="34">
        <f>'Jan-feb'!M34</f>
        <v>-11419693.667717988</v>
      </c>
      <c r="O34" s="34">
        <f t="shared" si="7"/>
        <v>455083.82707701065</v>
      </c>
    </row>
    <row r="35" spans="1:15" x14ac:dyDescent="0.25">
      <c r="A35" s="55">
        <v>1511</v>
      </c>
      <c r="B35" s="55" t="s">
        <v>55</v>
      </c>
      <c r="C35" s="56">
        <v>33891251</v>
      </c>
      <c r="D35" s="56">
        <v>3048</v>
      </c>
      <c r="E35" s="56">
        <f t="shared" si="0"/>
        <v>11119.176837270341</v>
      </c>
      <c r="F35" s="57">
        <f t="shared" si="8"/>
        <v>0.94042586255454785</v>
      </c>
      <c r="G35" s="56">
        <f t="shared" si="9"/>
        <v>436.71441338115392</v>
      </c>
      <c r="H35" s="60">
        <f t="shared" si="1"/>
        <v>0</v>
      </c>
      <c r="I35" s="63">
        <f t="shared" si="2"/>
        <v>436.71441338115392</v>
      </c>
      <c r="J35" s="56">
        <f t="shared" si="3"/>
        <v>-92.689569915721492</v>
      </c>
      <c r="K35" s="56">
        <f t="shared" si="4"/>
        <v>344.02484346543241</v>
      </c>
      <c r="L35" s="56">
        <f t="shared" si="5"/>
        <v>1331105.5319857572</v>
      </c>
      <c r="M35" s="56">
        <f t="shared" si="6"/>
        <v>1048587.722882638</v>
      </c>
      <c r="N35" s="34">
        <f>'Jan-feb'!M35</f>
        <v>279163.28187363717</v>
      </c>
      <c r="O35" s="34">
        <f t="shared" si="7"/>
        <v>769424.44100900088</v>
      </c>
    </row>
    <row r="36" spans="1:15" x14ac:dyDescent="0.25">
      <c r="A36" s="55">
        <v>1514</v>
      </c>
      <c r="B36" s="55" t="s">
        <v>56</v>
      </c>
      <c r="C36" s="56">
        <v>30397144</v>
      </c>
      <c r="D36" s="56">
        <v>2435</v>
      </c>
      <c r="E36" s="56">
        <f t="shared" si="0"/>
        <v>12483.426694045174</v>
      </c>
      <c r="F36" s="57">
        <f t="shared" si="8"/>
        <v>1.055809929835229</v>
      </c>
      <c r="G36" s="56">
        <f t="shared" si="9"/>
        <v>-409.12049781924287</v>
      </c>
      <c r="H36" s="60">
        <f t="shared" si="1"/>
        <v>0</v>
      </c>
      <c r="I36" s="63">
        <f t="shared" si="2"/>
        <v>-409.12049781924287</v>
      </c>
      <c r="J36" s="56">
        <f t="shared" si="3"/>
        <v>-92.689569915721492</v>
      </c>
      <c r="K36" s="56">
        <f t="shared" si="4"/>
        <v>-501.81006773496438</v>
      </c>
      <c r="L36" s="56">
        <f t="shared" si="5"/>
        <v>-996208.4121898564</v>
      </c>
      <c r="M36" s="56">
        <f t="shared" si="6"/>
        <v>-1221907.5149346383</v>
      </c>
      <c r="N36" s="34">
        <f>'Jan-feb'!M36</f>
        <v>-868030.3772761455</v>
      </c>
      <c r="O36" s="34">
        <f t="shared" si="7"/>
        <v>-353877.13765849278</v>
      </c>
    </row>
    <row r="37" spans="1:15" x14ac:dyDescent="0.25">
      <c r="A37" s="55">
        <v>1515</v>
      </c>
      <c r="B37" s="55" t="s">
        <v>57</v>
      </c>
      <c r="C37" s="56">
        <v>118655718</v>
      </c>
      <c r="D37" s="56">
        <v>9031</v>
      </c>
      <c r="E37" s="56">
        <f t="shared" si="0"/>
        <v>13138.713099324548</v>
      </c>
      <c r="F37" s="57">
        <f t="shared" si="8"/>
        <v>1.1112320435333871</v>
      </c>
      <c r="G37" s="56">
        <f t="shared" si="9"/>
        <v>-815.39806909245465</v>
      </c>
      <c r="H37" s="60">
        <f t="shared" si="1"/>
        <v>0</v>
      </c>
      <c r="I37" s="63">
        <f t="shared" si="2"/>
        <v>-815.39806909245465</v>
      </c>
      <c r="J37" s="56">
        <f t="shared" si="3"/>
        <v>-92.689569915721492</v>
      </c>
      <c r="K37" s="56">
        <f t="shared" si="4"/>
        <v>-908.0876390081761</v>
      </c>
      <c r="L37" s="56">
        <f t="shared" si="5"/>
        <v>-7363859.9619739577</v>
      </c>
      <c r="M37" s="56">
        <f t="shared" si="6"/>
        <v>-8200939.4678828381</v>
      </c>
      <c r="N37" s="34">
        <f>'Jan-feb'!M37</f>
        <v>-11545216.61366771</v>
      </c>
      <c r="O37" s="34">
        <f t="shared" si="7"/>
        <v>3344277.1457848717</v>
      </c>
    </row>
    <row r="38" spans="1:15" x14ac:dyDescent="0.25">
      <c r="A38" s="55">
        <v>1516</v>
      </c>
      <c r="B38" s="55" t="s">
        <v>58</v>
      </c>
      <c r="C38" s="56">
        <v>107015971</v>
      </c>
      <c r="D38" s="56">
        <v>8862</v>
      </c>
      <c r="E38" s="56">
        <f t="shared" si="0"/>
        <v>12075.826111487249</v>
      </c>
      <c r="F38" s="57">
        <f t="shared" si="8"/>
        <v>1.0213363231069925</v>
      </c>
      <c r="G38" s="56">
        <f t="shared" si="9"/>
        <v>-156.40813663332935</v>
      </c>
      <c r="H38" s="60">
        <f t="shared" si="1"/>
        <v>0</v>
      </c>
      <c r="I38" s="63">
        <f t="shared" si="2"/>
        <v>-156.40813663332935</v>
      </c>
      <c r="J38" s="56">
        <f t="shared" si="3"/>
        <v>-92.689569915721492</v>
      </c>
      <c r="K38" s="56">
        <f t="shared" si="4"/>
        <v>-249.09770654905083</v>
      </c>
      <c r="L38" s="56">
        <f t="shared" si="5"/>
        <v>-1386088.9068445647</v>
      </c>
      <c r="M38" s="56">
        <f t="shared" si="6"/>
        <v>-2207503.8754376885</v>
      </c>
      <c r="N38" s="34">
        <f>'Jan-feb'!M38</f>
        <v>-913712.97278078028</v>
      </c>
      <c r="O38" s="34">
        <f t="shared" si="7"/>
        <v>-1293790.9026569081</v>
      </c>
    </row>
    <row r="39" spans="1:15" x14ac:dyDescent="0.25">
      <c r="A39" s="55">
        <v>1517</v>
      </c>
      <c r="B39" s="55" t="s">
        <v>59</v>
      </c>
      <c r="C39" s="56">
        <v>54057652</v>
      </c>
      <c r="D39" s="56">
        <v>5320</v>
      </c>
      <c r="E39" s="56">
        <f t="shared" si="0"/>
        <v>10161.212781954888</v>
      </c>
      <c r="F39" s="57">
        <f t="shared" si="8"/>
        <v>0.85940420185062039</v>
      </c>
      <c r="G39" s="56">
        <f t="shared" si="9"/>
        <v>1030.6521276767348</v>
      </c>
      <c r="H39" s="60">
        <f t="shared" si="1"/>
        <v>167.99532717701686</v>
      </c>
      <c r="I39" s="63">
        <f t="shared" si="2"/>
        <v>1198.6474548537517</v>
      </c>
      <c r="J39" s="56">
        <f t="shared" si="3"/>
        <v>-92.689569915721492</v>
      </c>
      <c r="K39" s="56">
        <f t="shared" si="4"/>
        <v>1105.9578849380302</v>
      </c>
      <c r="L39" s="56">
        <f t="shared" si="5"/>
        <v>6376804.459821959</v>
      </c>
      <c r="M39" s="56">
        <f t="shared" si="6"/>
        <v>5883695.9478703206</v>
      </c>
      <c r="N39" s="34">
        <f>'Jan-feb'!M39</f>
        <v>2314054.8637187262</v>
      </c>
      <c r="O39" s="34">
        <f t="shared" si="7"/>
        <v>3569641.0841515944</v>
      </c>
    </row>
    <row r="40" spans="1:15" x14ac:dyDescent="0.25">
      <c r="A40" s="55">
        <v>1520</v>
      </c>
      <c r="B40" s="55" t="s">
        <v>60</v>
      </c>
      <c r="C40" s="56">
        <v>114138349</v>
      </c>
      <c r="D40" s="56">
        <v>11055</v>
      </c>
      <c r="E40" s="56">
        <f t="shared" si="0"/>
        <v>10324.590592492084</v>
      </c>
      <c r="F40" s="57">
        <f t="shared" si="8"/>
        <v>0.87322219581234195</v>
      </c>
      <c r="G40" s="56">
        <f t="shared" si="9"/>
        <v>929.35788514367289</v>
      </c>
      <c r="H40" s="60">
        <f t="shared" si="1"/>
        <v>110.81309348899804</v>
      </c>
      <c r="I40" s="63">
        <f t="shared" si="2"/>
        <v>1040.170978632671</v>
      </c>
      <c r="J40" s="56">
        <f t="shared" si="3"/>
        <v>-92.689569915721492</v>
      </c>
      <c r="K40" s="56">
        <f t="shared" si="4"/>
        <v>947.48140871694955</v>
      </c>
      <c r="L40" s="56">
        <f t="shared" si="5"/>
        <v>11499090.168784177</v>
      </c>
      <c r="M40" s="56">
        <f t="shared" si="6"/>
        <v>10474406.973365877</v>
      </c>
      <c r="N40" s="34">
        <f>'Jan-feb'!M40</f>
        <v>3500441.7150301686</v>
      </c>
      <c r="O40" s="34">
        <f t="shared" si="7"/>
        <v>6973965.2583357077</v>
      </c>
    </row>
    <row r="41" spans="1:15" x14ac:dyDescent="0.25">
      <c r="A41" s="55">
        <v>1525</v>
      </c>
      <c r="B41" s="55" t="s">
        <v>61</v>
      </c>
      <c r="C41" s="56">
        <v>48765927</v>
      </c>
      <c r="D41" s="56">
        <v>4380</v>
      </c>
      <c r="E41" s="56">
        <f t="shared" si="0"/>
        <v>11133.773287671233</v>
      </c>
      <c r="F41" s="57">
        <f t="shared" si="8"/>
        <v>0.94166038554661702</v>
      </c>
      <c r="G41" s="56">
        <f t="shared" si="9"/>
        <v>427.66461413260112</v>
      </c>
      <c r="H41" s="60">
        <f t="shared" si="1"/>
        <v>0</v>
      </c>
      <c r="I41" s="63">
        <f t="shared" si="2"/>
        <v>427.66461413260112</v>
      </c>
      <c r="J41" s="56">
        <f t="shared" si="3"/>
        <v>-92.689569915721492</v>
      </c>
      <c r="K41" s="56">
        <f t="shared" si="4"/>
        <v>334.97504421687961</v>
      </c>
      <c r="L41" s="56">
        <f t="shared" si="5"/>
        <v>1873171.009900793</v>
      </c>
      <c r="M41" s="56">
        <f t="shared" si="6"/>
        <v>1467190.6936699327</v>
      </c>
      <c r="N41" s="34">
        <f>'Jan-feb'!M41</f>
        <v>328034.54198377067</v>
      </c>
      <c r="O41" s="34">
        <f t="shared" si="7"/>
        <v>1139156.151686162</v>
      </c>
    </row>
    <row r="42" spans="1:15" x14ac:dyDescent="0.25">
      <c r="A42" s="55">
        <v>1528</v>
      </c>
      <c r="B42" s="55" t="s">
        <v>62</v>
      </c>
      <c r="C42" s="56">
        <v>77011556</v>
      </c>
      <c r="D42" s="56">
        <v>7626</v>
      </c>
      <c r="E42" s="56">
        <f t="shared" si="0"/>
        <v>10098.551796485706</v>
      </c>
      <c r="F42" s="57">
        <f t="shared" si="8"/>
        <v>0.854104527947526</v>
      </c>
      <c r="G42" s="56">
        <f t="shared" si="9"/>
        <v>1069.5019386676274</v>
      </c>
      <c r="H42" s="60">
        <f t="shared" si="1"/>
        <v>189.92667209123036</v>
      </c>
      <c r="I42" s="63">
        <f t="shared" si="2"/>
        <v>1259.4286107588578</v>
      </c>
      <c r="J42" s="56">
        <f t="shared" si="3"/>
        <v>-92.689569915721492</v>
      </c>
      <c r="K42" s="56">
        <f t="shared" si="4"/>
        <v>1166.7390408431363</v>
      </c>
      <c r="L42" s="56">
        <f t="shared" si="5"/>
        <v>9604402.5856470484</v>
      </c>
      <c r="M42" s="56">
        <f t="shared" si="6"/>
        <v>8897551.925469758</v>
      </c>
      <c r="N42" s="34">
        <f>'Jan-feb'!M42</f>
        <v>3422990.8030411685</v>
      </c>
      <c r="O42" s="34">
        <f t="shared" si="7"/>
        <v>5474561.1224285895</v>
      </c>
    </row>
    <row r="43" spans="1:15" x14ac:dyDescent="0.25">
      <c r="A43" s="55">
        <v>1531</v>
      </c>
      <c r="B43" s="55" t="s">
        <v>63</v>
      </c>
      <c r="C43" s="56">
        <v>102979115</v>
      </c>
      <c r="D43" s="56">
        <v>9759</v>
      </c>
      <c r="E43" s="56">
        <f t="shared" si="0"/>
        <v>10552.220002049391</v>
      </c>
      <c r="F43" s="57">
        <f t="shared" si="8"/>
        <v>0.89247439289119201</v>
      </c>
      <c r="G43" s="56">
        <f t="shared" si="9"/>
        <v>788.2276512181428</v>
      </c>
      <c r="H43" s="60">
        <f t="shared" si="1"/>
        <v>31.142800143940711</v>
      </c>
      <c r="I43" s="63">
        <f t="shared" si="2"/>
        <v>819.37045136208349</v>
      </c>
      <c r="J43" s="56">
        <f t="shared" si="3"/>
        <v>-92.689569915721492</v>
      </c>
      <c r="K43" s="56">
        <f t="shared" si="4"/>
        <v>726.68088144636204</v>
      </c>
      <c r="L43" s="56">
        <f t="shared" si="5"/>
        <v>7996236.2348425724</v>
      </c>
      <c r="M43" s="56">
        <f t="shared" si="6"/>
        <v>7091678.7220350467</v>
      </c>
      <c r="N43" s="34">
        <f>'Jan-feb'!M43</f>
        <v>1520038.9040501418</v>
      </c>
      <c r="O43" s="34">
        <f t="shared" si="7"/>
        <v>5571639.8179849051</v>
      </c>
    </row>
    <row r="44" spans="1:15" x14ac:dyDescent="0.25">
      <c r="A44" s="55">
        <v>1532</v>
      </c>
      <c r="B44" s="55" t="s">
        <v>64</v>
      </c>
      <c r="C44" s="56">
        <v>102357722</v>
      </c>
      <c r="D44" s="56">
        <v>8773</v>
      </c>
      <c r="E44" s="56">
        <f t="shared" si="0"/>
        <v>11667.356890459363</v>
      </c>
      <c r="F44" s="57">
        <f t="shared" si="8"/>
        <v>0.98678924960200498</v>
      </c>
      <c r="G44" s="56">
        <f t="shared" si="9"/>
        <v>96.842780403960163</v>
      </c>
      <c r="H44" s="60">
        <f t="shared" si="1"/>
        <v>0</v>
      </c>
      <c r="I44" s="63">
        <f t="shared" si="2"/>
        <v>96.842780403960163</v>
      </c>
      <c r="J44" s="56">
        <f t="shared" si="3"/>
        <v>-92.689569915721492</v>
      </c>
      <c r="K44" s="56">
        <f t="shared" si="4"/>
        <v>4.1532104882386705</v>
      </c>
      <c r="L44" s="56">
        <f t="shared" si="5"/>
        <v>849601.71248394251</v>
      </c>
      <c r="M44" s="56">
        <f t="shared" si="6"/>
        <v>36436.115613317859</v>
      </c>
      <c r="N44" s="34">
        <f>'Jan-feb'!M44</f>
        <v>-4567751.4807160683</v>
      </c>
      <c r="O44" s="34">
        <f t="shared" si="7"/>
        <v>4604187.5963293863</v>
      </c>
    </row>
    <row r="45" spans="1:15" x14ac:dyDescent="0.25">
      <c r="A45" s="55">
        <v>1535</v>
      </c>
      <c r="B45" s="55" t="s">
        <v>65</v>
      </c>
      <c r="C45" s="56">
        <v>81479180</v>
      </c>
      <c r="D45" s="56">
        <v>7242</v>
      </c>
      <c r="E45" s="56">
        <f t="shared" si="0"/>
        <v>11250.922397127866</v>
      </c>
      <c r="F45" s="57">
        <f t="shared" si="8"/>
        <v>0.95156849780354003</v>
      </c>
      <c r="G45" s="56">
        <f t="shared" si="9"/>
        <v>355.03216626948824</v>
      </c>
      <c r="H45" s="60">
        <f t="shared" si="1"/>
        <v>0</v>
      </c>
      <c r="I45" s="63">
        <f t="shared" si="2"/>
        <v>355.03216626948824</v>
      </c>
      <c r="J45" s="56">
        <f t="shared" si="3"/>
        <v>-92.689569915721492</v>
      </c>
      <c r="K45" s="56">
        <f t="shared" si="4"/>
        <v>262.34259635376674</v>
      </c>
      <c r="L45" s="56">
        <f t="shared" si="5"/>
        <v>2571142.9481236339</v>
      </c>
      <c r="M45" s="56">
        <f t="shared" si="6"/>
        <v>1899885.0827939787</v>
      </c>
      <c r="N45" s="34">
        <f>'Jan-feb'!M45</f>
        <v>595603.89086905471</v>
      </c>
      <c r="O45" s="34">
        <f t="shared" si="7"/>
        <v>1304281.191924924</v>
      </c>
    </row>
    <row r="46" spans="1:15" x14ac:dyDescent="0.25">
      <c r="A46" s="55">
        <v>1539</v>
      </c>
      <c r="B46" s="55" t="s">
        <v>66</v>
      </c>
      <c r="C46" s="56">
        <v>77235670</v>
      </c>
      <c r="D46" s="56">
        <v>7196</v>
      </c>
      <c r="E46" s="56">
        <f t="shared" si="0"/>
        <v>10733.139244024458</v>
      </c>
      <c r="F46" s="57">
        <f t="shared" si="8"/>
        <v>0.9077759873057013</v>
      </c>
      <c r="G46" s="56">
        <f t="shared" si="9"/>
        <v>676.0577211936012</v>
      </c>
      <c r="H46" s="60">
        <f t="shared" si="1"/>
        <v>0</v>
      </c>
      <c r="I46" s="63">
        <f t="shared" si="2"/>
        <v>676.0577211936012</v>
      </c>
      <c r="J46" s="56">
        <f t="shared" si="3"/>
        <v>-92.689569915721492</v>
      </c>
      <c r="K46" s="56">
        <f t="shared" si="4"/>
        <v>583.36815127787975</v>
      </c>
      <c r="L46" s="56">
        <f t="shared" si="5"/>
        <v>4864911.3617091542</v>
      </c>
      <c r="M46" s="56">
        <f t="shared" si="6"/>
        <v>4197917.2165956227</v>
      </c>
      <c r="N46" s="34">
        <f>'Jan-feb'!M46</f>
        <v>1943684.1044511197</v>
      </c>
      <c r="O46" s="34">
        <f t="shared" si="7"/>
        <v>2254233.1121445028</v>
      </c>
    </row>
    <row r="47" spans="1:15" x14ac:dyDescent="0.25">
      <c r="A47" s="55">
        <v>1547</v>
      </c>
      <c r="B47" s="55" t="s">
        <v>67</v>
      </c>
      <c r="C47" s="56">
        <v>45335761</v>
      </c>
      <c r="D47" s="56">
        <v>3759</v>
      </c>
      <c r="E47" s="56">
        <f t="shared" si="0"/>
        <v>12060.590848629954</v>
      </c>
      <c r="F47" s="57">
        <f t="shared" si="8"/>
        <v>1.020047771317278</v>
      </c>
      <c r="G47" s="56">
        <f t="shared" si="9"/>
        <v>-146.96227366180625</v>
      </c>
      <c r="H47" s="60">
        <f t="shared" si="1"/>
        <v>0</v>
      </c>
      <c r="I47" s="63">
        <f t="shared" si="2"/>
        <v>-146.96227366180625</v>
      </c>
      <c r="J47" s="56">
        <f t="shared" si="3"/>
        <v>-92.689569915721492</v>
      </c>
      <c r="K47" s="56">
        <f t="shared" si="4"/>
        <v>-239.65184357752776</v>
      </c>
      <c r="L47" s="56">
        <f t="shared" si="5"/>
        <v>-552431.18669472972</v>
      </c>
      <c r="M47" s="56">
        <f t="shared" si="6"/>
        <v>-900851.28000792686</v>
      </c>
      <c r="N47" s="34">
        <f>'Jan-feb'!M47</f>
        <v>-514038.45428379171</v>
      </c>
      <c r="O47" s="34">
        <f t="shared" si="7"/>
        <v>-386812.82572413515</v>
      </c>
    </row>
    <row r="48" spans="1:15" x14ac:dyDescent="0.25">
      <c r="A48" s="55">
        <v>1554</v>
      </c>
      <c r="B48" s="55" t="s">
        <v>68</v>
      </c>
      <c r="C48" s="56">
        <v>67226051</v>
      </c>
      <c r="D48" s="56">
        <v>5992</v>
      </c>
      <c r="E48" s="56">
        <f t="shared" si="0"/>
        <v>11219.300901201603</v>
      </c>
      <c r="F48" s="57">
        <f t="shared" si="8"/>
        <v>0.94889404869485749</v>
      </c>
      <c r="G48" s="56">
        <f t="shared" si="9"/>
        <v>374.63749374377153</v>
      </c>
      <c r="H48" s="60">
        <f t="shared" si="1"/>
        <v>0</v>
      </c>
      <c r="I48" s="63">
        <f t="shared" si="2"/>
        <v>374.63749374377153</v>
      </c>
      <c r="J48" s="56">
        <f t="shared" si="3"/>
        <v>-92.689569915721492</v>
      </c>
      <c r="K48" s="56">
        <f t="shared" si="4"/>
        <v>281.94792382805002</v>
      </c>
      <c r="L48" s="56">
        <f t="shared" si="5"/>
        <v>2244827.8625126788</v>
      </c>
      <c r="M48" s="56">
        <f t="shared" si="6"/>
        <v>1689431.9595776757</v>
      </c>
      <c r="N48" s="34">
        <f>'Jan-feb'!M48</f>
        <v>314984.82121615281</v>
      </c>
      <c r="O48" s="34">
        <f t="shared" si="7"/>
        <v>1374447.1383615229</v>
      </c>
    </row>
    <row r="49" spans="1:15" x14ac:dyDescent="0.25">
      <c r="A49" s="55">
        <v>1557</v>
      </c>
      <c r="B49" s="55" t="s">
        <v>69</v>
      </c>
      <c r="C49" s="56">
        <v>25551270</v>
      </c>
      <c r="D49" s="56">
        <v>2708</v>
      </c>
      <c r="E49" s="56">
        <f t="shared" si="0"/>
        <v>9435.4763663220092</v>
      </c>
      <c r="F49" s="57">
        <f t="shared" si="8"/>
        <v>0.79802364242187551</v>
      </c>
      <c r="G49" s="56">
        <f t="shared" si="9"/>
        <v>1480.6087053691197</v>
      </c>
      <c r="H49" s="60">
        <f t="shared" si="1"/>
        <v>422.00307264852432</v>
      </c>
      <c r="I49" s="63">
        <f t="shared" si="2"/>
        <v>1902.6117780176439</v>
      </c>
      <c r="J49" s="56">
        <f t="shared" si="3"/>
        <v>-92.689569915721492</v>
      </c>
      <c r="K49" s="56">
        <f t="shared" si="4"/>
        <v>1809.9222081019225</v>
      </c>
      <c r="L49" s="56">
        <f t="shared" si="5"/>
        <v>5152272.6948717795</v>
      </c>
      <c r="M49" s="56">
        <f t="shared" si="6"/>
        <v>4901269.3395400057</v>
      </c>
      <c r="N49" s="34">
        <f>'Jan-feb'!M49</f>
        <v>2088187.8980508109</v>
      </c>
      <c r="O49" s="34">
        <f t="shared" si="7"/>
        <v>2813081.4414891945</v>
      </c>
    </row>
    <row r="50" spans="1:15" x14ac:dyDescent="0.25">
      <c r="A50" s="55">
        <v>1560</v>
      </c>
      <c r="B50" s="55" t="s">
        <v>70</v>
      </c>
      <c r="C50" s="56">
        <v>30196723</v>
      </c>
      <c r="D50" s="56">
        <v>3077</v>
      </c>
      <c r="E50" s="56">
        <f t="shared" si="0"/>
        <v>9813.6896327591803</v>
      </c>
      <c r="F50" s="57">
        <f t="shared" si="8"/>
        <v>0.83001176011477351</v>
      </c>
      <c r="G50" s="56">
        <f t="shared" si="9"/>
        <v>1246.1164801780735</v>
      </c>
      <c r="H50" s="60">
        <f t="shared" si="1"/>
        <v>289.62842939551444</v>
      </c>
      <c r="I50" s="63">
        <f t="shared" si="2"/>
        <v>1535.7449095735878</v>
      </c>
      <c r="J50" s="56">
        <f t="shared" si="3"/>
        <v>-92.689569915721492</v>
      </c>
      <c r="K50" s="56">
        <f t="shared" si="4"/>
        <v>1443.0553396578664</v>
      </c>
      <c r="L50" s="56">
        <f t="shared" si="5"/>
        <v>4725487.08675793</v>
      </c>
      <c r="M50" s="56">
        <f t="shared" si="6"/>
        <v>4440281.2801272552</v>
      </c>
      <c r="N50" s="34">
        <f>'Jan-feb'!M50</f>
        <v>1895138.6465850598</v>
      </c>
      <c r="O50" s="34">
        <f t="shared" si="7"/>
        <v>2545142.6335421954</v>
      </c>
    </row>
    <row r="51" spans="1:15" x14ac:dyDescent="0.25">
      <c r="A51" s="55">
        <v>1563</v>
      </c>
      <c r="B51" s="55" t="s">
        <v>71</v>
      </c>
      <c r="C51" s="56">
        <v>89047571</v>
      </c>
      <c r="D51" s="56">
        <v>7193</v>
      </c>
      <c r="E51" s="56">
        <f t="shared" si="0"/>
        <v>12379.754066453497</v>
      </c>
      <c r="F51" s="57">
        <f t="shared" si="8"/>
        <v>1.0470416170677406</v>
      </c>
      <c r="G51" s="56">
        <f t="shared" si="9"/>
        <v>-344.84346871240302</v>
      </c>
      <c r="H51" s="60">
        <f t="shared" si="1"/>
        <v>0</v>
      </c>
      <c r="I51" s="63">
        <f t="shared" si="2"/>
        <v>-344.84346871240302</v>
      </c>
      <c r="J51" s="56">
        <f t="shared" si="3"/>
        <v>-92.689569915721492</v>
      </c>
      <c r="K51" s="56">
        <f t="shared" si="4"/>
        <v>-437.53303862812453</v>
      </c>
      <c r="L51" s="56">
        <f t="shared" si="5"/>
        <v>-2480459.0704483148</v>
      </c>
      <c r="M51" s="56">
        <f t="shared" si="6"/>
        <v>-3147175.1468520998</v>
      </c>
      <c r="N51" s="34">
        <f>'Jan-feb'!M51</f>
        <v>-3211162.0114773372</v>
      </c>
      <c r="O51" s="34">
        <f t="shared" si="7"/>
        <v>63986.864625237416</v>
      </c>
    </row>
    <row r="52" spans="1:15" x14ac:dyDescent="0.25">
      <c r="A52" s="55">
        <v>1566</v>
      </c>
      <c r="B52" s="55" t="s">
        <v>72</v>
      </c>
      <c r="C52" s="56">
        <v>59371355</v>
      </c>
      <c r="D52" s="56">
        <v>5950</v>
      </c>
      <c r="E52" s="56">
        <f t="shared" si="0"/>
        <v>9978.378991596639</v>
      </c>
      <c r="F52" s="57">
        <f t="shared" si="8"/>
        <v>0.8439406808078177</v>
      </c>
      <c r="G52" s="56">
        <f t="shared" si="9"/>
        <v>1144.0090776988491</v>
      </c>
      <c r="H52" s="60">
        <f t="shared" si="1"/>
        <v>231.9871538024039</v>
      </c>
      <c r="I52" s="63">
        <f t="shared" si="2"/>
        <v>1375.9962315012531</v>
      </c>
      <c r="J52" s="56">
        <f t="shared" si="3"/>
        <v>-92.689569915721492</v>
      </c>
      <c r="K52" s="56">
        <f t="shared" si="4"/>
        <v>1283.3066615855316</v>
      </c>
      <c r="L52" s="56">
        <f t="shared" si="5"/>
        <v>8187177.5774324555</v>
      </c>
      <c r="M52" s="56">
        <f t="shared" si="6"/>
        <v>7635674.6364339134</v>
      </c>
      <c r="N52" s="34">
        <f>'Jan-feb'!M52</f>
        <v>2371280.3856064691</v>
      </c>
      <c r="O52" s="34">
        <f t="shared" si="7"/>
        <v>5264394.2508274447</v>
      </c>
    </row>
    <row r="53" spans="1:15" x14ac:dyDescent="0.25">
      <c r="A53" s="55">
        <v>1573</v>
      </c>
      <c r="B53" s="55" t="s">
        <v>73</v>
      </c>
      <c r="C53" s="56">
        <v>25088494</v>
      </c>
      <c r="D53" s="56">
        <v>2168</v>
      </c>
      <c r="E53" s="56">
        <f t="shared" si="0"/>
        <v>11572.183579335793</v>
      </c>
      <c r="F53" s="57">
        <f t="shared" si="8"/>
        <v>0.97873978294494546</v>
      </c>
      <c r="G53" s="56">
        <f t="shared" si="9"/>
        <v>155.85023330057348</v>
      </c>
      <c r="H53" s="60">
        <f t="shared" si="1"/>
        <v>0</v>
      </c>
      <c r="I53" s="63">
        <f t="shared" si="2"/>
        <v>155.85023330057348</v>
      </c>
      <c r="J53" s="56">
        <f t="shared" si="3"/>
        <v>-92.689569915721492</v>
      </c>
      <c r="K53" s="56">
        <f t="shared" si="4"/>
        <v>63.160663384851986</v>
      </c>
      <c r="L53" s="56">
        <f t="shared" si="5"/>
        <v>337883.3057956433</v>
      </c>
      <c r="M53" s="56">
        <f t="shared" si="6"/>
        <v>136932.31821835911</v>
      </c>
      <c r="N53" s="34">
        <f>'Jan-feb'!M53</f>
        <v>-274537.54108200519</v>
      </c>
      <c r="O53" s="34">
        <f t="shared" si="7"/>
        <v>411469.85930036427</v>
      </c>
    </row>
    <row r="54" spans="1:15" x14ac:dyDescent="0.25">
      <c r="A54" s="55">
        <v>1576</v>
      </c>
      <c r="B54" s="55" t="s">
        <v>74</v>
      </c>
      <c r="C54" s="56">
        <v>37171090</v>
      </c>
      <c r="D54" s="56">
        <v>3394</v>
      </c>
      <c r="E54" s="56">
        <f t="shared" si="0"/>
        <v>10952.000589275192</v>
      </c>
      <c r="F54" s="57">
        <f t="shared" si="8"/>
        <v>0.92628660840648036</v>
      </c>
      <c r="G54" s="56">
        <f t="shared" si="9"/>
        <v>540.36368713814602</v>
      </c>
      <c r="H54" s="60">
        <f t="shared" si="1"/>
        <v>0</v>
      </c>
      <c r="I54" s="63">
        <f t="shared" si="2"/>
        <v>540.36368713814602</v>
      </c>
      <c r="J54" s="56">
        <f t="shared" si="3"/>
        <v>-92.689569915721492</v>
      </c>
      <c r="K54" s="56">
        <f t="shared" si="4"/>
        <v>447.67411722242451</v>
      </c>
      <c r="L54" s="56">
        <f t="shared" si="5"/>
        <v>1833994.3541468675</v>
      </c>
      <c r="M54" s="56">
        <f t="shared" si="6"/>
        <v>1519405.9538529087</v>
      </c>
      <c r="N54" s="34">
        <f>'Jan-feb'!M54</f>
        <v>612355.53721756104</v>
      </c>
      <c r="O54" s="34">
        <f t="shared" si="7"/>
        <v>907050.41663534765</v>
      </c>
    </row>
    <row r="55" spans="1:15" x14ac:dyDescent="0.25">
      <c r="A55" s="55">
        <v>1577</v>
      </c>
      <c r="B55" s="55" t="s">
        <v>75</v>
      </c>
      <c r="C55" s="56">
        <v>105931453</v>
      </c>
      <c r="D55" s="56">
        <v>11131</v>
      </c>
      <c r="E55" s="56">
        <f t="shared" si="0"/>
        <v>9516.7957056868199</v>
      </c>
      <c r="F55" s="57">
        <f t="shared" si="8"/>
        <v>0.8049013826524456</v>
      </c>
      <c r="G55" s="56">
        <f t="shared" si="9"/>
        <v>1430.1907149629369</v>
      </c>
      <c r="H55" s="60">
        <f t="shared" si="1"/>
        <v>393.54130387084058</v>
      </c>
      <c r="I55" s="63">
        <f t="shared" si="2"/>
        <v>1823.7320188337776</v>
      </c>
      <c r="J55" s="56">
        <f t="shared" si="3"/>
        <v>-92.689569915721492</v>
      </c>
      <c r="K55" s="56">
        <f t="shared" si="4"/>
        <v>1731.0424489180562</v>
      </c>
      <c r="L55" s="56">
        <f t="shared" si="5"/>
        <v>20299961.101638779</v>
      </c>
      <c r="M55" s="56">
        <f t="shared" si="6"/>
        <v>19268233.498906884</v>
      </c>
      <c r="N55" s="34">
        <f>'Jan-feb'!M55</f>
        <v>7362126.2660832983</v>
      </c>
      <c r="O55" s="34">
        <f t="shared" si="7"/>
        <v>11906107.232823586</v>
      </c>
    </row>
    <row r="56" spans="1:15" x14ac:dyDescent="0.25">
      <c r="A56" s="55">
        <v>1578</v>
      </c>
      <c r="B56" s="55" t="s">
        <v>76</v>
      </c>
      <c r="C56" s="56">
        <v>29167816</v>
      </c>
      <c r="D56" s="56">
        <v>2506</v>
      </c>
      <c r="E56" s="56">
        <f t="shared" si="0"/>
        <v>11639.192338387869</v>
      </c>
      <c r="F56" s="57">
        <f t="shared" si="8"/>
        <v>0.98440717819843515</v>
      </c>
      <c r="G56" s="56">
        <f t="shared" si="9"/>
        <v>114.30480268828629</v>
      </c>
      <c r="H56" s="60">
        <f t="shared" si="1"/>
        <v>0</v>
      </c>
      <c r="I56" s="63">
        <f t="shared" si="2"/>
        <v>114.30480268828629</v>
      </c>
      <c r="J56" s="56">
        <f t="shared" si="3"/>
        <v>-92.689569915721492</v>
      </c>
      <c r="K56" s="56">
        <f t="shared" si="4"/>
        <v>21.615232772564795</v>
      </c>
      <c r="L56" s="56">
        <f t="shared" si="5"/>
        <v>286447.83553684544</v>
      </c>
      <c r="M56" s="56">
        <f t="shared" si="6"/>
        <v>54167.773328047377</v>
      </c>
      <c r="N56" s="34">
        <f>'Jan-feb'!M56</f>
        <v>-1549871.3628558603</v>
      </c>
      <c r="O56" s="34">
        <f t="shared" si="7"/>
        <v>1604039.1361839077</v>
      </c>
    </row>
    <row r="57" spans="1:15" x14ac:dyDescent="0.25">
      <c r="A57" s="55">
        <v>1579</v>
      </c>
      <c r="B57" s="55" t="s">
        <v>77</v>
      </c>
      <c r="C57" s="56">
        <v>140109524</v>
      </c>
      <c r="D57" s="56">
        <v>13460</v>
      </c>
      <c r="E57" s="56">
        <f t="shared" si="0"/>
        <v>10409.325705794949</v>
      </c>
      <c r="F57" s="57">
        <f t="shared" si="8"/>
        <v>0.88038883172278104</v>
      </c>
      <c r="G57" s="56">
        <f t="shared" si="9"/>
        <v>876.82211489589713</v>
      </c>
      <c r="H57" s="60">
        <f t="shared" si="1"/>
        <v>81.155803832995559</v>
      </c>
      <c r="I57" s="63">
        <f t="shared" si="2"/>
        <v>957.97791872889275</v>
      </c>
      <c r="J57" s="56">
        <f t="shared" si="3"/>
        <v>-92.689569915721492</v>
      </c>
      <c r="K57" s="56">
        <f t="shared" si="4"/>
        <v>865.2883488131713</v>
      </c>
      <c r="L57" s="56">
        <f t="shared" si="5"/>
        <v>12894382.786090896</v>
      </c>
      <c r="M57" s="56">
        <f t="shared" si="6"/>
        <v>11646781.175025286</v>
      </c>
      <c r="N57" s="34">
        <f>'Jan-feb'!M57</f>
        <v>6378574.0849349778</v>
      </c>
      <c r="O57" s="34">
        <f t="shared" si="7"/>
        <v>5268207.0900903083</v>
      </c>
    </row>
    <row r="58" spans="1:15" x14ac:dyDescent="0.25">
      <c r="A58" s="55">
        <v>1580</v>
      </c>
      <c r="B58" s="55" t="s">
        <v>78</v>
      </c>
      <c r="C58" s="56">
        <v>100524824</v>
      </c>
      <c r="D58" s="56">
        <v>9409</v>
      </c>
      <c r="E58" s="56">
        <f t="shared" si="0"/>
        <v>10683.900945902858</v>
      </c>
      <c r="F58" s="57">
        <f t="shared" si="8"/>
        <v>0.9036115631168069</v>
      </c>
      <c r="G58" s="56">
        <f t="shared" si="9"/>
        <v>706.58546602899298</v>
      </c>
      <c r="H58" s="60">
        <f t="shared" si="1"/>
        <v>0</v>
      </c>
      <c r="I58" s="63">
        <f t="shared" si="2"/>
        <v>706.58546602899298</v>
      </c>
      <c r="J58" s="56">
        <f t="shared" si="3"/>
        <v>-92.689569915721492</v>
      </c>
      <c r="K58" s="56">
        <f t="shared" si="4"/>
        <v>613.89589611327153</v>
      </c>
      <c r="L58" s="56">
        <f t="shared" si="5"/>
        <v>6648262.6498667952</v>
      </c>
      <c r="M58" s="56">
        <f t="shared" si="6"/>
        <v>5776146.4865297722</v>
      </c>
      <c r="N58" s="34">
        <f>'Jan-feb'!M58</f>
        <v>1786692.0301473283</v>
      </c>
      <c r="O58" s="34">
        <f t="shared" si="7"/>
        <v>3989454.4563824441</v>
      </c>
    </row>
    <row r="59" spans="1:15" x14ac:dyDescent="0.25">
      <c r="A59" s="55">
        <v>1804</v>
      </c>
      <c r="B59" s="55" t="s">
        <v>79</v>
      </c>
      <c r="C59" s="56">
        <v>636090744</v>
      </c>
      <c r="D59" s="56">
        <v>53725</v>
      </c>
      <c r="E59" s="56">
        <f t="shared" si="0"/>
        <v>11839.753261982318</v>
      </c>
      <c r="F59" s="57">
        <f t="shared" si="8"/>
        <v>1.0013700057823833</v>
      </c>
      <c r="G59" s="56">
        <f t="shared" si="9"/>
        <v>-10.04296994027176</v>
      </c>
      <c r="H59" s="60">
        <f t="shared" si="1"/>
        <v>0</v>
      </c>
      <c r="I59" s="63">
        <f t="shared" si="2"/>
        <v>-10.04296994027176</v>
      </c>
      <c r="J59" s="56">
        <f t="shared" si="3"/>
        <v>-92.689569915721492</v>
      </c>
      <c r="K59" s="56">
        <f t="shared" si="4"/>
        <v>-102.73253985599325</v>
      </c>
      <c r="L59" s="56">
        <f t="shared" si="5"/>
        <v>-539558.56004110037</v>
      </c>
      <c r="M59" s="56">
        <f t="shared" si="6"/>
        <v>-5519305.7037632372</v>
      </c>
      <c r="N59" s="34">
        <f>'Jan-feb'!M59</f>
        <v>-3214548.0959182535</v>
      </c>
      <c r="O59" s="34">
        <f t="shared" si="7"/>
        <v>-2304757.6078449837</v>
      </c>
    </row>
    <row r="60" spans="1:15" x14ac:dyDescent="0.25">
      <c r="A60" s="55">
        <v>1806</v>
      </c>
      <c r="B60" s="55" t="s">
        <v>80</v>
      </c>
      <c r="C60" s="56">
        <v>246443632</v>
      </c>
      <c r="D60" s="56">
        <v>21591</v>
      </c>
      <c r="E60" s="56">
        <f t="shared" si="0"/>
        <v>11414.183317122875</v>
      </c>
      <c r="F60" s="57">
        <f t="shared" si="8"/>
        <v>0.96537660552183102</v>
      </c>
      <c r="G60" s="56">
        <f t="shared" si="9"/>
        <v>253.81039587258249</v>
      </c>
      <c r="H60" s="60">
        <f t="shared" si="1"/>
        <v>0</v>
      </c>
      <c r="I60" s="63">
        <f t="shared" si="2"/>
        <v>253.81039587258249</v>
      </c>
      <c r="J60" s="56">
        <f t="shared" si="3"/>
        <v>-92.689569915721492</v>
      </c>
      <c r="K60" s="56">
        <f t="shared" si="4"/>
        <v>161.12082595686098</v>
      </c>
      <c r="L60" s="56">
        <f t="shared" si="5"/>
        <v>5480020.2572849281</v>
      </c>
      <c r="M60" s="56">
        <f t="shared" si="6"/>
        <v>3478759.7532345853</v>
      </c>
      <c r="N60" s="34">
        <f>'Jan-feb'!M60</f>
        <v>-309600.93875534402</v>
      </c>
      <c r="O60" s="34">
        <f t="shared" si="7"/>
        <v>3788360.6919899294</v>
      </c>
    </row>
    <row r="61" spans="1:15" x14ac:dyDescent="0.25">
      <c r="A61" s="55">
        <v>1811</v>
      </c>
      <c r="B61" s="55" t="s">
        <v>81</v>
      </c>
      <c r="C61" s="56">
        <v>15527321</v>
      </c>
      <c r="D61" s="56">
        <v>1374</v>
      </c>
      <c r="E61" s="56">
        <f t="shared" si="0"/>
        <v>11300.815866084426</v>
      </c>
      <c r="F61" s="57">
        <f t="shared" si="8"/>
        <v>0.95578833433154953</v>
      </c>
      <c r="G61" s="56">
        <f t="shared" si="9"/>
        <v>324.09821551642142</v>
      </c>
      <c r="H61" s="60">
        <f t="shared" si="1"/>
        <v>0</v>
      </c>
      <c r="I61" s="63">
        <f t="shared" si="2"/>
        <v>324.09821551642142</v>
      </c>
      <c r="J61" s="56">
        <f t="shared" si="3"/>
        <v>-92.689569915721492</v>
      </c>
      <c r="K61" s="56">
        <f t="shared" si="4"/>
        <v>231.40864560069991</v>
      </c>
      <c r="L61" s="56">
        <f t="shared" si="5"/>
        <v>445310.94811956305</v>
      </c>
      <c r="M61" s="56">
        <f t="shared" si="6"/>
        <v>317955.47905536171</v>
      </c>
      <c r="N61" s="34">
        <f>'Jan-feb'!M61</f>
        <v>-944132.69502152945</v>
      </c>
      <c r="O61" s="34">
        <f t="shared" si="7"/>
        <v>1262088.174076891</v>
      </c>
    </row>
    <row r="62" spans="1:15" x14ac:dyDescent="0.25">
      <c r="A62" s="55">
        <v>1812</v>
      </c>
      <c r="B62" s="55" t="s">
        <v>82</v>
      </c>
      <c r="C62" s="56">
        <v>18602717</v>
      </c>
      <c r="D62" s="56">
        <v>1979</v>
      </c>
      <c r="E62" s="56">
        <f t="shared" si="0"/>
        <v>9400.0591207680645</v>
      </c>
      <c r="F62" s="57">
        <f t="shared" si="8"/>
        <v>0.7950281604552849</v>
      </c>
      <c r="G62" s="56">
        <f t="shared" si="9"/>
        <v>1502.5673976125652</v>
      </c>
      <c r="H62" s="60">
        <f t="shared" si="1"/>
        <v>434.39910859240496</v>
      </c>
      <c r="I62" s="63">
        <f t="shared" si="2"/>
        <v>1936.9665062049701</v>
      </c>
      <c r="J62" s="56">
        <f t="shared" si="3"/>
        <v>-92.689569915721492</v>
      </c>
      <c r="K62" s="56">
        <f t="shared" si="4"/>
        <v>1844.2769362892486</v>
      </c>
      <c r="L62" s="56">
        <f t="shared" si="5"/>
        <v>3833256.7157796356</v>
      </c>
      <c r="M62" s="56">
        <f t="shared" si="6"/>
        <v>3649824.0569164231</v>
      </c>
      <c r="N62" s="34">
        <f>'Jan-feb'!M62</f>
        <v>1906780.2155807063</v>
      </c>
      <c r="O62" s="34">
        <f t="shared" si="7"/>
        <v>1743043.8413357169</v>
      </c>
    </row>
    <row r="63" spans="1:15" x14ac:dyDescent="0.25">
      <c r="A63" s="55">
        <v>1813</v>
      </c>
      <c r="B63" s="55" t="s">
        <v>83</v>
      </c>
      <c r="C63" s="56">
        <v>81515869</v>
      </c>
      <c r="D63" s="56">
        <v>7838</v>
      </c>
      <c r="E63" s="56">
        <f t="shared" si="0"/>
        <v>10400.085353406481</v>
      </c>
      <c r="F63" s="57">
        <f t="shared" si="8"/>
        <v>0.87960731106775325</v>
      </c>
      <c r="G63" s="56">
        <f t="shared" si="9"/>
        <v>882.55113337674709</v>
      </c>
      <c r="H63" s="60">
        <f t="shared" si="1"/>
        <v>84.389927168959275</v>
      </c>
      <c r="I63" s="63">
        <f t="shared" si="2"/>
        <v>966.94106054570636</v>
      </c>
      <c r="J63" s="56">
        <f t="shared" si="3"/>
        <v>-92.689569915721492</v>
      </c>
      <c r="K63" s="56">
        <f t="shared" si="4"/>
        <v>874.25149062998491</v>
      </c>
      <c r="L63" s="56">
        <f t="shared" si="5"/>
        <v>7578884.0325572463</v>
      </c>
      <c r="M63" s="56">
        <f t="shared" si="6"/>
        <v>6852383.1835578214</v>
      </c>
      <c r="N63" s="34">
        <f>'Jan-feb'!M63</f>
        <v>4378788.4191367254</v>
      </c>
      <c r="O63" s="34">
        <f t="shared" si="7"/>
        <v>2473594.7644210961</v>
      </c>
    </row>
    <row r="64" spans="1:15" x14ac:dyDescent="0.25">
      <c r="A64" s="55">
        <v>1815</v>
      </c>
      <c r="B64" s="55" t="s">
        <v>84</v>
      </c>
      <c r="C64" s="56">
        <v>10956169</v>
      </c>
      <c r="D64" s="56">
        <v>1207</v>
      </c>
      <c r="E64" s="56">
        <f t="shared" si="0"/>
        <v>9077.1905550952779</v>
      </c>
      <c r="F64" s="57">
        <f t="shared" si="8"/>
        <v>0.76772092775197631</v>
      </c>
      <c r="G64" s="56">
        <f t="shared" si="9"/>
        <v>1702.7459083296931</v>
      </c>
      <c r="H64" s="60">
        <f t="shared" si="1"/>
        <v>547.40310657788029</v>
      </c>
      <c r="I64" s="63">
        <f t="shared" si="2"/>
        <v>2250.1490149075735</v>
      </c>
      <c r="J64" s="56">
        <f t="shared" si="3"/>
        <v>-92.689569915721492</v>
      </c>
      <c r="K64" s="56">
        <f t="shared" si="4"/>
        <v>2157.4594449918518</v>
      </c>
      <c r="L64" s="56">
        <f t="shared" si="5"/>
        <v>2715929.8609934412</v>
      </c>
      <c r="M64" s="56">
        <f t="shared" si="6"/>
        <v>2604053.5501051652</v>
      </c>
      <c r="N64" s="34">
        <f>'Jan-feb'!M64</f>
        <v>1290406.932251598</v>
      </c>
      <c r="O64" s="34">
        <f t="shared" si="7"/>
        <v>1313646.6178535672</v>
      </c>
    </row>
    <row r="65" spans="1:15" x14ac:dyDescent="0.25">
      <c r="A65" s="55">
        <v>1816</v>
      </c>
      <c r="B65" s="55" t="s">
        <v>85</v>
      </c>
      <c r="C65" s="56">
        <v>4191524</v>
      </c>
      <c r="D65" s="56">
        <v>470</v>
      </c>
      <c r="E65" s="56">
        <f t="shared" si="0"/>
        <v>8918.1361702127651</v>
      </c>
      <c r="F65" s="57">
        <f t="shared" si="8"/>
        <v>0.75426859586758299</v>
      </c>
      <c r="G65" s="56">
        <f t="shared" si="9"/>
        <v>1801.3596269568509</v>
      </c>
      <c r="H65" s="60">
        <f t="shared" si="1"/>
        <v>603.07214128675969</v>
      </c>
      <c r="I65" s="63">
        <f t="shared" si="2"/>
        <v>2404.4317682436103</v>
      </c>
      <c r="J65" s="56">
        <f t="shared" si="3"/>
        <v>-92.689569915721492</v>
      </c>
      <c r="K65" s="56">
        <f t="shared" si="4"/>
        <v>2311.7421983278887</v>
      </c>
      <c r="L65" s="56">
        <f t="shared" si="5"/>
        <v>1130082.9310744968</v>
      </c>
      <c r="M65" s="56">
        <f t="shared" si="6"/>
        <v>1086518.8332141077</v>
      </c>
      <c r="N65" s="34">
        <f>'Jan-feb'!M65</f>
        <v>529688.1312495867</v>
      </c>
      <c r="O65" s="34">
        <f t="shared" si="7"/>
        <v>556830.70196452097</v>
      </c>
    </row>
    <row r="66" spans="1:15" x14ac:dyDescent="0.25">
      <c r="A66" s="55">
        <v>1818</v>
      </c>
      <c r="B66" s="55" t="s">
        <v>86</v>
      </c>
      <c r="C66" s="56">
        <v>20250306</v>
      </c>
      <c r="D66" s="56">
        <v>1888</v>
      </c>
      <c r="E66" s="56">
        <f t="shared" si="0"/>
        <v>10725.797669491525</v>
      </c>
      <c r="F66" s="57">
        <f t="shared" si="8"/>
        <v>0.90715505945612351</v>
      </c>
      <c r="G66" s="56">
        <f t="shared" si="9"/>
        <v>680.60949740401975</v>
      </c>
      <c r="H66" s="60">
        <f t="shared" si="1"/>
        <v>0</v>
      </c>
      <c r="I66" s="63">
        <f t="shared" si="2"/>
        <v>680.60949740401975</v>
      </c>
      <c r="J66" s="56">
        <f t="shared" si="3"/>
        <v>-92.689569915721492</v>
      </c>
      <c r="K66" s="56">
        <f t="shared" si="4"/>
        <v>587.9199274882983</v>
      </c>
      <c r="L66" s="56">
        <f t="shared" si="5"/>
        <v>1284990.7310987893</v>
      </c>
      <c r="M66" s="56">
        <f t="shared" si="6"/>
        <v>1109992.8230979072</v>
      </c>
      <c r="N66" s="34">
        <f>'Jan-feb'!M66</f>
        <v>307877.77979574382</v>
      </c>
      <c r="O66" s="34">
        <f t="shared" si="7"/>
        <v>802115.04330216348</v>
      </c>
    </row>
    <row r="67" spans="1:15" x14ac:dyDescent="0.25">
      <c r="A67" s="55">
        <v>1820</v>
      </c>
      <c r="B67" s="55" t="s">
        <v>87</v>
      </c>
      <c r="C67" s="56">
        <v>78277581</v>
      </c>
      <c r="D67" s="56">
        <v>7465</v>
      </c>
      <c r="E67" s="56">
        <f t="shared" si="0"/>
        <v>10485.945210984595</v>
      </c>
      <c r="F67" s="57">
        <f t="shared" si="8"/>
        <v>0.88686907439820595</v>
      </c>
      <c r="G67" s="56">
        <f t="shared" si="9"/>
        <v>829.3180216783162</v>
      </c>
      <c r="H67" s="60">
        <f t="shared" si="1"/>
        <v>54.33897701661926</v>
      </c>
      <c r="I67" s="63">
        <f t="shared" si="2"/>
        <v>883.65699869493551</v>
      </c>
      <c r="J67" s="56">
        <f t="shared" si="3"/>
        <v>-92.689569915721492</v>
      </c>
      <c r="K67" s="56">
        <f t="shared" si="4"/>
        <v>790.96742877921406</v>
      </c>
      <c r="L67" s="56">
        <f t="shared" si="5"/>
        <v>6596499.4952576933</v>
      </c>
      <c r="M67" s="56">
        <f t="shared" si="6"/>
        <v>5904571.8558368329</v>
      </c>
      <c r="N67" s="34">
        <f>'Jan-feb'!M67</f>
        <v>3040649.5263365195</v>
      </c>
      <c r="O67" s="34">
        <f t="shared" si="7"/>
        <v>2863922.3295003134</v>
      </c>
    </row>
    <row r="68" spans="1:15" x14ac:dyDescent="0.25">
      <c r="A68" s="55">
        <v>1822</v>
      </c>
      <c r="B68" s="55" t="s">
        <v>88</v>
      </c>
      <c r="C68" s="56">
        <v>20855642</v>
      </c>
      <c r="D68" s="56">
        <v>2354</v>
      </c>
      <c r="E68" s="56">
        <f t="shared" si="0"/>
        <v>8859.6610025488535</v>
      </c>
      <c r="F68" s="57">
        <f t="shared" si="8"/>
        <v>0.749322945592103</v>
      </c>
      <c r="G68" s="56">
        <f t="shared" si="9"/>
        <v>1837.614230908476</v>
      </c>
      <c r="H68" s="60">
        <f t="shared" si="1"/>
        <v>623.53844996912881</v>
      </c>
      <c r="I68" s="63">
        <f t="shared" si="2"/>
        <v>2461.1526808776048</v>
      </c>
      <c r="J68" s="56">
        <f t="shared" si="3"/>
        <v>-92.689569915721492</v>
      </c>
      <c r="K68" s="56">
        <f t="shared" si="4"/>
        <v>2368.4631109618831</v>
      </c>
      <c r="L68" s="56">
        <f t="shared" si="5"/>
        <v>5793553.4107858818</v>
      </c>
      <c r="M68" s="56">
        <f t="shared" si="6"/>
        <v>5575362.1632042732</v>
      </c>
      <c r="N68" s="34">
        <f>'Jan-feb'!M68</f>
        <v>2623153.2205138872</v>
      </c>
      <c r="O68" s="34">
        <f t="shared" si="7"/>
        <v>2952208.942690386</v>
      </c>
    </row>
    <row r="69" spans="1:15" x14ac:dyDescent="0.25">
      <c r="A69" s="55">
        <v>1824</v>
      </c>
      <c r="B69" s="55" t="s">
        <v>89</v>
      </c>
      <c r="C69" s="56">
        <v>141606119</v>
      </c>
      <c r="D69" s="56">
        <v>13475</v>
      </c>
      <c r="E69" s="56">
        <f t="shared" si="0"/>
        <v>10508.802894248609</v>
      </c>
      <c r="F69" s="57">
        <f t="shared" si="8"/>
        <v>0.88880230711985009</v>
      </c>
      <c r="G69" s="56">
        <f t="shared" si="9"/>
        <v>815.14625805462776</v>
      </c>
      <c r="H69" s="60">
        <f t="shared" si="1"/>
        <v>46.338787874214447</v>
      </c>
      <c r="I69" s="63">
        <f t="shared" si="2"/>
        <v>861.48504592884217</v>
      </c>
      <c r="J69" s="56">
        <f t="shared" si="3"/>
        <v>-92.689569915721492</v>
      </c>
      <c r="K69" s="56">
        <f t="shared" si="4"/>
        <v>768.79547601312072</v>
      </c>
      <c r="L69" s="56">
        <f t="shared" si="5"/>
        <v>11608510.993891148</v>
      </c>
      <c r="M69" s="56">
        <f t="shared" si="6"/>
        <v>10359519.039276801</v>
      </c>
      <c r="N69" s="34">
        <f>'Jan-feb'!M69</f>
        <v>5648357.8859322965</v>
      </c>
      <c r="O69" s="34">
        <f t="shared" si="7"/>
        <v>4711161.1533445045</v>
      </c>
    </row>
    <row r="70" spans="1:15" x14ac:dyDescent="0.25">
      <c r="A70" s="55">
        <v>1825</v>
      </c>
      <c r="B70" s="55" t="s">
        <v>90</v>
      </c>
      <c r="C70" s="56">
        <v>14724194</v>
      </c>
      <c r="D70" s="56">
        <v>1430</v>
      </c>
      <c r="E70" s="56">
        <f t="shared" si="0"/>
        <v>10296.63916083916</v>
      </c>
      <c r="F70" s="57">
        <f t="shared" si="8"/>
        <v>0.87085814947990792</v>
      </c>
      <c r="G70" s="56">
        <f t="shared" si="9"/>
        <v>946.68777276848573</v>
      </c>
      <c r="H70" s="60">
        <f t="shared" si="1"/>
        <v>120.5960945675214</v>
      </c>
      <c r="I70" s="63">
        <f t="shared" si="2"/>
        <v>1067.2838673360072</v>
      </c>
      <c r="J70" s="56">
        <f t="shared" si="3"/>
        <v>-92.689569915721492</v>
      </c>
      <c r="K70" s="56">
        <f t="shared" si="4"/>
        <v>974.59429742028578</v>
      </c>
      <c r="L70" s="56">
        <f t="shared" si="5"/>
        <v>1526215.9302904904</v>
      </c>
      <c r="M70" s="56">
        <f t="shared" si="6"/>
        <v>1393669.8453110086</v>
      </c>
      <c r="N70" s="34">
        <f>'Jan-feb'!M70</f>
        <v>252776.24480292079</v>
      </c>
      <c r="O70" s="34">
        <f t="shared" si="7"/>
        <v>1140893.6005080878</v>
      </c>
    </row>
    <row r="71" spans="1:15" x14ac:dyDescent="0.25">
      <c r="A71" s="55">
        <v>1826</v>
      </c>
      <c r="B71" s="55" t="s">
        <v>91</v>
      </c>
      <c r="C71" s="56">
        <v>12090250</v>
      </c>
      <c r="D71" s="56">
        <v>1274</v>
      </c>
      <c r="E71" s="56">
        <f t="shared" si="0"/>
        <v>9489.9921507064373</v>
      </c>
      <c r="F71" s="57">
        <f t="shared" si="8"/>
        <v>0.80263442020721643</v>
      </c>
      <c r="G71" s="56">
        <f t="shared" si="9"/>
        <v>1446.8089190507742</v>
      </c>
      <c r="H71" s="60">
        <f t="shared" si="1"/>
        <v>402.92254811397447</v>
      </c>
      <c r="I71" s="63">
        <f t="shared" si="2"/>
        <v>1849.7314671647487</v>
      </c>
      <c r="J71" s="56">
        <f t="shared" si="3"/>
        <v>-92.689569915721492</v>
      </c>
      <c r="K71" s="56">
        <f t="shared" si="4"/>
        <v>1757.0418972490272</v>
      </c>
      <c r="L71" s="56">
        <f t="shared" si="5"/>
        <v>2356557.88916789</v>
      </c>
      <c r="M71" s="56">
        <f t="shared" si="6"/>
        <v>2238471.3770952607</v>
      </c>
      <c r="N71" s="34">
        <f>'Jan-feb'!M71</f>
        <v>285687.38100623799</v>
      </c>
      <c r="O71" s="34">
        <f t="shared" si="7"/>
        <v>1952783.9960890226</v>
      </c>
    </row>
    <row r="72" spans="1:15" x14ac:dyDescent="0.25">
      <c r="A72" s="55">
        <v>1827</v>
      </c>
      <c r="B72" s="55" t="s">
        <v>92</v>
      </c>
      <c r="C72" s="56">
        <v>15119056</v>
      </c>
      <c r="D72" s="56">
        <v>1447</v>
      </c>
      <c r="E72" s="56">
        <f t="shared" si="0"/>
        <v>10448.552868002764</v>
      </c>
      <c r="F72" s="57">
        <f t="shared" si="8"/>
        <v>0.88370654475088928</v>
      </c>
      <c r="G72" s="56">
        <f t="shared" si="9"/>
        <v>852.50127432705176</v>
      </c>
      <c r="H72" s="60">
        <f t="shared" si="1"/>
        <v>67.426297060260268</v>
      </c>
      <c r="I72" s="63">
        <f t="shared" si="2"/>
        <v>919.92757138731201</v>
      </c>
      <c r="J72" s="56">
        <f t="shared" si="3"/>
        <v>-92.689569915721492</v>
      </c>
      <c r="K72" s="56">
        <f t="shared" si="4"/>
        <v>827.23800147159056</v>
      </c>
      <c r="L72" s="56">
        <f t="shared" si="5"/>
        <v>1331135.1957974406</v>
      </c>
      <c r="M72" s="56">
        <f t="shared" si="6"/>
        <v>1197013.3881293915</v>
      </c>
      <c r="N72" s="34">
        <f>'Jan-feb'!M72</f>
        <v>363741.61867820041</v>
      </c>
      <c r="O72" s="34">
        <f t="shared" si="7"/>
        <v>833271.76945119107</v>
      </c>
    </row>
    <row r="73" spans="1:15" x14ac:dyDescent="0.25">
      <c r="A73" s="55">
        <v>1828</v>
      </c>
      <c r="B73" s="55" t="s">
        <v>93</v>
      </c>
      <c r="C73" s="56">
        <v>16839245</v>
      </c>
      <c r="D73" s="56">
        <v>1770</v>
      </c>
      <c r="E73" s="56">
        <f t="shared" ref="E73:E136" si="10">C73/D73</f>
        <v>9513.6977401129952</v>
      </c>
      <c r="F73" s="57">
        <f t="shared" si="8"/>
        <v>0.80463936622896692</v>
      </c>
      <c r="G73" s="56">
        <f t="shared" si="9"/>
        <v>1432.1114536187083</v>
      </c>
      <c r="H73" s="60">
        <f t="shared" ref="H73:H136" si="11">(IF(E73&gt;=E$366*0.9,0,IF(E73&lt;0.9*E$366,(E$366*0.9-E73)*0.35)))</f>
        <v>394.62559182167922</v>
      </c>
      <c r="I73" s="63">
        <f t="shared" ref="I73:I136" si="12">G73+H73</f>
        <v>1826.7370454403876</v>
      </c>
      <c r="J73" s="56">
        <f t="shared" ref="J73:J136" si="13">I$368</f>
        <v>-92.689569915721492</v>
      </c>
      <c r="K73" s="56">
        <f t="shared" ref="K73:K136" si="14">I73+J73</f>
        <v>1734.0474755246662</v>
      </c>
      <c r="L73" s="56">
        <f t="shared" ref="L73:L136" si="15">I73*D73</f>
        <v>3233324.5704294862</v>
      </c>
      <c r="M73" s="56">
        <f t="shared" ref="M73:M136" si="16">D73*K73</f>
        <v>3069264.0316786594</v>
      </c>
      <c r="N73" s="34">
        <f>'Jan-feb'!M73</f>
        <v>1254840.2976846136</v>
      </c>
      <c r="O73" s="34">
        <f t="shared" ref="O73:O136" si="17">M73-N73</f>
        <v>1814423.7339940458</v>
      </c>
    </row>
    <row r="74" spans="1:15" x14ac:dyDescent="0.25">
      <c r="A74" s="55">
        <v>1832</v>
      </c>
      <c r="B74" s="55" t="s">
        <v>94</v>
      </c>
      <c r="C74" s="56">
        <v>58067161</v>
      </c>
      <c r="D74" s="56">
        <v>4485</v>
      </c>
      <c r="E74" s="56">
        <f t="shared" si="10"/>
        <v>12946.970122630992</v>
      </c>
      <c r="F74" s="57">
        <f t="shared" ref="F74:F137" si="18">E74/$E$366</f>
        <v>1.0950150108442946</v>
      </c>
      <c r="G74" s="56">
        <f t="shared" si="9"/>
        <v>-696.51742354244959</v>
      </c>
      <c r="H74" s="60">
        <f t="shared" si="11"/>
        <v>0</v>
      </c>
      <c r="I74" s="63">
        <f t="shared" si="12"/>
        <v>-696.51742354244959</v>
      </c>
      <c r="J74" s="56">
        <f t="shared" si="13"/>
        <v>-92.689569915721492</v>
      </c>
      <c r="K74" s="56">
        <f t="shared" si="14"/>
        <v>-789.20699345817104</v>
      </c>
      <c r="L74" s="56">
        <f t="shared" si="15"/>
        <v>-3123880.6445878865</v>
      </c>
      <c r="M74" s="56">
        <f t="shared" si="16"/>
        <v>-3539593.3656598972</v>
      </c>
      <c r="N74" s="34">
        <f>'Jan-feb'!M74</f>
        <v>-7506642.3958453853</v>
      </c>
      <c r="O74" s="34">
        <f t="shared" si="17"/>
        <v>3967049.0301854881</v>
      </c>
    </row>
    <row r="75" spans="1:15" x14ac:dyDescent="0.25">
      <c r="A75" s="55">
        <v>1833</v>
      </c>
      <c r="B75" s="55" t="s">
        <v>95</v>
      </c>
      <c r="C75" s="56">
        <v>290422106</v>
      </c>
      <c r="D75" s="56">
        <v>25927</v>
      </c>
      <c r="E75" s="56">
        <f t="shared" si="10"/>
        <v>11201.531453696918</v>
      </c>
      <c r="F75" s="57">
        <f t="shared" si="18"/>
        <v>0.94739116334270634</v>
      </c>
      <c r="G75" s="56">
        <f t="shared" ref="G75:G138" si="19">(E$366-E75)*0.62</f>
        <v>385.65455119667604</v>
      </c>
      <c r="H75" s="60">
        <f t="shared" si="11"/>
        <v>0</v>
      </c>
      <c r="I75" s="63">
        <f t="shared" si="12"/>
        <v>385.65455119667604</v>
      </c>
      <c r="J75" s="56">
        <f t="shared" si="13"/>
        <v>-92.689569915721492</v>
      </c>
      <c r="K75" s="56">
        <f t="shared" si="14"/>
        <v>292.96498128095453</v>
      </c>
      <c r="L75" s="56">
        <f t="shared" si="15"/>
        <v>9998865.5488762204</v>
      </c>
      <c r="M75" s="56">
        <f t="shared" si="16"/>
        <v>7595703.0696713086</v>
      </c>
      <c r="N75" s="34">
        <f>'Jan-feb'!M75</f>
        <v>-1099856.6409193524</v>
      </c>
      <c r="O75" s="34">
        <f t="shared" si="17"/>
        <v>8695559.7105906606</v>
      </c>
    </row>
    <row r="76" spans="1:15" x14ac:dyDescent="0.25">
      <c r="A76" s="55">
        <v>1834</v>
      </c>
      <c r="B76" s="55" t="s">
        <v>96</v>
      </c>
      <c r="C76" s="56">
        <v>26948136</v>
      </c>
      <c r="D76" s="56">
        <v>1948</v>
      </c>
      <c r="E76" s="56">
        <f t="shared" si="10"/>
        <v>13833.745379876797</v>
      </c>
      <c r="F76" s="57">
        <f t="shared" si="18"/>
        <v>1.1700157414192518</v>
      </c>
      <c r="G76" s="56">
        <f t="shared" si="19"/>
        <v>-1246.3180830348485</v>
      </c>
      <c r="H76" s="60">
        <f t="shared" si="11"/>
        <v>0</v>
      </c>
      <c r="I76" s="63">
        <f t="shared" si="12"/>
        <v>-1246.3180830348485</v>
      </c>
      <c r="J76" s="56">
        <f t="shared" si="13"/>
        <v>-92.689569915721492</v>
      </c>
      <c r="K76" s="56">
        <f t="shared" si="14"/>
        <v>-1339.00765295057</v>
      </c>
      <c r="L76" s="56">
        <f t="shared" si="15"/>
        <v>-2427827.6257518851</v>
      </c>
      <c r="M76" s="56">
        <f t="shared" si="16"/>
        <v>-2608386.9079477102</v>
      </c>
      <c r="N76" s="34">
        <f>'Jan-feb'!M76</f>
        <v>-1101921.1618209169</v>
      </c>
      <c r="O76" s="34">
        <f t="shared" si="17"/>
        <v>-1506465.7461267933</v>
      </c>
    </row>
    <row r="77" spans="1:15" x14ac:dyDescent="0.25">
      <c r="A77" s="55">
        <v>1835</v>
      </c>
      <c r="B77" s="55" t="s">
        <v>97</v>
      </c>
      <c r="C77" s="56">
        <v>4955248</v>
      </c>
      <c r="D77" s="56">
        <v>463</v>
      </c>
      <c r="E77" s="56">
        <f t="shared" si="10"/>
        <v>10702.479481641469</v>
      </c>
      <c r="F77" s="57">
        <f t="shared" si="18"/>
        <v>0.90518287866944924</v>
      </c>
      <c r="G77" s="56">
        <f t="shared" si="19"/>
        <v>695.06677387105469</v>
      </c>
      <c r="H77" s="60">
        <f t="shared" si="11"/>
        <v>0</v>
      </c>
      <c r="I77" s="63">
        <f t="shared" si="12"/>
        <v>695.06677387105469</v>
      </c>
      <c r="J77" s="56">
        <f t="shared" si="13"/>
        <v>-92.689569915721492</v>
      </c>
      <c r="K77" s="56">
        <f t="shared" si="14"/>
        <v>602.37720395533324</v>
      </c>
      <c r="L77" s="56">
        <f t="shared" si="15"/>
        <v>321815.91630229831</v>
      </c>
      <c r="M77" s="56">
        <f t="shared" si="16"/>
        <v>278900.64543131931</v>
      </c>
      <c r="N77" s="34">
        <f>'Jan-feb'!M77</f>
        <v>-10573.166808565002</v>
      </c>
      <c r="O77" s="34">
        <f t="shared" si="17"/>
        <v>289473.81223988428</v>
      </c>
    </row>
    <row r="78" spans="1:15" x14ac:dyDescent="0.25">
      <c r="A78" s="55">
        <v>1836</v>
      </c>
      <c r="B78" s="55" t="s">
        <v>98</v>
      </c>
      <c r="C78" s="56">
        <v>11762198</v>
      </c>
      <c r="D78" s="56">
        <v>1160</v>
      </c>
      <c r="E78" s="56">
        <f t="shared" si="10"/>
        <v>10139.825862068965</v>
      </c>
      <c r="F78" s="57">
        <f t="shared" si="18"/>
        <v>0.85759536178309959</v>
      </c>
      <c r="G78" s="56">
        <f t="shared" si="19"/>
        <v>1043.912018006007</v>
      </c>
      <c r="H78" s="60">
        <f t="shared" si="11"/>
        <v>175.48074913708987</v>
      </c>
      <c r="I78" s="63">
        <f t="shared" si="12"/>
        <v>1219.3927671430968</v>
      </c>
      <c r="J78" s="56">
        <f t="shared" si="13"/>
        <v>-92.689569915721492</v>
      </c>
      <c r="K78" s="56">
        <f t="shared" si="14"/>
        <v>1126.7031972273753</v>
      </c>
      <c r="L78" s="56">
        <f t="shared" si="15"/>
        <v>1414495.6098859922</v>
      </c>
      <c r="M78" s="56">
        <f t="shared" si="16"/>
        <v>1306975.7087837553</v>
      </c>
      <c r="N78" s="34">
        <f>'Jan-feb'!M78</f>
        <v>618013.96712663933</v>
      </c>
      <c r="O78" s="34">
        <f t="shared" si="17"/>
        <v>688961.74165711598</v>
      </c>
    </row>
    <row r="79" spans="1:15" x14ac:dyDescent="0.25">
      <c r="A79" s="55">
        <v>1837</v>
      </c>
      <c r="B79" s="55" t="s">
        <v>99</v>
      </c>
      <c r="C79" s="56">
        <v>80971964</v>
      </c>
      <c r="D79" s="56">
        <v>6104</v>
      </c>
      <c r="E79" s="56">
        <f t="shared" si="10"/>
        <v>13265.393840104849</v>
      </c>
      <c r="F79" s="57">
        <f t="shared" si="18"/>
        <v>1.1219463119240147</v>
      </c>
      <c r="G79" s="56">
        <f t="shared" si="19"/>
        <v>-893.94012837624109</v>
      </c>
      <c r="H79" s="60">
        <f t="shared" si="11"/>
        <v>0</v>
      </c>
      <c r="I79" s="63">
        <f t="shared" si="12"/>
        <v>-893.94012837624109</v>
      </c>
      <c r="J79" s="56">
        <f t="shared" si="13"/>
        <v>-92.689569915721492</v>
      </c>
      <c r="K79" s="56">
        <f t="shared" si="14"/>
        <v>-986.62969829196254</v>
      </c>
      <c r="L79" s="56">
        <f t="shared" si="15"/>
        <v>-5456610.5436085761</v>
      </c>
      <c r="M79" s="56">
        <f t="shared" si="16"/>
        <v>-6022387.6783741396</v>
      </c>
      <c r="N79" s="34">
        <f>'Jan-feb'!M79</f>
        <v>-6739290.4991349457</v>
      </c>
      <c r="O79" s="34">
        <f t="shared" si="17"/>
        <v>716902.82076080609</v>
      </c>
    </row>
    <row r="80" spans="1:15" x14ac:dyDescent="0.25">
      <c r="A80" s="55">
        <v>1838</v>
      </c>
      <c r="B80" s="55" t="s">
        <v>100</v>
      </c>
      <c r="C80" s="56">
        <v>22162704</v>
      </c>
      <c r="D80" s="56">
        <v>2003</v>
      </c>
      <c r="E80" s="56">
        <f t="shared" si="10"/>
        <v>11064.754867698452</v>
      </c>
      <c r="F80" s="57">
        <f t="shared" si="18"/>
        <v>0.93582301933822165</v>
      </c>
      <c r="G80" s="56">
        <f t="shared" si="19"/>
        <v>470.45603451572532</v>
      </c>
      <c r="H80" s="60">
        <f t="shared" si="11"/>
        <v>0</v>
      </c>
      <c r="I80" s="63">
        <f t="shared" si="12"/>
        <v>470.45603451572532</v>
      </c>
      <c r="J80" s="56">
        <f t="shared" si="13"/>
        <v>-92.689569915721492</v>
      </c>
      <c r="K80" s="56">
        <f t="shared" si="14"/>
        <v>377.76646460000381</v>
      </c>
      <c r="L80" s="56">
        <f t="shared" si="15"/>
        <v>942323.4371349978</v>
      </c>
      <c r="M80" s="56">
        <f t="shared" si="16"/>
        <v>756666.22859380767</v>
      </c>
      <c r="N80" s="34">
        <f>'Jan-feb'!M80</f>
        <v>-429023.58163618902</v>
      </c>
      <c r="O80" s="34">
        <f t="shared" si="17"/>
        <v>1185689.8102299967</v>
      </c>
    </row>
    <row r="81" spans="1:15" x14ac:dyDescent="0.25">
      <c r="A81" s="55">
        <v>1839</v>
      </c>
      <c r="B81" s="55" t="s">
        <v>101</v>
      </c>
      <c r="C81" s="56">
        <v>12416836</v>
      </c>
      <c r="D81" s="56">
        <v>1059</v>
      </c>
      <c r="E81" s="56">
        <f t="shared" si="10"/>
        <v>11725.05760151086</v>
      </c>
      <c r="F81" s="57">
        <f t="shared" si="18"/>
        <v>0.99166939871328896</v>
      </c>
      <c r="G81" s="56">
        <f t="shared" si="19"/>
        <v>61.068339552032086</v>
      </c>
      <c r="H81" s="60">
        <f t="shared" si="11"/>
        <v>0</v>
      </c>
      <c r="I81" s="63">
        <f t="shared" si="12"/>
        <v>61.068339552032086</v>
      </c>
      <c r="J81" s="56">
        <f t="shared" si="13"/>
        <v>-92.689569915721492</v>
      </c>
      <c r="K81" s="56">
        <f t="shared" si="14"/>
        <v>-31.621230363689406</v>
      </c>
      <c r="L81" s="56">
        <f t="shared" si="15"/>
        <v>64671.371585601977</v>
      </c>
      <c r="M81" s="56">
        <f t="shared" si="16"/>
        <v>-33486.882955147084</v>
      </c>
      <c r="N81" s="34">
        <f>'Jan-feb'!M81</f>
        <v>-717194.64153406071</v>
      </c>
      <c r="O81" s="34">
        <f t="shared" si="17"/>
        <v>683707.75857891364</v>
      </c>
    </row>
    <row r="82" spans="1:15" x14ac:dyDescent="0.25">
      <c r="A82" s="55">
        <v>1840</v>
      </c>
      <c r="B82" s="55" t="s">
        <v>102</v>
      </c>
      <c r="C82" s="56">
        <v>46071934</v>
      </c>
      <c r="D82" s="56">
        <v>4822</v>
      </c>
      <c r="E82" s="56">
        <f t="shared" si="10"/>
        <v>9554.5279966818744</v>
      </c>
      <c r="F82" s="57">
        <f t="shared" si="18"/>
        <v>0.80809266405973856</v>
      </c>
      <c r="G82" s="56">
        <f t="shared" si="19"/>
        <v>1406.7966945460032</v>
      </c>
      <c r="H82" s="60">
        <f t="shared" si="11"/>
        <v>380.33500202257153</v>
      </c>
      <c r="I82" s="63">
        <f t="shared" si="12"/>
        <v>1787.1316965685746</v>
      </c>
      <c r="J82" s="56">
        <f t="shared" si="13"/>
        <v>-92.689569915721492</v>
      </c>
      <c r="K82" s="56">
        <f t="shared" si="14"/>
        <v>1694.4421266528532</v>
      </c>
      <c r="L82" s="56">
        <f t="shared" si="15"/>
        <v>8617549.0408536661</v>
      </c>
      <c r="M82" s="56">
        <f t="shared" si="16"/>
        <v>8170599.934720058</v>
      </c>
      <c r="N82" s="34">
        <f>'Jan-feb'!M82</f>
        <v>3522608.3326074602</v>
      </c>
      <c r="O82" s="34">
        <f t="shared" si="17"/>
        <v>4647991.6021125978</v>
      </c>
    </row>
    <row r="83" spans="1:15" x14ac:dyDescent="0.25">
      <c r="A83" s="55">
        <v>1841</v>
      </c>
      <c r="B83" s="55" t="s">
        <v>103</v>
      </c>
      <c r="C83" s="56">
        <v>106522876</v>
      </c>
      <c r="D83" s="56">
        <v>9805</v>
      </c>
      <c r="E83" s="56">
        <f t="shared" si="10"/>
        <v>10864.138296787354</v>
      </c>
      <c r="F83" s="57">
        <f t="shared" si="18"/>
        <v>0.91885548527496097</v>
      </c>
      <c r="G83" s="56">
        <f t="shared" si="19"/>
        <v>594.83830848060563</v>
      </c>
      <c r="H83" s="60">
        <f t="shared" si="11"/>
        <v>0</v>
      </c>
      <c r="I83" s="63">
        <f t="shared" si="12"/>
        <v>594.83830848060563</v>
      </c>
      <c r="J83" s="56">
        <f t="shared" si="13"/>
        <v>-92.689569915721492</v>
      </c>
      <c r="K83" s="56">
        <f t="shared" si="14"/>
        <v>502.14873856488413</v>
      </c>
      <c r="L83" s="56">
        <f t="shared" si="15"/>
        <v>5832389.6146523384</v>
      </c>
      <c r="M83" s="56">
        <f t="shared" si="16"/>
        <v>4923568.3816286884</v>
      </c>
      <c r="N83" s="34">
        <f>'Jan-feb'!M83</f>
        <v>149411.20747736725</v>
      </c>
      <c r="O83" s="34">
        <f t="shared" si="17"/>
        <v>4774157.1741513209</v>
      </c>
    </row>
    <row r="84" spans="1:15" x14ac:dyDescent="0.25">
      <c r="A84" s="55">
        <v>1845</v>
      </c>
      <c r="B84" s="55" t="s">
        <v>104</v>
      </c>
      <c r="C84" s="56">
        <v>27329860</v>
      </c>
      <c r="D84" s="56">
        <v>1851</v>
      </c>
      <c r="E84" s="56">
        <f t="shared" si="10"/>
        <v>14764.916261480281</v>
      </c>
      <c r="F84" s="57">
        <f t="shared" si="18"/>
        <v>1.248771317693782</v>
      </c>
      <c r="G84" s="56">
        <f t="shared" si="19"/>
        <v>-1823.6440296290089</v>
      </c>
      <c r="H84" s="60">
        <f t="shared" si="11"/>
        <v>0</v>
      </c>
      <c r="I84" s="63">
        <f t="shared" si="12"/>
        <v>-1823.6440296290089</v>
      </c>
      <c r="J84" s="56">
        <f t="shared" si="13"/>
        <v>-92.689569915721492</v>
      </c>
      <c r="K84" s="56">
        <f t="shared" si="14"/>
        <v>-1916.3335995447303</v>
      </c>
      <c r="L84" s="56">
        <f t="shared" si="15"/>
        <v>-3375565.0988432956</v>
      </c>
      <c r="M84" s="56">
        <f t="shared" si="16"/>
        <v>-3547133.4927572957</v>
      </c>
      <c r="N84" s="34">
        <f>'Jan-feb'!M84</f>
        <v>-4238906.2668739827</v>
      </c>
      <c r="O84" s="34">
        <f t="shared" si="17"/>
        <v>691772.77411668701</v>
      </c>
    </row>
    <row r="85" spans="1:15" x14ac:dyDescent="0.25">
      <c r="A85" s="55">
        <v>1848</v>
      </c>
      <c r="B85" s="55" t="s">
        <v>105</v>
      </c>
      <c r="C85" s="56">
        <v>27895056</v>
      </c>
      <c r="D85" s="56">
        <v>2662</v>
      </c>
      <c r="E85" s="56">
        <f t="shared" si="10"/>
        <v>10478.984222389181</v>
      </c>
      <c r="F85" s="57">
        <f t="shared" si="18"/>
        <v>0.88628033533956163</v>
      </c>
      <c r="G85" s="56">
        <f t="shared" si="19"/>
        <v>833.63383460747298</v>
      </c>
      <c r="H85" s="60">
        <f t="shared" si="11"/>
        <v>56.775323025014217</v>
      </c>
      <c r="I85" s="63">
        <f t="shared" si="12"/>
        <v>890.40915763248722</v>
      </c>
      <c r="J85" s="56">
        <f t="shared" si="13"/>
        <v>-92.689569915721492</v>
      </c>
      <c r="K85" s="56">
        <f t="shared" si="14"/>
        <v>797.71958771676577</v>
      </c>
      <c r="L85" s="56">
        <f t="shared" si="15"/>
        <v>2370269.1776176812</v>
      </c>
      <c r="M85" s="56">
        <f t="shared" si="16"/>
        <v>2123529.5425020303</v>
      </c>
      <c r="N85" s="34">
        <f>'Jan-feb'!M85</f>
        <v>1305998.8089923405</v>
      </c>
      <c r="O85" s="34">
        <f t="shared" si="17"/>
        <v>817530.7335096898</v>
      </c>
    </row>
    <row r="86" spans="1:15" x14ac:dyDescent="0.25">
      <c r="A86" s="55">
        <v>1851</v>
      </c>
      <c r="B86" s="55" t="s">
        <v>106</v>
      </c>
      <c r="C86" s="56">
        <v>20421072</v>
      </c>
      <c r="D86" s="56">
        <v>2067</v>
      </c>
      <c r="E86" s="56">
        <f t="shared" si="10"/>
        <v>9879.5703918722793</v>
      </c>
      <c r="F86" s="57">
        <f t="shared" si="18"/>
        <v>0.83558375259420015</v>
      </c>
      <c r="G86" s="56">
        <f t="shared" si="19"/>
        <v>1205.2704095279521</v>
      </c>
      <c r="H86" s="60">
        <f t="shared" si="11"/>
        <v>266.57016370592982</v>
      </c>
      <c r="I86" s="63">
        <f t="shared" si="12"/>
        <v>1471.840573233882</v>
      </c>
      <c r="J86" s="56">
        <f t="shared" si="13"/>
        <v>-92.689569915721492</v>
      </c>
      <c r="K86" s="56">
        <f t="shared" si="14"/>
        <v>1379.1510033181605</v>
      </c>
      <c r="L86" s="56">
        <f t="shared" si="15"/>
        <v>3042294.4648744338</v>
      </c>
      <c r="M86" s="56">
        <f t="shared" si="16"/>
        <v>2850705.1238586376</v>
      </c>
      <c r="N86" s="34">
        <f>'Jan-feb'!M86</f>
        <v>1001978.3094316937</v>
      </c>
      <c r="O86" s="34">
        <f t="shared" si="17"/>
        <v>1848726.8144269439</v>
      </c>
    </row>
    <row r="87" spans="1:15" x14ac:dyDescent="0.25">
      <c r="A87" s="55">
        <v>1853</v>
      </c>
      <c r="B87" s="55" t="s">
        <v>107</v>
      </c>
      <c r="C87" s="56">
        <v>14880865</v>
      </c>
      <c r="D87" s="56">
        <v>1362</v>
      </c>
      <c r="E87" s="56">
        <f t="shared" si="10"/>
        <v>10925.745227606461</v>
      </c>
      <c r="F87" s="57">
        <f t="shared" si="18"/>
        <v>0.92406601046965875</v>
      </c>
      <c r="G87" s="56">
        <f t="shared" si="19"/>
        <v>556.64201137275916</v>
      </c>
      <c r="H87" s="60">
        <f t="shared" si="11"/>
        <v>0</v>
      </c>
      <c r="I87" s="63">
        <f t="shared" si="12"/>
        <v>556.64201137275916</v>
      </c>
      <c r="J87" s="56">
        <f t="shared" si="13"/>
        <v>-92.689569915721492</v>
      </c>
      <c r="K87" s="56">
        <f t="shared" si="14"/>
        <v>463.95244145703765</v>
      </c>
      <c r="L87" s="56">
        <f t="shared" si="15"/>
        <v>758146.41948969802</v>
      </c>
      <c r="M87" s="56">
        <f t="shared" si="16"/>
        <v>631903.22526448523</v>
      </c>
      <c r="N87" s="34">
        <f>'Jan-feb'!M87</f>
        <v>248564.80930180289</v>
      </c>
      <c r="O87" s="34">
        <f t="shared" si="17"/>
        <v>383338.41596268234</v>
      </c>
    </row>
    <row r="88" spans="1:15" x14ac:dyDescent="0.25">
      <c r="A88" s="55">
        <v>1856</v>
      </c>
      <c r="B88" s="55" t="s">
        <v>108</v>
      </c>
      <c r="C88" s="56">
        <v>4882756</v>
      </c>
      <c r="D88" s="56">
        <v>458</v>
      </c>
      <c r="E88" s="56">
        <f t="shared" si="10"/>
        <v>10661.039301310044</v>
      </c>
      <c r="F88" s="57">
        <f t="shared" si="18"/>
        <v>0.90167799535812632</v>
      </c>
      <c r="G88" s="56">
        <f t="shared" si="19"/>
        <v>720.75968567653808</v>
      </c>
      <c r="H88" s="60">
        <f t="shared" si="11"/>
        <v>0</v>
      </c>
      <c r="I88" s="63">
        <f t="shared" si="12"/>
        <v>720.75968567653808</v>
      </c>
      <c r="J88" s="56">
        <f t="shared" si="13"/>
        <v>-92.689569915721492</v>
      </c>
      <c r="K88" s="56">
        <f t="shared" si="14"/>
        <v>628.07011576081663</v>
      </c>
      <c r="L88" s="56">
        <f t="shared" si="15"/>
        <v>330107.93603985442</v>
      </c>
      <c r="M88" s="56">
        <f t="shared" si="16"/>
        <v>287656.11301845399</v>
      </c>
      <c r="N88" s="34">
        <f>'Jan-feb'!M88</f>
        <v>229939.27845172485</v>
      </c>
      <c r="O88" s="34">
        <f t="shared" si="17"/>
        <v>57716.834566729143</v>
      </c>
    </row>
    <row r="89" spans="1:15" x14ac:dyDescent="0.25">
      <c r="A89" s="55">
        <v>1857</v>
      </c>
      <c r="B89" s="55" t="s">
        <v>109</v>
      </c>
      <c r="C89" s="56">
        <v>7822024</v>
      </c>
      <c r="D89" s="56">
        <v>677</v>
      </c>
      <c r="E89" s="56">
        <f t="shared" si="10"/>
        <v>11553.949778434269</v>
      </c>
      <c r="F89" s="57">
        <f t="shared" si="18"/>
        <v>0.97719762400715549</v>
      </c>
      <c r="G89" s="56">
        <f t="shared" si="19"/>
        <v>167.15518985951829</v>
      </c>
      <c r="H89" s="60">
        <f t="shared" si="11"/>
        <v>0</v>
      </c>
      <c r="I89" s="63">
        <f t="shared" si="12"/>
        <v>167.15518985951829</v>
      </c>
      <c r="J89" s="56">
        <f t="shared" si="13"/>
        <v>-92.689569915721492</v>
      </c>
      <c r="K89" s="56">
        <f t="shared" si="14"/>
        <v>74.465619943796796</v>
      </c>
      <c r="L89" s="56">
        <f t="shared" si="15"/>
        <v>113164.06353489388</v>
      </c>
      <c r="M89" s="56">
        <f t="shared" si="16"/>
        <v>50413.224701950428</v>
      </c>
      <c r="N89" s="34">
        <f>'Jan-feb'!M89</f>
        <v>-71508.603907988116</v>
      </c>
      <c r="O89" s="34">
        <f t="shared" si="17"/>
        <v>121921.82860993854</v>
      </c>
    </row>
    <row r="90" spans="1:15" x14ac:dyDescent="0.25">
      <c r="A90" s="55">
        <v>1859</v>
      </c>
      <c r="B90" s="55" t="s">
        <v>110</v>
      </c>
      <c r="C90" s="56">
        <v>12822949</v>
      </c>
      <c r="D90" s="56">
        <v>1266</v>
      </c>
      <c r="E90" s="56">
        <f t="shared" si="10"/>
        <v>10128.711690363349</v>
      </c>
      <c r="F90" s="57">
        <f t="shared" si="18"/>
        <v>0.8566553592392242</v>
      </c>
      <c r="G90" s="56">
        <f t="shared" si="19"/>
        <v>1050.8028044634891</v>
      </c>
      <c r="H90" s="60">
        <f t="shared" si="11"/>
        <v>179.37070923405554</v>
      </c>
      <c r="I90" s="63">
        <f t="shared" si="12"/>
        <v>1230.1735136975446</v>
      </c>
      <c r="J90" s="56">
        <f t="shared" si="13"/>
        <v>-92.689569915721492</v>
      </c>
      <c r="K90" s="56">
        <f t="shared" si="14"/>
        <v>1137.4839437818232</v>
      </c>
      <c r="L90" s="56">
        <f t="shared" si="15"/>
        <v>1557399.6683410916</v>
      </c>
      <c r="M90" s="56">
        <f t="shared" si="16"/>
        <v>1440054.6728277882</v>
      </c>
      <c r="N90" s="34">
        <f>'Jan-feb'!M90</f>
        <v>55784.003888459643</v>
      </c>
      <c r="O90" s="34">
        <f t="shared" si="17"/>
        <v>1384270.6689393285</v>
      </c>
    </row>
    <row r="91" spans="1:15" x14ac:dyDescent="0.25">
      <c r="A91" s="55">
        <v>1860</v>
      </c>
      <c r="B91" s="55" t="s">
        <v>111</v>
      </c>
      <c r="C91" s="56">
        <v>118752623</v>
      </c>
      <c r="D91" s="56">
        <v>11582</v>
      </c>
      <c r="E91" s="56">
        <f t="shared" si="10"/>
        <v>10253.205232256951</v>
      </c>
      <c r="F91" s="57">
        <f t="shared" si="18"/>
        <v>0.86718464105848003</v>
      </c>
      <c r="G91" s="56">
        <f t="shared" si="19"/>
        <v>973.61680848945582</v>
      </c>
      <c r="H91" s="60">
        <f t="shared" si="11"/>
        <v>135.79796957129483</v>
      </c>
      <c r="I91" s="63">
        <f t="shared" si="12"/>
        <v>1109.4147780607507</v>
      </c>
      <c r="J91" s="56">
        <f t="shared" si="13"/>
        <v>-92.689569915721492</v>
      </c>
      <c r="K91" s="56">
        <f t="shared" si="14"/>
        <v>1016.7252081450292</v>
      </c>
      <c r="L91" s="56">
        <f t="shared" si="15"/>
        <v>12849241.959499614</v>
      </c>
      <c r="M91" s="56">
        <f t="shared" si="16"/>
        <v>11775711.360735729</v>
      </c>
      <c r="N91" s="34">
        <f>'Jan-feb'!M91</f>
        <v>1712301.6872639356</v>
      </c>
      <c r="O91" s="34">
        <f t="shared" si="17"/>
        <v>10063409.673471794</v>
      </c>
    </row>
    <row r="92" spans="1:15" x14ac:dyDescent="0.25">
      <c r="A92" s="55">
        <v>1865</v>
      </c>
      <c r="B92" s="55" t="s">
        <v>112</v>
      </c>
      <c r="C92" s="56">
        <v>100423015</v>
      </c>
      <c r="D92" s="56">
        <v>9871</v>
      </c>
      <c r="E92" s="56">
        <f t="shared" si="10"/>
        <v>10173.540168169386</v>
      </c>
      <c r="F92" s="57">
        <f t="shared" si="18"/>
        <v>0.86044681435543757</v>
      </c>
      <c r="G92" s="56">
        <f t="shared" si="19"/>
        <v>1023.0091482237461</v>
      </c>
      <c r="H92" s="60">
        <f t="shared" si="11"/>
        <v>163.68074200194258</v>
      </c>
      <c r="I92" s="63">
        <f t="shared" si="12"/>
        <v>1186.6898902256887</v>
      </c>
      <c r="J92" s="56">
        <f t="shared" si="13"/>
        <v>-92.689569915721492</v>
      </c>
      <c r="K92" s="56">
        <f t="shared" si="14"/>
        <v>1094.0003203099673</v>
      </c>
      <c r="L92" s="56">
        <f t="shared" si="15"/>
        <v>11713815.906417774</v>
      </c>
      <c r="M92" s="56">
        <f t="shared" si="16"/>
        <v>10798877.161779687</v>
      </c>
      <c r="N92" s="34">
        <f>'Jan-feb'!M92</f>
        <v>528950.66369904217</v>
      </c>
      <c r="O92" s="34">
        <f t="shared" si="17"/>
        <v>10269926.498080645</v>
      </c>
    </row>
    <row r="93" spans="1:15" x14ac:dyDescent="0.25">
      <c r="A93" s="55">
        <v>1866</v>
      </c>
      <c r="B93" s="55" t="s">
        <v>113</v>
      </c>
      <c r="C93" s="56">
        <v>99637301</v>
      </c>
      <c r="D93" s="56">
        <v>8400</v>
      </c>
      <c r="E93" s="56">
        <f t="shared" si="10"/>
        <v>11861.583452380952</v>
      </c>
      <c r="F93" s="57">
        <f t="shared" si="18"/>
        <v>1.0032163363098872</v>
      </c>
      <c r="G93" s="56">
        <f t="shared" si="19"/>
        <v>-23.577687987424795</v>
      </c>
      <c r="H93" s="60">
        <f t="shared" si="11"/>
        <v>0</v>
      </c>
      <c r="I93" s="63">
        <f t="shared" si="12"/>
        <v>-23.577687987424795</v>
      </c>
      <c r="J93" s="56">
        <f t="shared" si="13"/>
        <v>-92.689569915721492</v>
      </c>
      <c r="K93" s="56">
        <f t="shared" si="14"/>
        <v>-116.26725790314629</v>
      </c>
      <c r="L93" s="56">
        <f t="shared" si="15"/>
        <v>-198052.5790943683</v>
      </c>
      <c r="M93" s="56">
        <f t="shared" si="16"/>
        <v>-976644.9663864288</v>
      </c>
      <c r="N93" s="34">
        <f>'Jan-feb'!M93</f>
        <v>727299.37366750708</v>
      </c>
      <c r="O93" s="34">
        <f t="shared" si="17"/>
        <v>-1703944.340053936</v>
      </c>
    </row>
    <row r="94" spans="1:15" x14ac:dyDescent="0.25">
      <c r="A94" s="55">
        <v>1867</v>
      </c>
      <c r="B94" s="55" t="s">
        <v>114</v>
      </c>
      <c r="C94" s="56">
        <v>31526306</v>
      </c>
      <c r="D94" s="56">
        <v>2617</v>
      </c>
      <c r="E94" s="56">
        <f t="shared" si="10"/>
        <v>12046.735192969049</v>
      </c>
      <c r="F94" s="57">
        <f t="shared" si="18"/>
        <v>1.0188759024715115</v>
      </c>
      <c r="G94" s="56">
        <f t="shared" si="19"/>
        <v>-138.37176715204481</v>
      </c>
      <c r="H94" s="60">
        <f t="shared" si="11"/>
        <v>0</v>
      </c>
      <c r="I94" s="63">
        <f t="shared" si="12"/>
        <v>-138.37176715204481</v>
      </c>
      <c r="J94" s="56">
        <f t="shared" si="13"/>
        <v>-92.689569915721492</v>
      </c>
      <c r="K94" s="56">
        <f t="shared" si="14"/>
        <v>-231.06133706776632</v>
      </c>
      <c r="L94" s="56">
        <f t="shared" si="15"/>
        <v>-362118.91463690129</v>
      </c>
      <c r="M94" s="56">
        <f t="shared" si="16"/>
        <v>-604687.51910634444</v>
      </c>
      <c r="N94" s="34">
        <f>'Jan-feb'!M94</f>
        <v>-805131.72284668311</v>
      </c>
      <c r="O94" s="34">
        <f t="shared" si="17"/>
        <v>200444.20374033868</v>
      </c>
    </row>
    <row r="95" spans="1:15" x14ac:dyDescent="0.25">
      <c r="A95" s="55">
        <v>1868</v>
      </c>
      <c r="B95" s="55" t="s">
        <v>115</v>
      </c>
      <c r="C95" s="56">
        <v>49810678</v>
      </c>
      <c r="D95" s="56">
        <v>4628</v>
      </c>
      <c r="E95" s="56">
        <f t="shared" si="10"/>
        <v>10762.894987035437</v>
      </c>
      <c r="F95" s="57">
        <f t="shared" si="18"/>
        <v>0.91029263675705774</v>
      </c>
      <c r="G95" s="56">
        <f t="shared" si="19"/>
        <v>657.6091605267942</v>
      </c>
      <c r="H95" s="60">
        <f t="shared" si="11"/>
        <v>0</v>
      </c>
      <c r="I95" s="63">
        <f t="shared" si="12"/>
        <v>657.6091605267942</v>
      </c>
      <c r="J95" s="56">
        <f t="shared" si="13"/>
        <v>-92.689569915721492</v>
      </c>
      <c r="K95" s="56">
        <f t="shared" si="14"/>
        <v>564.91959061107275</v>
      </c>
      <c r="L95" s="56">
        <f t="shared" si="15"/>
        <v>3043415.1949180034</v>
      </c>
      <c r="M95" s="56">
        <f t="shared" si="16"/>
        <v>2614447.8653480448</v>
      </c>
      <c r="N95" s="34">
        <f>'Jan-feb'!M95</f>
        <v>-38373.767365093008</v>
      </c>
      <c r="O95" s="34">
        <f t="shared" si="17"/>
        <v>2652821.6327131377</v>
      </c>
    </row>
    <row r="96" spans="1:15" x14ac:dyDescent="0.25">
      <c r="A96" s="55">
        <v>1870</v>
      </c>
      <c r="B96" s="55" t="s">
        <v>116</v>
      </c>
      <c r="C96" s="56">
        <v>114788773</v>
      </c>
      <c r="D96" s="56">
        <v>10781</v>
      </c>
      <c r="E96" s="56">
        <f t="shared" si="10"/>
        <v>10647.321491512846</v>
      </c>
      <c r="F96" s="57">
        <f t="shared" si="18"/>
        <v>0.90051778509259239</v>
      </c>
      <c r="G96" s="56">
        <f t="shared" si="19"/>
        <v>729.26472775080049</v>
      </c>
      <c r="H96" s="60">
        <f t="shared" si="11"/>
        <v>0</v>
      </c>
      <c r="I96" s="63">
        <f t="shared" si="12"/>
        <v>729.26472775080049</v>
      </c>
      <c r="J96" s="56">
        <f t="shared" si="13"/>
        <v>-92.689569915721492</v>
      </c>
      <c r="K96" s="56">
        <f t="shared" si="14"/>
        <v>636.57515783507904</v>
      </c>
      <c r="L96" s="56">
        <f t="shared" si="15"/>
        <v>7862203.0298813805</v>
      </c>
      <c r="M96" s="56">
        <f t="shared" si="16"/>
        <v>6862916.7766199876</v>
      </c>
      <c r="N96" s="34">
        <f>'Jan-feb'!M96</f>
        <v>2216889.0158463563</v>
      </c>
      <c r="O96" s="34">
        <f t="shared" si="17"/>
        <v>4646027.7607736308</v>
      </c>
    </row>
    <row r="97" spans="1:15" x14ac:dyDescent="0.25">
      <c r="A97" s="55">
        <v>1871</v>
      </c>
      <c r="B97" s="55" t="s">
        <v>117</v>
      </c>
      <c r="C97" s="56">
        <v>49304546</v>
      </c>
      <c r="D97" s="56">
        <v>4542</v>
      </c>
      <c r="E97" s="56">
        <f t="shared" si="10"/>
        <v>10855.250110083663</v>
      </c>
      <c r="F97" s="57">
        <f t="shared" si="18"/>
        <v>0.91810374971308495</v>
      </c>
      <c r="G97" s="56">
        <f t="shared" si="19"/>
        <v>600.3489842368939</v>
      </c>
      <c r="H97" s="60">
        <f t="shared" si="11"/>
        <v>0</v>
      </c>
      <c r="I97" s="63">
        <f t="shared" si="12"/>
        <v>600.3489842368939</v>
      </c>
      <c r="J97" s="56">
        <f t="shared" si="13"/>
        <v>-92.689569915721492</v>
      </c>
      <c r="K97" s="56">
        <f t="shared" si="14"/>
        <v>507.65941432117239</v>
      </c>
      <c r="L97" s="56">
        <f t="shared" si="15"/>
        <v>2726785.086403972</v>
      </c>
      <c r="M97" s="56">
        <f t="shared" si="16"/>
        <v>2305789.0598467649</v>
      </c>
      <c r="N97" s="34">
        <f>'Jan-feb'!M97</f>
        <v>1076184.3236187862</v>
      </c>
      <c r="O97" s="34">
        <f t="shared" si="17"/>
        <v>1229604.7362279787</v>
      </c>
    </row>
    <row r="98" spans="1:15" x14ac:dyDescent="0.25">
      <c r="A98" s="55">
        <v>1874</v>
      </c>
      <c r="B98" s="55" t="s">
        <v>118</v>
      </c>
      <c r="C98" s="56">
        <v>10337753</v>
      </c>
      <c r="D98" s="56">
        <v>969</v>
      </c>
      <c r="E98" s="56">
        <f t="shared" si="10"/>
        <v>10668.475748194014</v>
      </c>
      <c r="F98" s="57">
        <f t="shared" si="18"/>
        <v>0.90230694722008054</v>
      </c>
      <c r="G98" s="56">
        <f t="shared" si="19"/>
        <v>716.14908860847652</v>
      </c>
      <c r="H98" s="60">
        <f t="shared" si="11"/>
        <v>0</v>
      </c>
      <c r="I98" s="63">
        <f t="shared" si="12"/>
        <v>716.14908860847652</v>
      </c>
      <c r="J98" s="56">
        <f t="shared" si="13"/>
        <v>-92.689569915721492</v>
      </c>
      <c r="K98" s="56">
        <f t="shared" si="14"/>
        <v>623.45951869275507</v>
      </c>
      <c r="L98" s="56">
        <f t="shared" si="15"/>
        <v>693948.46686161379</v>
      </c>
      <c r="M98" s="56">
        <f t="shared" si="16"/>
        <v>604132.27361327969</v>
      </c>
      <c r="N98" s="34">
        <f>'Jan-feb'!M98</f>
        <v>-223015.0291090699</v>
      </c>
      <c r="O98" s="34">
        <f t="shared" si="17"/>
        <v>827147.30272234953</v>
      </c>
    </row>
    <row r="99" spans="1:15" x14ac:dyDescent="0.25">
      <c r="A99" s="55">
        <v>1875</v>
      </c>
      <c r="B99" s="55" t="s">
        <v>119</v>
      </c>
      <c r="C99" s="56">
        <v>36318745</v>
      </c>
      <c r="D99" s="56">
        <v>2786</v>
      </c>
      <c r="E99" s="56">
        <f t="shared" si="10"/>
        <v>13036.161162957646</v>
      </c>
      <c r="F99" s="57">
        <f t="shared" si="18"/>
        <v>1.1025585153913382</v>
      </c>
      <c r="G99" s="56">
        <f t="shared" si="19"/>
        <v>-751.81586854497493</v>
      </c>
      <c r="H99" s="60">
        <f t="shared" si="11"/>
        <v>0</v>
      </c>
      <c r="I99" s="63">
        <f t="shared" si="12"/>
        <v>-751.81586854497493</v>
      </c>
      <c r="J99" s="56">
        <f t="shared" si="13"/>
        <v>-92.689569915721492</v>
      </c>
      <c r="K99" s="56">
        <f t="shared" si="14"/>
        <v>-844.50543846069638</v>
      </c>
      <c r="L99" s="56">
        <f t="shared" si="15"/>
        <v>-2094559.0097663002</v>
      </c>
      <c r="M99" s="56">
        <f t="shared" si="16"/>
        <v>-2352792.1515515</v>
      </c>
      <c r="N99" s="34">
        <f>'Jan-feb'!M99</f>
        <v>-1106215.8237336101</v>
      </c>
      <c r="O99" s="34">
        <f t="shared" si="17"/>
        <v>-1246576.3278178899</v>
      </c>
    </row>
    <row r="100" spans="1:15" x14ac:dyDescent="0.25">
      <c r="A100" s="55">
        <v>3101</v>
      </c>
      <c r="B100" s="55" t="s">
        <v>120</v>
      </c>
      <c r="C100" s="56">
        <v>301622179</v>
      </c>
      <c r="D100" s="56">
        <v>32038</v>
      </c>
      <c r="E100" s="56">
        <f t="shared" si="10"/>
        <v>9414.5133591360263</v>
      </c>
      <c r="F100" s="57">
        <f t="shared" si="18"/>
        <v>0.79625065558992447</v>
      </c>
      <c r="G100" s="56">
        <f t="shared" si="19"/>
        <v>1493.605769824429</v>
      </c>
      <c r="H100" s="60">
        <f t="shared" si="11"/>
        <v>429.34012516361832</v>
      </c>
      <c r="I100" s="63">
        <f t="shared" si="12"/>
        <v>1922.9458949880473</v>
      </c>
      <c r="J100" s="56">
        <f t="shared" si="13"/>
        <v>-92.689569915721492</v>
      </c>
      <c r="K100" s="56">
        <f t="shared" si="14"/>
        <v>1830.2563250723258</v>
      </c>
      <c r="L100" s="56">
        <f t="shared" si="15"/>
        <v>61607340.58362706</v>
      </c>
      <c r="M100" s="56">
        <f t="shared" si="16"/>
        <v>58637752.142667174</v>
      </c>
      <c r="N100" s="34">
        <f>'Jan-feb'!M100</f>
        <v>29701822.478158001</v>
      </c>
      <c r="O100" s="34">
        <f t="shared" si="17"/>
        <v>28935929.664509173</v>
      </c>
    </row>
    <row r="101" spans="1:15" x14ac:dyDescent="0.25">
      <c r="A101" s="55">
        <v>3103</v>
      </c>
      <c r="B101" s="55" t="s">
        <v>121</v>
      </c>
      <c r="C101" s="56">
        <v>546241690</v>
      </c>
      <c r="D101" s="56">
        <v>52646</v>
      </c>
      <c r="E101" s="56">
        <f t="shared" si="10"/>
        <v>10375.749154731604</v>
      </c>
      <c r="F101" s="57">
        <f t="shared" si="18"/>
        <v>0.87754903004883766</v>
      </c>
      <c r="G101" s="56">
        <f t="shared" si="19"/>
        <v>897.63957655517083</v>
      </c>
      <c r="H101" s="60">
        <f t="shared" si="11"/>
        <v>92.907596705166171</v>
      </c>
      <c r="I101" s="63">
        <f t="shared" si="12"/>
        <v>990.54717326033699</v>
      </c>
      <c r="J101" s="56">
        <f t="shared" si="13"/>
        <v>-92.689569915721492</v>
      </c>
      <c r="K101" s="56">
        <f t="shared" si="14"/>
        <v>897.85760334461554</v>
      </c>
      <c r="L101" s="56">
        <f t="shared" si="15"/>
        <v>52148346.483463705</v>
      </c>
      <c r="M101" s="56">
        <f t="shared" si="16"/>
        <v>47268611.385680631</v>
      </c>
      <c r="N101" s="34">
        <f>'Jan-feb'!M101</f>
        <v>25078064.186352618</v>
      </c>
      <c r="O101" s="34">
        <f t="shared" si="17"/>
        <v>22190547.199328013</v>
      </c>
    </row>
    <row r="102" spans="1:15" x14ac:dyDescent="0.25">
      <c r="A102" s="55">
        <v>3105</v>
      </c>
      <c r="B102" s="55" t="s">
        <v>122</v>
      </c>
      <c r="C102" s="56">
        <v>557335004</v>
      </c>
      <c r="D102" s="56">
        <v>60139</v>
      </c>
      <c r="E102" s="56">
        <f t="shared" si="10"/>
        <v>9267.4471474417605</v>
      </c>
      <c r="F102" s="57">
        <f t="shared" si="18"/>
        <v>0.78381224661331517</v>
      </c>
      <c r="G102" s="56">
        <f t="shared" si="19"/>
        <v>1584.7868210748736</v>
      </c>
      <c r="H102" s="60">
        <f t="shared" si="11"/>
        <v>480.81329925661134</v>
      </c>
      <c r="I102" s="63">
        <f t="shared" si="12"/>
        <v>2065.600120331485</v>
      </c>
      <c r="J102" s="56">
        <f t="shared" si="13"/>
        <v>-92.689569915721492</v>
      </c>
      <c r="K102" s="56">
        <f t="shared" si="14"/>
        <v>1972.9105504157635</v>
      </c>
      <c r="L102" s="56">
        <f t="shared" si="15"/>
        <v>124223125.63661517</v>
      </c>
      <c r="M102" s="56">
        <f t="shared" si="16"/>
        <v>118648867.5914536</v>
      </c>
      <c r="N102" s="34">
        <f>'Jan-feb'!M102</f>
        <v>50696889.952550836</v>
      </c>
      <c r="O102" s="34">
        <f t="shared" si="17"/>
        <v>67951977.638902754</v>
      </c>
    </row>
    <row r="103" spans="1:15" x14ac:dyDescent="0.25">
      <c r="A103" s="55">
        <v>3107</v>
      </c>
      <c r="B103" s="55" t="s">
        <v>123</v>
      </c>
      <c r="C103" s="56">
        <v>839472224</v>
      </c>
      <c r="D103" s="56">
        <v>85862</v>
      </c>
      <c r="E103" s="56">
        <f t="shared" si="10"/>
        <v>9776.9935943723649</v>
      </c>
      <c r="F103" s="57">
        <f t="shared" si="18"/>
        <v>0.82690812177379658</v>
      </c>
      <c r="G103" s="56">
        <f t="shared" si="19"/>
        <v>1268.8680239778989</v>
      </c>
      <c r="H103" s="60">
        <f t="shared" si="11"/>
        <v>302.47204283089985</v>
      </c>
      <c r="I103" s="63">
        <f t="shared" si="12"/>
        <v>1571.3400668087988</v>
      </c>
      <c r="J103" s="56">
        <f t="shared" si="13"/>
        <v>-92.689569915721492</v>
      </c>
      <c r="K103" s="56">
        <f t="shared" si="14"/>
        <v>1478.6504968930774</v>
      </c>
      <c r="L103" s="56">
        <f t="shared" si="15"/>
        <v>134918400.81633708</v>
      </c>
      <c r="M103" s="56">
        <f t="shared" si="16"/>
        <v>126959888.96423341</v>
      </c>
      <c r="N103" s="34">
        <f>'Jan-feb'!M103</f>
        <v>61093718.470834091</v>
      </c>
      <c r="O103" s="34">
        <f t="shared" si="17"/>
        <v>65866170.493399322</v>
      </c>
    </row>
    <row r="104" spans="1:15" x14ac:dyDescent="0.25">
      <c r="A104" s="55">
        <v>3110</v>
      </c>
      <c r="B104" s="55" t="s">
        <v>124</v>
      </c>
      <c r="C104" s="56">
        <v>55273459</v>
      </c>
      <c r="D104" s="56">
        <v>4777</v>
      </c>
      <c r="E104" s="56">
        <f t="shared" si="10"/>
        <v>11570.74712162445</v>
      </c>
      <c r="F104" s="57">
        <f t="shared" si="18"/>
        <v>0.97861829175886372</v>
      </c>
      <c r="G104" s="56">
        <f t="shared" si="19"/>
        <v>156.74083708160609</v>
      </c>
      <c r="H104" s="60">
        <f t="shared" si="11"/>
        <v>0</v>
      </c>
      <c r="I104" s="63">
        <f t="shared" si="12"/>
        <v>156.74083708160609</v>
      </c>
      <c r="J104" s="56">
        <f t="shared" si="13"/>
        <v>-92.689569915721492</v>
      </c>
      <c r="K104" s="56">
        <f t="shared" si="14"/>
        <v>64.051267165884596</v>
      </c>
      <c r="L104" s="56">
        <f t="shared" si="15"/>
        <v>748750.97873883229</v>
      </c>
      <c r="M104" s="56">
        <f t="shared" si="16"/>
        <v>305972.90325143072</v>
      </c>
      <c r="N104" s="34">
        <f>'Jan-feb'!M104</f>
        <v>539171.87895353348</v>
      </c>
      <c r="O104" s="34">
        <f t="shared" si="17"/>
        <v>-233198.97570210276</v>
      </c>
    </row>
    <row r="105" spans="1:15" x14ac:dyDescent="0.25">
      <c r="A105" s="55">
        <v>3112</v>
      </c>
      <c r="B105" s="55" t="s">
        <v>125</v>
      </c>
      <c r="C105" s="56">
        <v>81751074</v>
      </c>
      <c r="D105" s="56">
        <v>7850</v>
      </c>
      <c r="E105" s="56">
        <f t="shared" si="10"/>
        <v>10414.149554140127</v>
      </c>
      <c r="F105" s="57">
        <f t="shared" si="18"/>
        <v>0.88079681801594267</v>
      </c>
      <c r="G105" s="56">
        <f t="shared" si="19"/>
        <v>873.83132892188632</v>
      </c>
      <c r="H105" s="60">
        <f t="shared" si="11"/>
        <v>79.467456912183025</v>
      </c>
      <c r="I105" s="63">
        <f t="shared" si="12"/>
        <v>953.29878583406935</v>
      </c>
      <c r="J105" s="56">
        <f t="shared" si="13"/>
        <v>-92.689569915721492</v>
      </c>
      <c r="K105" s="56">
        <f t="shared" si="14"/>
        <v>860.6092159183479</v>
      </c>
      <c r="L105" s="56">
        <f t="shared" si="15"/>
        <v>7483395.4687974444</v>
      </c>
      <c r="M105" s="56">
        <f t="shared" si="16"/>
        <v>6755782.3449590309</v>
      </c>
      <c r="N105" s="34">
        <f>'Jan-feb'!M105</f>
        <v>3540697.201934584</v>
      </c>
      <c r="O105" s="34">
        <f t="shared" si="17"/>
        <v>3215085.1430244469</v>
      </c>
    </row>
    <row r="106" spans="1:15" x14ac:dyDescent="0.25">
      <c r="A106" s="55">
        <v>3114</v>
      </c>
      <c r="B106" s="55" t="s">
        <v>126</v>
      </c>
      <c r="C106" s="56">
        <v>60178166</v>
      </c>
      <c r="D106" s="56">
        <v>6162</v>
      </c>
      <c r="E106" s="56">
        <f t="shared" si="10"/>
        <v>9766.0120090879591</v>
      </c>
      <c r="F106" s="57">
        <f t="shared" si="18"/>
        <v>0.82597933298264359</v>
      </c>
      <c r="G106" s="56">
        <f t="shared" si="19"/>
        <v>1275.6766068542306</v>
      </c>
      <c r="H106" s="60">
        <f t="shared" si="11"/>
        <v>306.3155976804419</v>
      </c>
      <c r="I106" s="63">
        <f t="shared" si="12"/>
        <v>1581.9922045346725</v>
      </c>
      <c r="J106" s="56">
        <f t="shared" si="13"/>
        <v>-92.689569915721492</v>
      </c>
      <c r="K106" s="56">
        <f t="shared" si="14"/>
        <v>1489.3026346189511</v>
      </c>
      <c r="L106" s="56">
        <f t="shared" si="15"/>
        <v>9748235.9643426519</v>
      </c>
      <c r="M106" s="56">
        <f t="shared" si="16"/>
        <v>9177082.8345219772</v>
      </c>
      <c r="N106" s="34">
        <f>'Jan-feb'!M106</f>
        <v>4450817.181702029</v>
      </c>
      <c r="O106" s="34">
        <f t="shared" si="17"/>
        <v>4726265.6528199483</v>
      </c>
    </row>
    <row r="107" spans="1:15" x14ac:dyDescent="0.25">
      <c r="A107" s="55">
        <v>3116</v>
      </c>
      <c r="B107" s="55" t="s">
        <v>127</v>
      </c>
      <c r="C107" s="56">
        <v>39307394</v>
      </c>
      <c r="D107" s="56">
        <v>3956</v>
      </c>
      <c r="E107" s="56">
        <f t="shared" si="10"/>
        <v>9936.146107178969</v>
      </c>
      <c r="F107" s="57">
        <f t="shared" si="18"/>
        <v>0.8403687530169468</v>
      </c>
      <c r="G107" s="56">
        <f t="shared" si="19"/>
        <v>1170.1934660378045</v>
      </c>
      <c r="H107" s="60">
        <f t="shared" si="11"/>
        <v>246.7686633485884</v>
      </c>
      <c r="I107" s="63">
        <f t="shared" si="12"/>
        <v>1416.9621293863929</v>
      </c>
      <c r="J107" s="56">
        <f t="shared" si="13"/>
        <v>-92.689569915721492</v>
      </c>
      <c r="K107" s="56">
        <f t="shared" si="14"/>
        <v>1324.2725594706715</v>
      </c>
      <c r="L107" s="56">
        <f t="shared" si="15"/>
        <v>5605502.1838525701</v>
      </c>
      <c r="M107" s="56">
        <f t="shared" si="16"/>
        <v>5238822.2452659765</v>
      </c>
      <c r="N107" s="34">
        <f>'Jan-feb'!M107</f>
        <v>983991.05474150553</v>
      </c>
      <c r="O107" s="34">
        <f t="shared" si="17"/>
        <v>4254831.190524471</v>
      </c>
    </row>
    <row r="108" spans="1:15" x14ac:dyDescent="0.25">
      <c r="A108" s="55">
        <v>3118</v>
      </c>
      <c r="B108" s="55" t="s">
        <v>128</v>
      </c>
      <c r="C108" s="56">
        <v>469321369</v>
      </c>
      <c r="D108" s="56">
        <v>47449</v>
      </c>
      <c r="E108" s="56">
        <f t="shared" si="10"/>
        <v>9891.0697591097814</v>
      </c>
      <c r="F108" s="57">
        <f t="shared" si="18"/>
        <v>0.8365563337943579</v>
      </c>
      <c r="G108" s="56">
        <f t="shared" si="19"/>
        <v>1198.1408018407008</v>
      </c>
      <c r="H108" s="60">
        <f t="shared" si="11"/>
        <v>262.54538517280406</v>
      </c>
      <c r="I108" s="63">
        <f t="shared" si="12"/>
        <v>1460.6861870135049</v>
      </c>
      <c r="J108" s="56">
        <f t="shared" si="13"/>
        <v>-92.689569915721492</v>
      </c>
      <c r="K108" s="56">
        <f t="shared" si="14"/>
        <v>1367.9966170977834</v>
      </c>
      <c r="L108" s="56">
        <f t="shared" si="15"/>
        <v>69308098.88760379</v>
      </c>
      <c r="M108" s="56">
        <f t="shared" si="16"/>
        <v>64910071.484672725</v>
      </c>
      <c r="N108" s="34">
        <f>'Jan-feb'!M108</f>
        <v>27979440.058811985</v>
      </c>
      <c r="O108" s="34">
        <f t="shared" si="17"/>
        <v>36930631.42586074</v>
      </c>
    </row>
    <row r="109" spans="1:15" x14ac:dyDescent="0.25">
      <c r="A109" s="55">
        <v>3120</v>
      </c>
      <c r="B109" s="55" t="s">
        <v>129</v>
      </c>
      <c r="C109" s="56">
        <v>81429844</v>
      </c>
      <c r="D109" s="56">
        <v>8527</v>
      </c>
      <c r="E109" s="56">
        <f t="shared" si="10"/>
        <v>9549.6474727336699</v>
      </c>
      <c r="F109" s="57">
        <f t="shared" si="18"/>
        <v>0.80767988431795734</v>
      </c>
      <c r="G109" s="56">
        <f t="shared" si="19"/>
        <v>1409.8226193938899</v>
      </c>
      <c r="H109" s="60">
        <f t="shared" si="11"/>
        <v>382.04318540444308</v>
      </c>
      <c r="I109" s="63">
        <f t="shared" si="12"/>
        <v>1791.8658047983331</v>
      </c>
      <c r="J109" s="56">
        <f t="shared" si="13"/>
        <v>-92.689569915721492</v>
      </c>
      <c r="K109" s="56">
        <f t="shared" si="14"/>
        <v>1699.1762348826117</v>
      </c>
      <c r="L109" s="56">
        <f t="shared" si="15"/>
        <v>15279239.717515387</v>
      </c>
      <c r="M109" s="56">
        <f t="shared" si="16"/>
        <v>14488875.75484403</v>
      </c>
      <c r="N109" s="34">
        <f>'Jan-feb'!M109</f>
        <v>7260563.788947287</v>
      </c>
      <c r="O109" s="34">
        <f t="shared" si="17"/>
        <v>7228311.9658967433</v>
      </c>
    </row>
    <row r="110" spans="1:15" x14ac:dyDescent="0.25">
      <c r="A110" s="55">
        <v>3122</v>
      </c>
      <c r="B110" s="55" t="s">
        <v>130</v>
      </c>
      <c r="C110" s="56">
        <v>35238322</v>
      </c>
      <c r="D110" s="56">
        <v>3655</v>
      </c>
      <c r="E110" s="56">
        <f t="shared" si="10"/>
        <v>9641.1277701778381</v>
      </c>
      <c r="F110" s="57">
        <f t="shared" si="18"/>
        <v>0.81541700720841392</v>
      </c>
      <c r="G110" s="56">
        <f t="shared" si="19"/>
        <v>1353.1048349785056</v>
      </c>
      <c r="H110" s="60">
        <f t="shared" si="11"/>
        <v>350.02508129898422</v>
      </c>
      <c r="I110" s="63">
        <f t="shared" si="12"/>
        <v>1703.1299162774899</v>
      </c>
      <c r="J110" s="56">
        <f t="shared" si="13"/>
        <v>-92.689569915721492</v>
      </c>
      <c r="K110" s="56">
        <f t="shared" si="14"/>
        <v>1610.4403463617684</v>
      </c>
      <c r="L110" s="56">
        <f t="shared" si="15"/>
        <v>6224939.8439942254</v>
      </c>
      <c r="M110" s="56">
        <f t="shared" si="16"/>
        <v>5886159.4659522632</v>
      </c>
      <c r="N110" s="34">
        <f>'Jan-feb'!M110</f>
        <v>3808556.9230154036</v>
      </c>
      <c r="O110" s="34">
        <f t="shared" si="17"/>
        <v>2077602.5429368597</v>
      </c>
    </row>
    <row r="111" spans="1:15" x14ac:dyDescent="0.25">
      <c r="A111" s="55">
        <v>3124</v>
      </c>
      <c r="B111" s="55" t="s">
        <v>131</v>
      </c>
      <c r="C111" s="56">
        <v>13088186</v>
      </c>
      <c r="D111" s="56">
        <v>1346</v>
      </c>
      <c r="E111" s="56">
        <f t="shared" si="10"/>
        <v>9723.7637444279353</v>
      </c>
      <c r="F111" s="57">
        <f t="shared" si="18"/>
        <v>0.82240610437806205</v>
      </c>
      <c r="G111" s="56">
        <f t="shared" si="19"/>
        <v>1301.8705309434454</v>
      </c>
      <c r="H111" s="60">
        <f t="shared" si="11"/>
        <v>321.1024903114502</v>
      </c>
      <c r="I111" s="63">
        <f t="shared" si="12"/>
        <v>1622.9730212548957</v>
      </c>
      <c r="J111" s="56">
        <f t="shared" si="13"/>
        <v>-92.689569915721492</v>
      </c>
      <c r="K111" s="56">
        <f t="shared" si="14"/>
        <v>1530.2834513391742</v>
      </c>
      <c r="L111" s="56">
        <f t="shared" si="15"/>
        <v>2184521.6866090894</v>
      </c>
      <c r="M111" s="56">
        <f t="shared" si="16"/>
        <v>2059761.5255025285</v>
      </c>
      <c r="N111" s="34">
        <f>'Jan-feb'!M111</f>
        <v>1370286.0754934968</v>
      </c>
      <c r="O111" s="34">
        <f t="shared" si="17"/>
        <v>689475.45000903169</v>
      </c>
    </row>
    <row r="112" spans="1:15" x14ac:dyDescent="0.25">
      <c r="A112" s="55">
        <v>3201</v>
      </c>
      <c r="B112" s="55" t="s">
        <v>132</v>
      </c>
      <c r="C112" s="56">
        <v>2307798306</v>
      </c>
      <c r="D112" s="56">
        <v>132358</v>
      </c>
      <c r="E112" s="56">
        <f t="shared" si="10"/>
        <v>17436.031868115264</v>
      </c>
      <c r="F112" s="57">
        <f t="shared" si="18"/>
        <v>1.4746860805503901</v>
      </c>
      <c r="G112" s="56">
        <f t="shared" si="19"/>
        <v>-3479.7357057426984</v>
      </c>
      <c r="H112" s="60">
        <f t="shared" si="11"/>
        <v>0</v>
      </c>
      <c r="I112" s="63">
        <f t="shared" si="12"/>
        <v>-3479.7357057426984</v>
      </c>
      <c r="J112" s="56">
        <f t="shared" si="13"/>
        <v>-92.689569915721492</v>
      </c>
      <c r="K112" s="56">
        <f t="shared" si="14"/>
        <v>-3572.4252756584201</v>
      </c>
      <c r="L112" s="56">
        <f t="shared" si="15"/>
        <v>-460570858.54069209</v>
      </c>
      <c r="M112" s="56">
        <f t="shared" si="16"/>
        <v>-472839064.63559717</v>
      </c>
      <c r="N112" s="34">
        <f>'Jan-feb'!M112</f>
        <v>-186100460.00563288</v>
      </c>
      <c r="O112" s="34">
        <f t="shared" si="17"/>
        <v>-286738604.62996429</v>
      </c>
    </row>
    <row r="113" spans="1:15" x14ac:dyDescent="0.25">
      <c r="A113" s="55">
        <v>3203</v>
      </c>
      <c r="B113" s="55" t="s">
        <v>133</v>
      </c>
      <c r="C113" s="56">
        <v>1427599866</v>
      </c>
      <c r="D113" s="56">
        <v>100492</v>
      </c>
      <c r="E113" s="56">
        <f t="shared" si="10"/>
        <v>14206.104625243801</v>
      </c>
      <c r="F113" s="57">
        <f t="shared" si="18"/>
        <v>1.2015087439705441</v>
      </c>
      <c r="G113" s="56">
        <f t="shared" si="19"/>
        <v>-1477.1808151623914</v>
      </c>
      <c r="H113" s="60">
        <f t="shared" si="11"/>
        <v>0</v>
      </c>
      <c r="I113" s="63">
        <f t="shared" si="12"/>
        <v>-1477.1808151623914</v>
      </c>
      <c r="J113" s="56">
        <f t="shared" si="13"/>
        <v>-92.689569915721492</v>
      </c>
      <c r="K113" s="56">
        <f t="shared" si="14"/>
        <v>-1569.8703850781128</v>
      </c>
      <c r="L113" s="56">
        <f t="shared" si="15"/>
        <v>-148444854.47729903</v>
      </c>
      <c r="M113" s="56">
        <f t="shared" si="16"/>
        <v>-157759414.7372697</v>
      </c>
      <c r="N113" s="34">
        <f>'Jan-feb'!M113</f>
        <v>-74102980.645024404</v>
      </c>
      <c r="O113" s="34">
        <f t="shared" si="17"/>
        <v>-83656434.092245296</v>
      </c>
    </row>
    <row r="114" spans="1:15" x14ac:dyDescent="0.25">
      <c r="A114" s="55">
        <v>3205</v>
      </c>
      <c r="B114" s="55" t="s">
        <v>134</v>
      </c>
      <c r="C114" s="56">
        <v>1109204844</v>
      </c>
      <c r="D114" s="56">
        <v>95762</v>
      </c>
      <c r="E114" s="56">
        <f t="shared" si="10"/>
        <v>11582.933146759675</v>
      </c>
      <c r="F114" s="57">
        <f t="shared" si="18"/>
        <v>0.97964894837730077</v>
      </c>
      <c r="G114" s="56">
        <f t="shared" si="19"/>
        <v>149.18550149776686</v>
      </c>
      <c r="H114" s="60">
        <f t="shared" si="11"/>
        <v>0</v>
      </c>
      <c r="I114" s="63">
        <f t="shared" si="12"/>
        <v>149.18550149776686</v>
      </c>
      <c r="J114" s="56">
        <f t="shared" si="13"/>
        <v>-92.689569915721492</v>
      </c>
      <c r="K114" s="56">
        <f t="shared" si="14"/>
        <v>56.495931582045372</v>
      </c>
      <c r="L114" s="56">
        <f t="shared" si="15"/>
        <v>14286301.994429151</v>
      </c>
      <c r="M114" s="56">
        <f t="shared" si="16"/>
        <v>5410163.4001598293</v>
      </c>
      <c r="N114" s="34">
        <f>'Jan-feb'!M114</f>
        <v>4538773.3590890057</v>
      </c>
      <c r="O114" s="34">
        <f t="shared" si="17"/>
        <v>871390.04107082356</v>
      </c>
    </row>
    <row r="115" spans="1:15" x14ac:dyDescent="0.25">
      <c r="A115" s="55">
        <v>3207</v>
      </c>
      <c r="B115" s="55" t="s">
        <v>135</v>
      </c>
      <c r="C115" s="56">
        <v>819807759</v>
      </c>
      <c r="D115" s="56">
        <v>64668</v>
      </c>
      <c r="E115" s="56">
        <f t="shared" si="10"/>
        <v>12677.17818704769</v>
      </c>
      <c r="F115" s="57">
        <f t="shared" si="18"/>
        <v>1.0721968366714776</v>
      </c>
      <c r="G115" s="56">
        <f t="shared" si="19"/>
        <v>-529.24642348080238</v>
      </c>
      <c r="H115" s="60">
        <f t="shared" si="11"/>
        <v>0</v>
      </c>
      <c r="I115" s="63">
        <f t="shared" si="12"/>
        <v>-529.24642348080238</v>
      </c>
      <c r="J115" s="56">
        <f t="shared" si="13"/>
        <v>-92.689569915721492</v>
      </c>
      <c r="K115" s="56">
        <f t="shared" si="14"/>
        <v>-621.93599339652383</v>
      </c>
      <c r="L115" s="56">
        <f t="shared" si="15"/>
        <v>-34225307.71365653</v>
      </c>
      <c r="M115" s="56">
        <f t="shared" si="16"/>
        <v>-40219356.8209664</v>
      </c>
      <c r="N115" s="34">
        <f>'Jan-feb'!M115</f>
        <v>-11321751.398436876</v>
      </c>
      <c r="O115" s="34">
        <f t="shared" si="17"/>
        <v>-28897605.422529526</v>
      </c>
    </row>
    <row r="116" spans="1:15" x14ac:dyDescent="0.25">
      <c r="A116" s="55">
        <v>3209</v>
      </c>
      <c r="B116" s="55" t="s">
        <v>136</v>
      </c>
      <c r="C116" s="56">
        <v>463478924</v>
      </c>
      <c r="D116" s="56">
        <v>45066</v>
      </c>
      <c r="E116" s="56">
        <f t="shared" si="10"/>
        <v>10284.447787689167</v>
      </c>
      <c r="F116" s="57">
        <f t="shared" si="18"/>
        <v>0.8698270405427897</v>
      </c>
      <c r="G116" s="56">
        <f t="shared" si="19"/>
        <v>954.24642412148171</v>
      </c>
      <c r="H116" s="60">
        <f t="shared" si="11"/>
        <v>124.86307517001914</v>
      </c>
      <c r="I116" s="63">
        <f t="shared" si="12"/>
        <v>1079.1094992915009</v>
      </c>
      <c r="J116" s="56">
        <f t="shared" si="13"/>
        <v>-92.689569915721492</v>
      </c>
      <c r="K116" s="56">
        <f t="shared" si="14"/>
        <v>986.41992937577947</v>
      </c>
      <c r="L116" s="56">
        <f t="shared" si="15"/>
        <v>48631148.695070781</v>
      </c>
      <c r="M116" s="56">
        <f t="shared" si="16"/>
        <v>44454000.53724888</v>
      </c>
      <c r="N116" s="34">
        <f>'Jan-feb'!M116</f>
        <v>22219336.452369962</v>
      </c>
      <c r="O116" s="34">
        <f t="shared" si="17"/>
        <v>22234664.084878918</v>
      </c>
    </row>
    <row r="117" spans="1:15" x14ac:dyDescent="0.25">
      <c r="A117" s="55">
        <v>3212</v>
      </c>
      <c r="B117" s="55" t="s">
        <v>137</v>
      </c>
      <c r="C117" s="56">
        <v>242820973</v>
      </c>
      <c r="D117" s="56">
        <v>20698</v>
      </c>
      <c r="E117" s="56">
        <f t="shared" si="10"/>
        <v>11731.615276838342</v>
      </c>
      <c r="F117" s="57">
        <f t="shared" si="18"/>
        <v>0.99222402677312238</v>
      </c>
      <c r="G117" s="56">
        <f t="shared" si="19"/>
        <v>57.002580848993382</v>
      </c>
      <c r="H117" s="60">
        <f t="shared" si="11"/>
        <v>0</v>
      </c>
      <c r="I117" s="63">
        <f t="shared" si="12"/>
        <v>57.002580848993382</v>
      </c>
      <c r="J117" s="56">
        <f t="shared" si="13"/>
        <v>-92.689569915721492</v>
      </c>
      <c r="K117" s="56">
        <f t="shared" si="14"/>
        <v>-35.68698906672811</v>
      </c>
      <c r="L117" s="56">
        <f t="shared" si="15"/>
        <v>1179839.4184124651</v>
      </c>
      <c r="M117" s="56">
        <f t="shared" si="16"/>
        <v>-738649.29970313841</v>
      </c>
      <c r="N117" s="34">
        <f>'Jan-feb'!M117</f>
        <v>754115.20297262224</v>
      </c>
      <c r="O117" s="34">
        <f t="shared" si="17"/>
        <v>-1492764.5026757605</v>
      </c>
    </row>
    <row r="118" spans="1:15" x14ac:dyDescent="0.25">
      <c r="A118" s="55">
        <v>3214</v>
      </c>
      <c r="B118" s="55" t="s">
        <v>138</v>
      </c>
      <c r="C118" s="56">
        <v>218948552</v>
      </c>
      <c r="D118" s="56">
        <v>16337</v>
      </c>
      <c r="E118" s="56">
        <f t="shared" si="10"/>
        <v>13402.004774438392</v>
      </c>
      <c r="F118" s="57">
        <f t="shared" si="18"/>
        <v>1.1335004456189099</v>
      </c>
      <c r="G118" s="56">
        <f t="shared" si="19"/>
        <v>-978.63890766303768</v>
      </c>
      <c r="H118" s="60">
        <f t="shared" si="11"/>
        <v>0</v>
      </c>
      <c r="I118" s="63">
        <f t="shared" si="12"/>
        <v>-978.63890766303768</v>
      </c>
      <c r="J118" s="56">
        <f t="shared" si="13"/>
        <v>-92.689569915721492</v>
      </c>
      <c r="K118" s="56">
        <f t="shared" si="14"/>
        <v>-1071.3284775787592</v>
      </c>
      <c r="L118" s="56">
        <f t="shared" si="15"/>
        <v>-15988023.834491046</v>
      </c>
      <c r="M118" s="56">
        <f t="shared" si="16"/>
        <v>-17502293.33820419</v>
      </c>
      <c r="N118" s="34">
        <f>'Jan-feb'!M118</f>
        <v>-6172107.12585642</v>
      </c>
      <c r="O118" s="34">
        <f t="shared" si="17"/>
        <v>-11330186.21234777</v>
      </c>
    </row>
    <row r="119" spans="1:15" x14ac:dyDescent="0.25">
      <c r="A119" s="55">
        <v>3216</v>
      </c>
      <c r="B119" s="55" t="s">
        <v>139</v>
      </c>
      <c r="C119" s="56">
        <v>215588822</v>
      </c>
      <c r="D119" s="56">
        <v>19855</v>
      </c>
      <c r="E119" s="56">
        <f t="shared" si="10"/>
        <v>10858.162780156132</v>
      </c>
      <c r="F119" s="57">
        <f t="shared" si="18"/>
        <v>0.91835009441155724</v>
      </c>
      <c r="G119" s="56">
        <f t="shared" si="19"/>
        <v>598.54312879196357</v>
      </c>
      <c r="H119" s="60">
        <f t="shared" si="11"/>
        <v>0</v>
      </c>
      <c r="I119" s="63">
        <f t="shared" si="12"/>
        <v>598.54312879196357</v>
      </c>
      <c r="J119" s="56">
        <f t="shared" si="13"/>
        <v>-92.689569915721492</v>
      </c>
      <c r="K119" s="56">
        <f t="shared" si="14"/>
        <v>505.85355887624206</v>
      </c>
      <c r="L119" s="56">
        <f t="shared" si="15"/>
        <v>11884073.822164437</v>
      </c>
      <c r="M119" s="56">
        <f t="shared" si="16"/>
        <v>10043722.411487786</v>
      </c>
      <c r="N119" s="34">
        <f>'Jan-feb'!M119</f>
        <v>6500659.4501288161</v>
      </c>
      <c r="O119" s="34">
        <f t="shared" si="17"/>
        <v>3543062.96135897</v>
      </c>
    </row>
    <row r="120" spans="1:15" x14ac:dyDescent="0.25">
      <c r="A120" s="55">
        <v>3218</v>
      </c>
      <c r="B120" s="55" t="s">
        <v>140</v>
      </c>
      <c r="C120" s="56">
        <v>244681334</v>
      </c>
      <c r="D120" s="56">
        <v>22344</v>
      </c>
      <c r="E120" s="56">
        <f t="shared" si="10"/>
        <v>10950.650465449338</v>
      </c>
      <c r="F120" s="57">
        <f t="shared" si="18"/>
        <v>0.92617241907555548</v>
      </c>
      <c r="G120" s="56">
        <f t="shared" si="19"/>
        <v>541.20076391017551</v>
      </c>
      <c r="H120" s="60">
        <f t="shared" si="11"/>
        <v>0</v>
      </c>
      <c r="I120" s="63">
        <f t="shared" si="12"/>
        <v>541.20076391017551</v>
      </c>
      <c r="J120" s="56">
        <f t="shared" si="13"/>
        <v>-92.689569915721492</v>
      </c>
      <c r="K120" s="56">
        <f t="shared" si="14"/>
        <v>448.511193994454</v>
      </c>
      <c r="L120" s="56">
        <f t="shared" si="15"/>
        <v>12092589.868808962</v>
      </c>
      <c r="M120" s="56">
        <f t="shared" si="16"/>
        <v>10021534.118612081</v>
      </c>
      <c r="N120" s="34">
        <f>'Jan-feb'!M120</f>
        <v>7029031.8596186517</v>
      </c>
      <c r="O120" s="34">
        <f t="shared" si="17"/>
        <v>2992502.2589934291</v>
      </c>
    </row>
    <row r="121" spans="1:15" x14ac:dyDescent="0.25">
      <c r="A121" s="55">
        <v>3220</v>
      </c>
      <c r="B121" s="55" t="s">
        <v>141</v>
      </c>
      <c r="C121" s="56">
        <v>115868833</v>
      </c>
      <c r="D121" s="56">
        <v>11549</v>
      </c>
      <c r="E121" s="56">
        <f t="shared" si="10"/>
        <v>10032.80223395965</v>
      </c>
      <c r="F121" s="57">
        <f t="shared" si="18"/>
        <v>0.84854363167291202</v>
      </c>
      <c r="G121" s="56">
        <f t="shared" si="19"/>
        <v>1110.2666674337822</v>
      </c>
      <c r="H121" s="60">
        <f t="shared" si="11"/>
        <v>212.93901897535005</v>
      </c>
      <c r="I121" s="63">
        <f t="shared" si="12"/>
        <v>1323.2056864091323</v>
      </c>
      <c r="J121" s="56">
        <f t="shared" si="13"/>
        <v>-92.689569915721492</v>
      </c>
      <c r="K121" s="56">
        <f t="shared" si="14"/>
        <v>1230.5161164934109</v>
      </c>
      <c r="L121" s="56">
        <f t="shared" si="15"/>
        <v>15281702.472339069</v>
      </c>
      <c r="M121" s="56">
        <f t="shared" si="16"/>
        <v>14211230.629382402</v>
      </c>
      <c r="N121" s="34">
        <f>'Jan-feb'!M121</f>
        <v>6756045.0618754774</v>
      </c>
      <c r="O121" s="34">
        <f t="shared" si="17"/>
        <v>7455185.5675069243</v>
      </c>
    </row>
    <row r="122" spans="1:15" x14ac:dyDescent="0.25">
      <c r="A122" s="55">
        <v>3222</v>
      </c>
      <c r="B122" s="55" t="s">
        <v>142</v>
      </c>
      <c r="C122" s="56">
        <v>571504148</v>
      </c>
      <c r="D122" s="56">
        <v>50013</v>
      </c>
      <c r="E122" s="56">
        <f t="shared" si="10"/>
        <v>11427.111910903166</v>
      </c>
      <c r="F122" s="57">
        <f t="shared" si="18"/>
        <v>0.96647006631802002</v>
      </c>
      <c r="G122" s="56">
        <f t="shared" si="19"/>
        <v>245.7946677288023</v>
      </c>
      <c r="H122" s="60">
        <f t="shared" si="11"/>
        <v>0</v>
      </c>
      <c r="I122" s="63">
        <f t="shared" si="12"/>
        <v>245.7946677288023</v>
      </c>
      <c r="J122" s="56">
        <f t="shared" si="13"/>
        <v>-92.689569915721492</v>
      </c>
      <c r="K122" s="56">
        <f t="shared" si="14"/>
        <v>153.10509781308082</v>
      </c>
      <c r="L122" s="56">
        <f t="shared" si="15"/>
        <v>12292928.71712059</v>
      </c>
      <c r="M122" s="56">
        <f t="shared" si="16"/>
        <v>7657245.2569256108</v>
      </c>
      <c r="N122" s="34">
        <f>'Jan-feb'!M122</f>
        <v>9452159.8214324918</v>
      </c>
      <c r="O122" s="34">
        <f t="shared" si="17"/>
        <v>-1794914.5645068809</v>
      </c>
    </row>
    <row r="123" spans="1:15" x14ac:dyDescent="0.25">
      <c r="A123" s="55">
        <v>3224</v>
      </c>
      <c r="B123" s="55" t="s">
        <v>143</v>
      </c>
      <c r="C123" s="56">
        <v>234524717</v>
      </c>
      <c r="D123" s="56">
        <v>20509</v>
      </c>
      <c r="E123" s="56">
        <f t="shared" si="10"/>
        <v>11435.209761568092</v>
      </c>
      <c r="F123" s="57">
        <f t="shared" si="18"/>
        <v>0.96715495768253856</v>
      </c>
      <c r="G123" s="56">
        <f t="shared" si="19"/>
        <v>240.77400031654804</v>
      </c>
      <c r="H123" s="60">
        <f t="shared" si="11"/>
        <v>0</v>
      </c>
      <c r="I123" s="63">
        <f t="shared" si="12"/>
        <v>240.77400031654804</v>
      </c>
      <c r="J123" s="56">
        <f t="shared" si="13"/>
        <v>-92.689569915721492</v>
      </c>
      <c r="K123" s="56">
        <f t="shared" si="14"/>
        <v>148.08443040082653</v>
      </c>
      <c r="L123" s="56">
        <f t="shared" si="15"/>
        <v>4938033.9724920839</v>
      </c>
      <c r="M123" s="56">
        <f t="shared" si="16"/>
        <v>3037063.5830905512</v>
      </c>
      <c r="N123" s="34">
        <f>'Jan-feb'!M123</f>
        <v>2462720.6710650995</v>
      </c>
      <c r="O123" s="34">
        <f t="shared" si="17"/>
        <v>574342.91202545166</v>
      </c>
    </row>
    <row r="124" spans="1:15" x14ac:dyDescent="0.25">
      <c r="A124" s="55">
        <v>3226</v>
      </c>
      <c r="B124" s="55" t="s">
        <v>144</v>
      </c>
      <c r="C124" s="56">
        <v>172024326</v>
      </c>
      <c r="D124" s="56">
        <v>18314</v>
      </c>
      <c r="E124" s="56">
        <f t="shared" si="10"/>
        <v>9393.0504532051982</v>
      </c>
      <c r="F124" s="57">
        <f t="shared" si="18"/>
        <v>0.79443538885585552</v>
      </c>
      <c r="G124" s="56">
        <f t="shared" si="19"/>
        <v>1506.9127715015425</v>
      </c>
      <c r="H124" s="60">
        <f t="shared" si="11"/>
        <v>436.85214223940818</v>
      </c>
      <c r="I124" s="63">
        <f t="shared" si="12"/>
        <v>1943.7649137409508</v>
      </c>
      <c r="J124" s="56">
        <f t="shared" si="13"/>
        <v>-92.689569915721492</v>
      </c>
      <c r="K124" s="56">
        <f t="shared" si="14"/>
        <v>1851.0753438252293</v>
      </c>
      <c r="L124" s="56">
        <f t="shared" si="15"/>
        <v>35598110.630251773</v>
      </c>
      <c r="M124" s="56">
        <f t="shared" si="16"/>
        <v>33900593.846815251</v>
      </c>
      <c r="N124" s="34">
        <f>'Jan-feb'!M124</f>
        <v>16637955.441670068</v>
      </c>
      <c r="O124" s="34">
        <f t="shared" si="17"/>
        <v>17262638.405145183</v>
      </c>
    </row>
    <row r="125" spans="1:15" x14ac:dyDescent="0.25">
      <c r="A125" s="55">
        <v>3228</v>
      </c>
      <c r="B125" s="55" t="s">
        <v>145</v>
      </c>
      <c r="C125" s="56">
        <v>249299667</v>
      </c>
      <c r="D125" s="56">
        <v>24897</v>
      </c>
      <c r="E125" s="56">
        <f t="shared" si="10"/>
        <v>10013.2412338836</v>
      </c>
      <c r="F125" s="57">
        <f t="shared" si="18"/>
        <v>0.84688922230087216</v>
      </c>
      <c r="G125" s="56">
        <f t="shared" si="19"/>
        <v>1122.3944874809331</v>
      </c>
      <c r="H125" s="60">
        <f t="shared" si="11"/>
        <v>219.7853690019675</v>
      </c>
      <c r="I125" s="63">
        <f t="shared" si="12"/>
        <v>1342.1798564829005</v>
      </c>
      <c r="J125" s="56">
        <f t="shared" si="13"/>
        <v>-92.689569915721492</v>
      </c>
      <c r="K125" s="56">
        <f t="shared" si="14"/>
        <v>1249.4902865671791</v>
      </c>
      <c r="L125" s="56">
        <f t="shared" si="15"/>
        <v>33416251.886854775</v>
      </c>
      <c r="M125" s="56">
        <f t="shared" si="16"/>
        <v>31108559.664663058</v>
      </c>
      <c r="N125" s="34">
        <f>'Jan-feb'!M125</f>
        <v>14790255.497363744</v>
      </c>
      <c r="O125" s="34">
        <f t="shared" si="17"/>
        <v>16318304.167299313</v>
      </c>
    </row>
    <row r="126" spans="1:15" x14ac:dyDescent="0.25">
      <c r="A126" s="55">
        <v>3230</v>
      </c>
      <c r="B126" s="55" t="s">
        <v>146</v>
      </c>
      <c r="C126" s="56">
        <v>93214491</v>
      </c>
      <c r="D126" s="56">
        <v>7453</v>
      </c>
      <c r="E126" s="56">
        <f t="shared" si="10"/>
        <v>12506.975848651549</v>
      </c>
      <c r="F126" s="57">
        <f t="shared" si="18"/>
        <v>1.057801645081532</v>
      </c>
      <c r="G126" s="56">
        <f t="shared" si="19"/>
        <v>-423.7209736751953</v>
      </c>
      <c r="H126" s="60">
        <f t="shared" si="11"/>
        <v>0</v>
      </c>
      <c r="I126" s="63">
        <f t="shared" si="12"/>
        <v>-423.7209736751953</v>
      </c>
      <c r="J126" s="56">
        <f t="shared" si="13"/>
        <v>-92.689569915721492</v>
      </c>
      <c r="K126" s="56">
        <f t="shared" si="14"/>
        <v>-516.41054359091675</v>
      </c>
      <c r="L126" s="56">
        <f t="shared" si="15"/>
        <v>-3157992.4168012305</v>
      </c>
      <c r="M126" s="56">
        <f t="shared" si="16"/>
        <v>-3848807.7813831023</v>
      </c>
      <c r="N126" s="34">
        <f>'Jan-feb'!M126</f>
        <v>-683410.72514953476</v>
      </c>
      <c r="O126" s="34">
        <f t="shared" si="17"/>
        <v>-3165397.0562335677</v>
      </c>
    </row>
    <row r="127" spans="1:15" x14ac:dyDescent="0.25">
      <c r="A127" s="55">
        <v>3232</v>
      </c>
      <c r="B127" s="55" t="s">
        <v>147</v>
      </c>
      <c r="C127" s="56">
        <v>317129035</v>
      </c>
      <c r="D127" s="56">
        <v>26023</v>
      </c>
      <c r="E127" s="56">
        <f t="shared" si="10"/>
        <v>12186.490220189831</v>
      </c>
      <c r="F127" s="57">
        <f t="shared" si="18"/>
        <v>1.0306959538965326</v>
      </c>
      <c r="G127" s="56">
        <f t="shared" si="19"/>
        <v>-225.01988402893011</v>
      </c>
      <c r="H127" s="60">
        <f t="shared" si="11"/>
        <v>0</v>
      </c>
      <c r="I127" s="63">
        <f t="shared" si="12"/>
        <v>-225.01988402893011</v>
      </c>
      <c r="J127" s="56">
        <f t="shared" si="13"/>
        <v>-92.689569915721492</v>
      </c>
      <c r="K127" s="56">
        <f t="shared" si="14"/>
        <v>-317.70945394465161</v>
      </c>
      <c r="L127" s="56">
        <f t="shared" si="15"/>
        <v>-5855692.4420848479</v>
      </c>
      <c r="M127" s="56">
        <f t="shared" si="16"/>
        <v>-8267753.120001669</v>
      </c>
      <c r="N127" s="34">
        <f>'Jan-feb'!M127</f>
        <v>-2780678.6355060139</v>
      </c>
      <c r="O127" s="34">
        <f t="shared" si="17"/>
        <v>-5487074.4844956547</v>
      </c>
    </row>
    <row r="128" spans="1:15" x14ac:dyDescent="0.25">
      <c r="A128" s="55">
        <v>3234</v>
      </c>
      <c r="B128" s="55" t="s">
        <v>148</v>
      </c>
      <c r="C128" s="56">
        <v>97166697</v>
      </c>
      <c r="D128" s="56">
        <v>9420</v>
      </c>
      <c r="E128" s="56">
        <f t="shared" si="10"/>
        <v>10314.935987261146</v>
      </c>
      <c r="F128" s="57">
        <f t="shared" si="18"/>
        <v>0.87240563892285217</v>
      </c>
      <c r="G128" s="56">
        <f t="shared" si="19"/>
        <v>935.34374038685485</v>
      </c>
      <c r="H128" s="60">
        <f t="shared" si="11"/>
        <v>114.19220531982654</v>
      </c>
      <c r="I128" s="63">
        <f t="shared" si="12"/>
        <v>1049.5359457066813</v>
      </c>
      <c r="J128" s="56">
        <f t="shared" si="13"/>
        <v>-92.689569915721492</v>
      </c>
      <c r="K128" s="56">
        <f t="shared" si="14"/>
        <v>956.84637579095988</v>
      </c>
      <c r="L128" s="56">
        <f t="shared" si="15"/>
        <v>9886628.6085569374</v>
      </c>
      <c r="M128" s="56">
        <f t="shared" si="16"/>
        <v>9013492.8599508423</v>
      </c>
      <c r="N128" s="34">
        <f>'Jan-feb'!M128</f>
        <v>5030267.8663215069</v>
      </c>
      <c r="O128" s="34">
        <f t="shared" si="17"/>
        <v>3983224.9936293354</v>
      </c>
    </row>
    <row r="129" spans="1:15" x14ac:dyDescent="0.25">
      <c r="A129" s="55">
        <v>3236</v>
      </c>
      <c r="B129" s="55" t="s">
        <v>149</v>
      </c>
      <c r="C129" s="56">
        <v>67721556</v>
      </c>
      <c r="D129" s="56">
        <v>7043</v>
      </c>
      <c r="E129" s="56">
        <f t="shared" si="10"/>
        <v>9615.4417151781909</v>
      </c>
      <c r="F129" s="57">
        <f t="shared" si="18"/>
        <v>0.81324455948299423</v>
      </c>
      <c r="G129" s="56">
        <f t="shared" si="19"/>
        <v>1369.0301890782869</v>
      </c>
      <c r="H129" s="60">
        <f t="shared" si="11"/>
        <v>359.01520054886078</v>
      </c>
      <c r="I129" s="63">
        <f t="shared" si="12"/>
        <v>1728.0453896271476</v>
      </c>
      <c r="J129" s="56">
        <f t="shared" si="13"/>
        <v>-92.689569915721492</v>
      </c>
      <c r="K129" s="56">
        <f t="shared" si="14"/>
        <v>1635.3558197114262</v>
      </c>
      <c r="L129" s="56">
        <f t="shared" si="15"/>
        <v>12170623.679144001</v>
      </c>
      <c r="M129" s="56">
        <f t="shared" si="16"/>
        <v>11517811.038227575</v>
      </c>
      <c r="N129" s="34">
        <f>'Jan-feb'!M129</f>
        <v>5401316.70627838</v>
      </c>
      <c r="O129" s="34">
        <f t="shared" si="17"/>
        <v>6116494.3319491949</v>
      </c>
    </row>
    <row r="130" spans="1:15" x14ac:dyDescent="0.25">
      <c r="A130" s="55">
        <v>3238</v>
      </c>
      <c r="B130" s="55" t="s">
        <v>150</v>
      </c>
      <c r="C130" s="56">
        <v>160688886</v>
      </c>
      <c r="D130" s="56">
        <v>16505</v>
      </c>
      <c r="E130" s="56">
        <f t="shared" si="10"/>
        <v>9735.770130263556</v>
      </c>
      <c r="F130" s="57">
        <f t="shared" si="18"/>
        <v>0.82342156765568342</v>
      </c>
      <c r="G130" s="56">
        <f t="shared" si="19"/>
        <v>1294.4265717253606</v>
      </c>
      <c r="H130" s="60">
        <f t="shared" si="11"/>
        <v>316.90025526898296</v>
      </c>
      <c r="I130" s="63">
        <f t="shared" si="12"/>
        <v>1611.3268269943437</v>
      </c>
      <c r="J130" s="56">
        <f t="shared" si="13"/>
        <v>-92.689569915721492</v>
      </c>
      <c r="K130" s="56">
        <f t="shared" si="14"/>
        <v>1518.6372570786223</v>
      </c>
      <c r="L130" s="56">
        <f t="shared" si="15"/>
        <v>26594949.279541641</v>
      </c>
      <c r="M130" s="56">
        <f t="shared" si="16"/>
        <v>25065107.92808266</v>
      </c>
      <c r="N130" s="34">
        <f>'Jan-feb'!M130</f>
        <v>12152772.967392402</v>
      </c>
      <c r="O130" s="34">
        <f t="shared" si="17"/>
        <v>12912334.960690258</v>
      </c>
    </row>
    <row r="131" spans="1:15" x14ac:dyDescent="0.25">
      <c r="A131" s="55">
        <v>3240</v>
      </c>
      <c r="B131" s="55" t="s">
        <v>151</v>
      </c>
      <c r="C131" s="56">
        <v>273733293</v>
      </c>
      <c r="D131" s="56">
        <v>28352</v>
      </c>
      <c r="E131" s="56">
        <f t="shared" si="10"/>
        <v>9654.8142282731369</v>
      </c>
      <c r="F131" s="57">
        <f t="shared" si="18"/>
        <v>0.81657456584319033</v>
      </c>
      <c r="G131" s="56">
        <f t="shared" si="19"/>
        <v>1344.6192309594203</v>
      </c>
      <c r="H131" s="60">
        <f t="shared" si="11"/>
        <v>345.23482096562964</v>
      </c>
      <c r="I131" s="63">
        <f t="shared" si="12"/>
        <v>1689.85405192505</v>
      </c>
      <c r="J131" s="56">
        <f t="shared" si="13"/>
        <v>-92.689569915721492</v>
      </c>
      <c r="K131" s="56">
        <f t="shared" si="14"/>
        <v>1597.1644820093286</v>
      </c>
      <c r="L131" s="56">
        <f t="shared" si="15"/>
        <v>47910742.080179021</v>
      </c>
      <c r="M131" s="56">
        <f t="shared" si="16"/>
        <v>45282807.393928483</v>
      </c>
      <c r="N131" s="34">
        <f>'Jan-feb'!M131</f>
        <v>21027254.047081444</v>
      </c>
      <c r="O131" s="34">
        <f t="shared" si="17"/>
        <v>24255553.346847039</v>
      </c>
    </row>
    <row r="132" spans="1:15" x14ac:dyDescent="0.25">
      <c r="A132" s="55">
        <v>3242</v>
      </c>
      <c r="B132" s="55" t="s">
        <v>152</v>
      </c>
      <c r="C132" s="56">
        <v>27388399</v>
      </c>
      <c r="D132" s="56">
        <v>3022</v>
      </c>
      <c r="E132" s="56">
        <f t="shared" si="10"/>
        <v>9063.0043017868957</v>
      </c>
      <c r="F132" s="57">
        <f t="shared" si="18"/>
        <v>0.76652109797148082</v>
      </c>
      <c r="G132" s="56">
        <f t="shared" si="19"/>
        <v>1711.54138538089</v>
      </c>
      <c r="H132" s="60">
        <f t="shared" si="11"/>
        <v>552.368295235814</v>
      </c>
      <c r="I132" s="63">
        <f t="shared" si="12"/>
        <v>2263.909680616704</v>
      </c>
      <c r="J132" s="56">
        <f t="shared" si="13"/>
        <v>-92.689569915721492</v>
      </c>
      <c r="K132" s="56">
        <f t="shared" si="14"/>
        <v>2171.2201107009823</v>
      </c>
      <c r="L132" s="56">
        <f t="shared" si="15"/>
        <v>6841535.0548236798</v>
      </c>
      <c r="M132" s="56">
        <f t="shared" si="16"/>
        <v>6561427.1745383684</v>
      </c>
      <c r="N132" s="34">
        <f>'Jan-feb'!M132</f>
        <v>2951806.612928194</v>
      </c>
      <c r="O132" s="34">
        <f t="shared" si="17"/>
        <v>3609620.5616101744</v>
      </c>
    </row>
    <row r="133" spans="1:15" x14ac:dyDescent="0.25">
      <c r="A133" s="55">
        <v>3301</v>
      </c>
      <c r="B133" s="55" t="s">
        <v>153</v>
      </c>
      <c r="C133" s="56">
        <v>1114301996</v>
      </c>
      <c r="D133" s="56">
        <v>105452</v>
      </c>
      <c r="E133" s="56">
        <f t="shared" si="10"/>
        <v>10566.91192201191</v>
      </c>
      <c r="F133" s="57">
        <f t="shared" si="18"/>
        <v>0.89371699040587693</v>
      </c>
      <c r="G133" s="56">
        <f t="shared" si="19"/>
        <v>779.11866084138103</v>
      </c>
      <c r="H133" s="60">
        <f t="shared" si="11"/>
        <v>26.000628157059055</v>
      </c>
      <c r="I133" s="63">
        <f t="shared" si="12"/>
        <v>805.11928899844008</v>
      </c>
      <c r="J133" s="56">
        <f t="shared" si="13"/>
        <v>-92.689569915721492</v>
      </c>
      <c r="K133" s="56">
        <f t="shared" si="14"/>
        <v>712.42971908271863</v>
      </c>
      <c r="L133" s="56">
        <f t="shared" si="15"/>
        <v>84901439.263463497</v>
      </c>
      <c r="M133" s="56">
        <f t="shared" si="16"/>
        <v>75127138.736710846</v>
      </c>
      <c r="N133" s="34">
        <f>'Jan-feb'!M133</f>
        <v>37480815.50334347</v>
      </c>
      <c r="O133" s="34">
        <f t="shared" si="17"/>
        <v>37646323.233367376</v>
      </c>
    </row>
    <row r="134" spans="1:15" x14ac:dyDescent="0.25">
      <c r="A134" s="55">
        <v>3303</v>
      </c>
      <c r="B134" s="55" t="s">
        <v>154</v>
      </c>
      <c r="C134" s="56">
        <v>359709492</v>
      </c>
      <c r="D134" s="56">
        <v>29011</v>
      </c>
      <c r="E134" s="56">
        <f t="shared" si="10"/>
        <v>12399.072489745269</v>
      </c>
      <c r="F134" s="57">
        <f t="shared" si="18"/>
        <v>1.0486755100396072</v>
      </c>
      <c r="G134" s="56">
        <f t="shared" si="19"/>
        <v>-356.82089115330166</v>
      </c>
      <c r="H134" s="60">
        <f t="shared" si="11"/>
        <v>0</v>
      </c>
      <c r="I134" s="63">
        <f t="shared" si="12"/>
        <v>-356.82089115330166</v>
      </c>
      <c r="J134" s="56">
        <f t="shared" si="13"/>
        <v>-92.689569915721492</v>
      </c>
      <c r="K134" s="56">
        <f t="shared" si="14"/>
        <v>-449.51046106902317</v>
      </c>
      <c r="L134" s="56">
        <f t="shared" si="15"/>
        <v>-10351730.873248434</v>
      </c>
      <c r="M134" s="56">
        <f t="shared" si="16"/>
        <v>-13040747.986073431</v>
      </c>
      <c r="N134" s="34">
        <f>'Jan-feb'!M134</f>
        <v>-1810243.7120157108</v>
      </c>
      <c r="O134" s="34">
        <f t="shared" si="17"/>
        <v>-11230504.27405772</v>
      </c>
    </row>
    <row r="135" spans="1:15" x14ac:dyDescent="0.25">
      <c r="A135" s="55">
        <v>3305</v>
      </c>
      <c r="B135" s="55" t="s">
        <v>155</v>
      </c>
      <c r="C135" s="56">
        <v>321641210</v>
      </c>
      <c r="D135" s="56">
        <v>31793</v>
      </c>
      <c r="E135" s="56">
        <f t="shared" si="10"/>
        <v>10116.73041235492</v>
      </c>
      <c r="F135" s="57">
        <f t="shared" si="18"/>
        <v>0.8556420195045944</v>
      </c>
      <c r="G135" s="56">
        <f t="shared" si="19"/>
        <v>1058.2311968287147</v>
      </c>
      <c r="H135" s="60">
        <f t="shared" si="11"/>
        <v>183.56415653700549</v>
      </c>
      <c r="I135" s="63">
        <f t="shared" si="12"/>
        <v>1241.7953533657201</v>
      </c>
      <c r="J135" s="56">
        <f t="shared" si="13"/>
        <v>-92.689569915721492</v>
      </c>
      <c r="K135" s="56">
        <f t="shared" si="14"/>
        <v>1149.1057834499986</v>
      </c>
      <c r="L135" s="56">
        <f t="shared" si="15"/>
        <v>39480399.669556342</v>
      </c>
      <c r="M135" s="56">
        <f t="shared" si="16"/>
        <v>36533520.173225805</v>
      </c>
      <c r="N135" s="34">
        <f>'Jan-feb'!M135</f>
        <v>20886416.581868313</v>
      </c>
      <c r="O135" s="34">
        <f t="shared" si="17"/>
        <v>15647103.591357492</v>
      </c>
    </row>
    <row r="136" spans="1:15" x14ac:dyDescent="0.25">
      <c r="A136" s="55">
        <v>3310</v>
      </c>
      <c r="B136" s="55" t="s">
        <v>156</v>
      </c>
      <c r="C136" s="56">
        <v>86520984</v>
      </c>
      <c r="D136" s="56">
        <v>7065</v>
      </c>
      <c r="E136" s="56">
        <f t="shared" si="10"/>
        <v>12246.423779193206</v>
      </c>
      <c r="F136" s="57">
        <f t="shared" si="18"/>
        <v>1.035764950437067</v>
      </c>
      <c r="G136" s="56">
        <f t="shared" si="19"/>
        <v>-262.17869061102272</v>
      </c>
      <c r="H136" s="60">
        <f t="shared" si="11"/>
        <v>0</v>
      </c>
      <c r="I136" s="63">
        <f t="shared" si="12"/>
        <v>-262.17869061102272</v>
      </c>
      <c r="J136" s="56">
        <f t="shared" si="13"/>
        <v>-92.689569915721492</v>
      </c>
      <c r="K136" s="56">
        <f t="shared" si="14"/>
        <v>-354.86826052674422</v>
      </c>
      <c r="L136" s="56">
        <f t="shared" si="15"/>
        <v>-1852292.4491668756</v>
      </c>
      <c r="M136" s="56">
        <f t="shared" si="16"/>
        <v>-2507144.260621448</v>
      </c>
      <c r="N136" s="34">
        <f>'Jan-feb'!M136</f>
        <v>300739.0946382049</v>
      </c>
      <c r="O136" s="34">
        <f t="shared" si="17"/>
        <v>-2807883.3552596532</v>
      </c>
    </row>
    <row r="137" spans="1:15" x14ac:dyDescent="0.25">
      <c r="A137" s="55">
        <v>3312</v>
      </c>
      <c r="B137" s="55" t="s">
        <v>157</v>
      </c>
      <c r="C137" s="56">
        <v>351785128</v>
      </c>
      <c r="D137" s="56">
        <v>28642</v>
      </c>
      <c r="E137" s="56">
        <f t="shared" ref="E137:E200" si="20">C137/D137</f>
        <v>12282.142587808114</v>
      </c>
      <c r="F137" s="57">
        <f t="shared" si="18"/>
        <v>1.0387859376821391</v>
      </c>
      <c r="G137" s="56">
        <f t="shared" si="19"/>
        <v>-284.32435195226515</v>
      </c>
      <c r="H137" s="60">
        <f t="shared" ref="H137:H200" si="21">(IF(E137&gt;=E$366*0.9,0,IF(E137&lt;0.9*E$366,(E$366*0.9-E137)*0.35)))</f>
        <v>0</v>
      </c>
      <c r="I137" s="63">
        <f t="shared" ref="I137:I200" si="22">G137+H137</f>
        <v>-284.32435195226515</v>
      </c>
      <c r="J137" s="56">
        <f t="shared" ref="J137:J200" si="23">I$368</f>
        <v>-92.689569915721492</v>
      </c>
      <c r="K137" s="56">
        <f t="shared" ref="K137:K200" si="24">I137+J137</f>
        <v>-377.01392186798665</v>
      </c>
      <c r="L137" s="56">
        <f t="shared" ref="L137:L200" si="25">I137*D137</f>
        <v>-8143618.0886167781</v>
      </c>
      <c r="M137" s="56">
        <f t="shared" ref="M137:M200" si="26">D137*K137</f>
        <v>-10798432.750142874</v>
      </c>
      <c r="N137" s="34">
        <f>'Jan-feb'!M137</f>
        <v>-3061820.9390732571</v>
      </c>
      <c r="O137" s="34">
        <f t="shared" ref="O137:O200" si="27">M137-N137</f>
        <v>-7736611.811069617</v>
      </c>
    </row>
    <row r="138" spans="1:15" x14ac:dyDescent="0.25">
      <c r="A138" s="55">
        <v>3314</v>
      </c>
      <c r="B138" s="55" t="s">
        <v>158</v>
      </c>
      <c r="C138" s="56">
        <v>222334328</v>
      </c>
      <c r="D138" s="56">
        <v>20861</v>
      </c>
      <c r="E138" s="56">
        <f t="shared" si="20"/>
        <v>10657.894060687408</v>
      </c>
      <c r="F138" s="57">
        <f t="shared" ref="F138:F201" si="28">E138/$E$366</f>
        <v>0.90141198055606209</v>
      </c>
      <c r="G138" s="56">
        <f t="shared" si="19"/>
        <v>722.70973486257253</v>
      </c>
      <c r="H138" s="60">
        <f t="shared" si="21"/>
        <v>0</v>
      </c>
      <c r="I138" s="63">
        <f t="shared" si="22"/>
        <v>722.70973486257253</v>
      </c>
      <c r="J138" s="56">
        <f t="shared" si="23"/>
        <v>-92.689569915721492</v>
      </c>
      <c r="K138" s="56">
        <f t="shared" si="24"/>
        <v>630.02016494685108</v>
      </c>
      <c r="L138" s="56">
        <f t="shared" si="25"/>
        <v>15076447.778968126</v>
      </c>
      <c r="M138" s="56">
        <f t="shared" si="26"/>
        <v>13142850.66095626</v>
      </c>
      <c r="N138" s="34">
        <f>'Jan-feb'!M138</f>
        <v>7079636.3230162347</v>
      </c>
      <c r="O138" s="34">
        <f t="shared" si="27"/>
        <v>6063214.3379400251</v>
      </c>
    </row>
    <row r="139" spans="1:15" x14ac:dyDescent="0.25">
      <c r="A139" s="55">
        <v>3316</v>
      </c>
      <c r="B139" s="55" t="s">
        <v>159</v>
      </c>
      <c r="C139" s="56">
        <v>142702102</v>
      </c>
      <c r="D139" s="56">
        <v>14664</v>
      </c>
      <c r="E139" s="56">
        <f t="shared" si="20"/>
        <v>9731.4581287506826</v>
      </c>
      <c r="F139" s="57">
        <f t="shared" si="28"/>
        <v>0.82305687179721942</v>
      </c>
      <c r="G139" s="56">
        <f t="shared" ref="G139:G202" si="29">(E$366-E139)*0.62</f>
        <v>1297.1000126633421</v>
      </c>
      <c r="H139" s="60">
        <f t="shared" si="21"/>
        <v>318.40945579848864</v>
      </c>
      <c r="I139" s="63">
        <f t="shared" si="22"/>
        <v>1615.5094684618307</v>
      </c>
      <c r="J139" s="56">
        <f t="shared" si="23"/>
        <v>-92.689569915721492</v>
      </c>
      <c r="K139" s="56">
        <f t="shared" si="24"/>
        <v>1522.8198985461092</v>
      </c>
      <c r="L139" s="56">
        <f t="shared" si="25"/>
        <v>23689830.845524285</v>
      </c>
      <c r="M139" s="56">
        <f t="shared" si="26"/>
        <v>22330630.992280144</v>
      </c>
      <c r="N139" s="34">
        <f>'Jan-feb'!M139</f>
        <v>7087031.1089870995</v>
      </c>
      <c r="O139" s="34">
        <f t="shared" si="27"/>
        <v>15243599.883293044</v>
      </c>
    </row>
    <row r="140" spans="1:15" x14ac:dyDescent="0.25">
      <c r="A140" s="55">
        <v>3318</v>
      </c>
      <c r="B140" s="55" t="s">
        <v>160</v>
      </c>
      <c r="C140" s="56">
        <v>26426051</v>
      </c>
      <c r="D140" s="56">
        <v>2235</v>
      </c>
      <c r="E140" s="56">
        <f t="shared" si="20"/>
        <v>11823.736465324384</v>
      </c>
      <c r="F140" s="57">
        <f t="shared" si="28"/>
        <v>1.0000153542616061</v>
      </c>
      <c r="G140" s="56">
        <f t="shared" si="29"/>
        <v>-0.11255601235279755</v>
      </c>
      <c r="H140" s="60">
        <f t="shared" si="21"/>
        <v>0</v>
      </c>
      <c r="I140" s="63">
        <f t="shared" si="22"/>
        <v>-0.11255601235279755</v>
      </c>
      <c r="J140" s="56">
        <f t="shared" si="23"/>
        <v>-92.689569915721492</v>
      </c>
      <c r="K140" s="56">
        <f t="shared" si="24"/>
        <v>-92.80212592807429</v>
      </c>
      <c r="L140" s="56">
        <f t="shared" si="25"/>
        <v>-251.56268760850253</v>
      </c>
      <c r="M140" s="56">
        <f t="shared" si="26"/>
        <v>-207412.75144924605</v>
      </c>
      <c r="N140" s="34">
        <f>'Jan-feb'!M140</f>
        <v>-54275.705220610842</v>
      </c>
      <c r="O140" s="34">
        <f t="shared" si="27"/>
        <v>-153137.04622863521</v>
      </c>
    </row>
    <row r="141" spans="1:15" x14ac:dyDescent="0.25">
      <c r="A141" s="55">
        <v>3320</v>
      </c>
      <c r="B141" s="55" t="s">
        <v>161</v>
      </c>
      <c r="C141" s="56">
        <v>12948642</v>
      </c>
      <c r="D141" s="56">
        <v>1117</v>
      </c>
      <c r="E141" s="56">
        <f t="shared" si="20"/>
        <v>11592.338406445837</v>
      </c>
      <c r="F141" s="57">
        <f t="shared" si="28"/>
        <v>0.98044441638562141</v>
      </c>
      <c r="G141" s="56">
        <f t="shared" si="29"/>
        <v>143.35424049234641</v>
      </c>
      <c r="H141" s="60">
        <f t="shared" si="21"/>
        <v>0</v>
      </c>
      <c r="I141" s="63">
        <f t="shared" si="22"/>
        <v>143.35424049234641</v>
      </c>
      <c r="J141" s="56">
        <f t="shared" si="23"/>
        <v>-92.689569915721492</v>
      </c>
      <c r="K141" s="56">
        <f t="shared" si="24"/>
        <v>50.664670576624914</v>
      </c>
      <c r="L141" s="56">
        <f t="shared" si="25"/>
        <v>160126.68662995094</v>
      </c>
      <c r="M141" s="56">
        <f t="shared" si="26"/>
        <v>56592.437034090028</v>
      </c>
      <c r="N141" s="34">
        <f>'Jan-feb'!M141</f>
        <v>-63121.602430166204</v>
      </c>
      <c r="O141" s="34">
        <f t="shared" si="27"/>
        <v>119714.03946425623</v>
      </c>
    </row>
    <row r="142" spans="1:15" x14ac:dyDescent="0.25">
      <c r="A142" s="55">
        <v>3322</v>
      </c>
      <c r="B142" s="55" t="s">
        <v>162</v>
      </c>
      <c r="C142" s="56">
        <v>39845989</v>
      </c>
      <c r="D142" s="56">
        <v>3266</v>
      </c>
      <c r="E142" s="56">
        <f t="shared" si="20"/>
        <v>12200.241579914269</v>
      </c>
      <c r="F142" s="57">
        <f t="shared" si="28"/>
        <v>1.0318590017119793</v>
      </c>
      <c r="G142" s="56">
        <f t="shared" si="29"/>
        <v>-233.54572705808158</v>
      </c>
      <c r="H142" s="60">
        <f t="shared" si="21"/>
        <v>0</v>
      </c>
      <c r="I142" s="63">
        <f t="shared" si="22"/>
        <v>-233.54572705808158</v>
      </c>
      <c r="J142" s="56">
        <f t="shared" si="23"/>
        <v>-92.689569915721492</v>
      </c>
      <c r="K142" s="56">
        <f t="shared" si="24"/>
        <v>-326.23529697380309</v>
      </c>
      <c r="L142" s="56">
        <f t="shared" si="25"/>
        <v>-762760.3445716945</v>
      </c>
      <c r="M142" s="56">
        <f t="shared" si="26"/>
        <v>-1065484.4799164408</v>
      </c>
      <c r="N142" s="34">
        <f>'Jan-feb'!M142</f>
        <v>-2154208.6966668959</v>
      </c>
      <c r="O142" s="34">
        <f t="shared" si="27"/>
        <v>1088724.2167504551</v>
      </c>
    </row>
    <row r="143" spans="1:15" x14ac:dyDescent="0.25">
      <c r="A143" s="55">
        <v>3324</v>
      </c>
      <c r="B143" s="55" t="s">
        <v>163</v>
      </c>
      <c r="C143" s="56">
        <v>58055184</v>
      </c>
      <c r="D143" s="56">
        <v>4888</v>
      </c>
      <c r="E143" s="56">
        <f t="shared" si="20"/>
        <v>11877.083469721767</v>
      </c>
      <c r="F143" s="57">
        <f t="shared" si="28"/>
        <v>1.0045272802215341</v>
      </c>
      <c r="G143" s="56">
        <f t="shared" si="29"/>
        <v>-33.187698738730248</v>
      </c>
      <c r="H143" s="60">
        <f t="shared" si="21"/>
        <v>0</v>
      </c>
      <c r="I143" s="63">
        <f t="shared" si="22"/>
        <v>-33.187698738730248</v>
      </c>
      <c r="J143" s="56">
        <f t="shared" si="23"/>
        <v>-92.689569915721492</v>
      </c>
      <c r="K143" s="56">
        <f t="shared" si="24"/>
        <v>-125.87726865445174</v>
      </c>
      <c r="L143" s="56">
        <f t="shared" si="25"/>
        <v>-162221.47143491346</v>
      </c>
      <c r="M143" s="56">
        <f t="shared" si="26"/>
        <v>-615288.0891829601</v>
      </c>
      <c r="N143" s="34">
        <f>'Jan-feb'!M143</f>
        <v>-1617886.2610372892</v>
      </c>
      <c r="O143" s="34">
        <f t="shared" si="27"/>
        <v>1002598.1718543291</v>
      </c>
    </row>
    <row r="144" spans="1:15" x14ac:dyDescent="0.25">
      <c r="A144" s="55">
        <v>3326</v>
      </c>
      <c r="B144" s="55" t="s">
        <v>164</v>
      </c>
      <c r="C144" s="56">
        <v>35452789</v>
      </c>
      <c r="D144" s="56">
        <v>2685</v>
      </c>
      <c r="E144" s="56">
        <f t="shared" si="20"/>
        <v>13204.018249534451</v>
      </c>
      <c r="F144" s="57">
        <f t="shared" si="28"/>
        <v>1.116755352777786</v>
      </c>
      <c r="G144" s="56">
        <f t="shared" si="29"/>
        <v>-855.88726222259413</v>
      </c>
      <c r="H144" s="60">
        <f t="shared" si="21"/>
        <v>0</v>
      </c>
      <c r="I144" s="63">
        <f t="shared" si="22"/>
        <v>-855.88726222259413</v>
      </c>
      <c r="J144" s="56">
        <f t="shared" si="23"/>
        <v>-92.689569915721492</v>
      </c>
      <c r="K144" s="56">
        <f t="shared" si="24"/>
        <v>-948.57683213831558</v>
      </c>
      <c r="L144" s="56">
        <f t="shared" si="25"/>
        <v>-2298057.2990676654</v>
      </c>
      <c r="M144" s="56">
        <f t="shared" si="26"/>
        <v>-2546928.7942913775</v>
      </c>
      <c r="N144" s="34">
        <f>'Jan-feb'!M144</f>
        <v>-1992602.4473455658</v>
      </c>
      <c r="O144" s="34">
        <f t="shared" si="27"/>
        <v>-554326.34694581176</v>
      </c>
    </row>
    <row r="145" spans="1:15" x14ac:dyDescent="0.25">
      <c r="A145" s="55">
        <v>3328</v>
      </c>
      <c r="B145" s="55" t="s">
        <v>165</v>
      </c>
      <c r="C145" s="56">
        <v>60552960</v>
      </c>
      <c r="D145" s="56">
        <v>4835</v>
      </c>
      <c r="E145" s="56">
        <f t="shared" si="20"/>
        <v>12523.880041365046</v>
      </c>
      <c r="F145" s="57">
        <f t="shared" si="28"/>
        <v>1.059231349838101</v>
      </c>
      <c r="G145" s="56">
        <f t="shared" si="29"/>
        <v>-434.2015731575633</v>
      </c>
      <c r="H145" s="60">
        <f t="shared" si="21"/>
        <v>0</v>
      </c>
      <c r="I145" s="63">
        <f t="shared" si="22"/>
        <v>-434.2015731575633</v>
      </c>
      <c r="J145" s="56">
        <f t="shared" si="23"/>
        <v>-92.689569915721492</v>
      </c>
      <c r="K145" s="56">
        <f t="shared" si="24"/>
        <v>-526.89114307328475</v>
      </c>
      <c r="L145" s="56">
        <f t="shared" si="25"/>
        <v>-2099364.6062168186</v>
      </c>
      <c r="M145" s="56">
        <f t="shared" si="26"/>
        <v>-2547518.676759332</v>
      </c>
      <c r="N145" s="34">
        <f>'Jan-feb'!M145</f>
        <v>-3718322.5419425732</v>
      </c>
      <c r="O145" s="34">
        <f t="shared" si="27"/>
        <v>1170803.8651832412</v>
      </c>
    </row>
    <row r="146" spans="1:15" x14ac:dyDescent="0.25">
      <c r="A146" s="55">
        <v>3330</v>
      </c>
      <c r="B146" s="55" t="s">
        <v>166</v>
      </c>
      <c r="C146" s="56">
        <v>71348374</v>
      </c>
      <c r="D146" s="56">
        <v>4527</v>
      </c>
      <c r="E146" s="56">
        <f t="shared" si="20"/>
        <v>15760.630439584715</v>
      </c>
      <c r="F146" s="57">
        <f t="shared" si="28"/>
        <v>1.3329857679634238</v>
      </c>
      <c r="G146" s="56">
        <f t="shared" si="29"/>
        <v>-2440.9868200537576</v>
      </c>
      <c r="H146" s="60">
        <f t="shared" si="21"/>
        <v>0</v>
      </c>
      <c r="I146" s="63">
        <f t="shared" si="22"/>
        <v>-2440.9868200537576</v>
      </c>
      <c r="J146" s="56">
        <f t="shared" si="23"/>
        <v>-92.689569915721492</v>
      </c>
      <c r="K146" s="56">
        <f t="shared" si="24"/>
        <v>-2533.6763899694793</v>
      </c>
      <c r="L146" s="56">
        <f t="shared" si="25"/>
        <v>-11050347.334383361</v>
      </c>
      <c r="M146" s="56">
        <f t="shared" si="26"/>
        <v>-11469953.017391833</v>
      </c>
      <c r="N146" s="34">
        <f>'Jan-feb'!M146</f>
        <v>-9813256.4709770475</v>
      </c>
      <c r="O146" s="34">
        <f t="shared" si="27"/>
        <v>-1656696.5464147851</v>
      </c>
    </row>
    <row r="147" spans="1:15" x14ac:dyDescent="0.25">
      <c r="A147" s="55">
        <v>3332</v>
      </c>
      <c r="B147" s="55" t="s">
        <v>167</v>
      </c>
      <c r="C147" s="56">
        <v>38582788</v>
      </c>
      <c r="D147" s="56">
        <v>3530</v>
      </c>
      <c r="E147" s="56">
        <f t="shared" si="20"/>
        <v>10929.968271954674</v>
      </c>
      <c r="F147" s="57">
        <f t="shared" si="28"/>
        <v>0.92442318260406198</v>
      </c>
      <c r="G147" s="56">
        <f t="shared" si="29"/>
        <v>554.02372387686705</v>
      </c>
      <c r="H147" s="60">
        <f t="shared" si="21"/>
        <v>0</v>
      </c>
      <c r="I147" s="63">
        <f t="shared" si="22"/>
        <v>554.02372387686705</v>
      </c>
      <c r="J147" s="56">
        <f t="shared" si="23"/>
        <v>-92.689569915721492</v>
      </c>
      <c r="K147" s="56">
        <f t="shared" si="24"/>
        <v>461.33415396114555</v>
      </c>
      <c r="L147" s="56">
        <f t="shared" si="25"/>
        <v>1955703.7452853406</v>
      </c>
      <c r="M147" s="56">
        <f t="shared" si="26"/>
        <v>1628509.5634828438</v>
      </c>
      <c r="N147" s="34">
        <f>'Jan-feb'!M147</f>
        <v>699199.10821979656</v>
      </c>
      <c r="O147" s="34">
        <f t="shared" si="27"/>
        <v>929310.45526304725</v>
      </c>
    </row>
    <row r="148" spans="1:15" x14ac:dyDescent="0.25">
      <c r="A148" s="55">
        <v>3334</v>
      </c>
      <c r="B148" s="55" t="s">
        <v>168</v>
      </c>
      <c r="C148" s="56">
        <v>30479952</v>
      </c>
      <c r="D148" s="56">
        <v>2797</v>
      </c>
      <c r="E148" s="56">
        <f t="shared" si="20"/>
        <v>10897.372899535216</v>
      </c>
      <c r="F148" s="57">
        <f t="shared" si="28"/>
        <v>0.92166636600949992</v>
      </c>
      <c r="G148" s="56">
        <f t="shared" si="29"/>
        <v>574.2328547769315</v>
      </c>
      <c r="H148" s="60">
        <f t="shared" si="21"/>
        <v>0</v>
      </c>
      <c r="I148" s="63">
        <f t="shared" si="22"/>
        <v>574.2328547769315</v>
      </c>
      <c r="J148" s="56">
        <f t="shared" si="23"/>
        <v>-92.689569915721492</v>
      </c>
      <c r="K148" s="56">
        <f t="shared" si="24"/>
        <v>481.54328486121</v>
      </c>
      <c r="L148" s="56">
        <f t="shared" si="25"/>
        <v>1606129.2948110774</v>
      </c>
      <c r="M148" s="56">
        <f t="shared" si="26"/>
        <v>1346876.5677568044</v>
      </c>
      <c r="N148" s="34">
        <f>'Jan-feb'!M148</f>
        <v>926947.20796828601</v>
      </c>
      <c r="O148" s="34">
        <f t="shared" si="27"/>
        <v>419929.3597885184</v>
      </c>
    </row>
    <row r="149" spans="1:15" x14ac:dyDescent="0.25">
      <c r="A149" s="55">
        <v>3336</v>
      </c>
      <c r="B149" s="55" t="s">
        <v>169</v>
      </c>
      <c r="C149" s="56">
        <v>16464347</v>
      </c>
      <c r="D149" s="56">
        <v>1414</v>
      </c>
      <c r="E149" s="56">
        <f t="shared" si="20"/>
        <v>11643.809759547383</v>
      </c>
      <c r="F149" s="57">
        <f t="shared" si="28"/>
        <v>0.98479770551356505</v>
      </c>
      <c r="G149" s="56">
        <f t="shared" si="29"/>
        <v>111.44200156938794</v>
      </c>
      <c r="H149" s="60">
        <f t="shared" si="21"/>
        <v>0</v>
      </c>
      <c r="I149" s="63">
        <f t="shared" si="22"/>
        <v>111.44200156938794</v>
      </c>
      <c r="J149" s="56">
        <f t="shared" si="23"/>
        <v>-92.689569915721492</v>
      </c>
      <c r="K149" s="56">
        <f t="shared" si="24"/>
        <v>18.752431653666449</v>
      </c>
      <c r="L149" s="56">
        <f t="shared" si="25"/>
        <v>157578.99021911455</v>
      </c>
      <c r="M149" s="56">
        <f t="shared" si="26"/>
        <v>26515.938358284358</v>
      </c>
      <c r="N149" s="34">
        <f>'Jan-feb'!M149</f>
        <v>-253657.60943263656</v>
      </c>
      <c r="O149" s="34">
        <f t="shared" si="27"/>
        <v>280173.54779092094</v>
      </c>
    </row>
    <row r="150" spans="1:15" x14ac:dyDescent="0.25">
      <c r="A150" s="55">
        <v>3338</v>
      </c>
      <c r="B150" s="55" t="s">
        <v>170</v>
      </c>
      <c r="C150" s="56">
        <v>36624769</v>
      </c>
      <c r="D150" s="56">
        <v>2466</v>
      </c>
      <c r="E150" s="56">
        <f t="shared" si="20"/>
        <v>14851.893349553933</v>
      </c>
      <c r="F150" s="57">
        <f t="shared" si="28"/>
        <v>1.2561275729518131</v>
      </c>
      <c r="G150" s="56">
        <f t="shared" si="29"/>
        <v>-1877.5698242346732</v>
      </c>
      <c r="H150" s="60">
        <f t="shared" si="21"/>
        <v>0</v>
      </c>
      <c r="I150" s="63">
        <f t="shared" si="22"/>
        <v>-1877.5698242346732</v>
      </c>
      <c r="J150" s="56">
        <f t="shared" si="23"/>
        <v>-92.689569915721492</v>
      </c>
      <c r="K150" s="56">
        <f t="shared" si="24"/>
        <v>-1970.2593941503947</v>
      </c>
      <c r="L150" s="56">
        <f t="shared" si="25"/>
        <v>-4630087.1865627039</v>
      </c>
      <c r="M150" s="56">
        <f t="shared" si="26"/>
        <v>-4858659.6659748731</v>
      </c>
      <c r="N150" s="34">
        <f>'Jan-feb'!M150</f>
        <v>-5944853.2684447523</v>
      </c>
      <c r="O150" s="34">
        <f t="shared" si="27"/>
        <v>1086193.6024698792</v>
      </c>
    </row>
    <row r="151" spans="1:15" x14ac:dyDescent="0.25">
      <c r="A151" s="55">
        <v>3401</v>
      </c>
      <c r="B151" s="55" t="s">
        <v>171</v>
      </c>
      <c r="C151" s="56">
        <v>176525131</v>
      </c>
      <c r="D151" s="56">
        <v>18109</v>
      </c>
      <c r="E151" s="56">
        <f t="shared" si="20"/>
        <v>9747.9226351537909</v>
      </c>
      <c r="F151" s="57">
        <f t="shared" si="28"/>
        <v>0.82444938923464151</v>
      </c>
      <c r="G151" s="56">
        <f t="shared" si="29"/>
        <v>1286.8920186934149</v>
      </c>
      <c r="H151" s="60">
        <f t="shared" si="21"/>
        <v>312.64687855740073</v>
      </c>
      <c r="I151" s="63">
        <f t="shared" si="22"/>
        <v>1599.5388972508156</v>
      </c>
      <c r="J151" s="56">
        <f t="shared" si="23"/>
        <v>-92.689569915721492</v>
      </c>
      <c r="K151" s="56">
        <f t="shared" si="24"/>
        <v>1506.8493273350941</v>
      </c>
      <c r="L151" s="56">
        <f t="shared" si="25"/>
        <v>28966049.890315019</v>
      </c>
      <c r="M151" s="56">
        <f t="shared" si="26"/>
        <v>27287534.46871122</v>
      </c>
      <c r="N151" s="34">
        <f>'Jan-feb'!M151</f>
        <v>15493896.188039927</v>
      </c>
      <c r="O151" s="34">
        <f t="shared" si="27"/>
        <v>11793638.280671293</v>
      </c>
    </row>
    <row r="152" spans="1:15" x14ac:dyDescent="0.25">
      <c r="A152" s="55">
        <v>3403</v>
      </c>
      <c r="B152" s="55" t="s">
        <v>172</v>
      </c>
      <c r="C152" s="56">
        <v>363959586</v>
      </c>
      <c r="D152" s="56">
        <v>33441</v>
      </c>
      <c r="E152" s="56">
        <f t="shared" si="20"/>
        <v>10883.633443975958</v>
      </c>
      <c r="F152" s="57">
        <f t="shared" si="28"/>
        <v>0.92050432501182144</v>
      </c>
      <c r="G152" s="56">
        <f t="shared" si="29"/>
        <v>582.75131722367155</v>
      </c>
      <c r="H152" s="60">
        <f t="shared" si="21"/>
        <v>0</v>
      </c>
      <c r="I152" s="63">
        <f t="shared" si="22"/>
        <v>582.75131722367155</v>
      </c>
      <c r="J152" s="56">
        <f t="shared" si="23"/>
        <v>-92.689569915721492</v>
      </c>
      <c r="K152" s="56">
        <f t="shared" si="24"/>
        <v>490.06174730795004</v>
      </c>
      <c r="L152" s="56">
        <f t="shared" si="25"/>
        <v>19487786.799276799</v>
      </c>
      <c r="M152" s="56">
        <f t="shared" si="26"/>
        <v>16388154.891725156</v>
      </c>
      <c r="N152" s="34">
        <f>'Jan-feb'!M152</f>
        <v>10692003.88944135</v>
      </c>
      <c r="O152" s="34">
        <f t="shared" si="27"/>
        <v>5696151.002283806</v>
      </c>
    </row>
    <row r="153" spans="1:15" x14ac:dyDescent="0.25">
      <c r="A153" s="55">
        <v>3405</v>
      </c>
      <c r="B153" s="55" t="s">
        <v>173</v>
      </c>
      <c r="C153" s="56">
        <v>323535505</v>
      </c>
      <c r="D153" s="56">
        <v>29011</v>
      </c>
      <c r="E153" s="56">
        <f t="shared" si="20"/>
        <v>11152.166591982352</v>
      </c>
      <c r="F153" s="57">
        <f t="shared" si="28"/>
        <v>0.94321603479342397</v>
      </c>
      <c r="G153" s="56">
        <f t="shared" si="29"/>
        <v>416.26076545970716</v>
      </c>
      <c r="H153" s="60">
        <f t="shared" si="21"/>
        <v>0</v>
      </c>
      <c r="I153" s="63">
        <f t="shared" si="22"/>
        <v>416.26076545970716</v>
      </c>
      <c r="J153" s="56">
        <f t="shared" si="23"/>
        <v>-92.689569915721492</v>
      </c>
      <c r="K153" s="56">
        <f t="shared" si="24"/>
        <v>323.57119554398565</v>
      </c>
      <c r="L153" s="56">
        <f t="shared" si="25"/>
        <v>12076141.066751564</v>
      </c>
      <c r="M153" s="56">
        <f t="shared" si="26"/>
        <v>9387123.953926567</v>
      </c>
      <c r="N153" s="34">
        <f>'Jan-feb'!M153</f>
        <v>7059732.3479842767</v>
      </c>
      <c r="O153" s="34">
        <f t="shared" si="27"/>
        <v>2327391.6059422903</v>
      </c>
    </row>
    <row r="154" spans="1:15" x14ac:dyDescent="0.25">
      <c r="A154" s="55">
        <v>3407</v>
      </c>
      <c r="B154" s="55" t="s">
        <v>174</v>
      </c>
      <c r="C154" s="56">
        <v>310534449</v>
      </c>
      <c r="D154" s="56">
        <v>31175</v>
      </c>
      <c r="E154" s="56">
        <f t="shared" si="20"/>
        <v>9961.0087890938248</v>
      </c>
      <c r="F154" s="57">
        <f t="shared" si="28"/>
        <v>0.84247156237301579</v>
      </c>
      <c r="G154" s="56">
        <f t="shared" si="29"/>
        <v>1154.778603250594</v>
      </c>
      <c r="H154" s="60">
        <f t="shared" si="21"/>
        <v>238.06672467838888</v>
      </c>
      <c r="I154" s="63">
        <f t="shared" si="22"/>
        <v>1392.8453279289829</v>
      </c>
      <c r="J154" s="56">
        <f t="shared" si="23"/>
        <v>-92.689569915721492</v>
      </c>
      <c r="K154" s="56">
        <f t="shared" si="24"/>
        <v>1300.1557580132614</v>
      </c>
      <c r="L154" s="56">
        <f t="shared" si="25"/>
        <v>43421953.098186038</v>
      </c>
      <c r="M154" s="56">
        <f t="shared" si="26"/>
        <v>40532355.756063424</v>
      </c>
      <c r="N154" s="34">
        <f>'Jan-feb'!M154</f>
        <v>21350454.932778437</v>
      </c>
      <c r="O154" s="34">
        <f t="shared" si="27"/>
        <v>19181900.823284987</v>
      </c>
    </row>
    <row r="155" spans="1:15" x14ac:dyDescent="0.25">
      <c r="A155" s="55">
        <v>3411</v>
      </c>
      <c r="B155" s="55" t="s">
        <v>175</v>
      </c>
      <c r="C155" s="56">
        <v>351550171</v>
      </c>
      <c r="D155" s="56">
        <v>35911</v>
      </c>
      <c r="E155" s="56">
        <f t="shared" si="20"/>
        <v>9789.4843084291715</v>
      </c>
      <c r="F155" s="57">
        <f t="shared" si="28"/>
        <v>0.82796454804641606</v>
      </c>
      <c r="G155" s="56">
        <f t="shared" si="29"/>
        <v>1261.1237812626789</v>
      </c>
      <c r="H155" s="60">
        <f t="shared" si="21"/>
        <v>298.1002929110175</v>
      </c>
      <c r="I155" s="63">
        <f t="shared" si="22"/>
        <v>1559.2240741736964</v>
      </c>
      <c r="J155" s="56">
        <f t="shared" si="23"/>
        <v>-92.689569915721492</v>
      </c>
      <c r="K155" s="56">
        <f t="shared" si="24"/>
        <v>1466.534504257975</v>
      </c>
      <c r="L155" s="56">
        <f t="shared" si="25"/>
        <v>55993295.727651611</v>
      </c>
      <c r="M155" s="56">
        <f t="shared" si="26"/>
        <v>52664720.582408138</v>
      </c>
      <c r="N155" s="34">
        <f>'Jan-feb'!M155</f>
        <v>28160955.583667889</v>
      </c>
      <c r="O155" s="34">
        <f t="shared" si="27"/>
        <v>24503764.998740248</v>
      </c>
    </row>
    <row r="156" spans="1:15" x14ac:dyDescent="0.25">
      <c r="A156" s="55">
        <v>3412</v>
      </c>
      <c r="B156" s="55" t="s">
        <v>176</v>
      </c>
      <c r="C156" s="56">
        <v>70296616</v>
      </c>
      <c r="D156" s="56">
        <v>7931</v>
      </c>
      <c r="E156" s="56">
        <f t="shared" si="20"/>
        <v>8863.5249022821845</v>
      </c>
      <c r="F156" s="57">
        <f t="shared" si="28"/>
        <v>0.749649742376858</v>
      </c>
      <c r="G156" s="56">
        <f t="shared" si="29"/>
        <v>1835.218613073811</v>
      </c>
      <c r="H156" s="60">
        <f t="shared" si="21"/>
        <v>622.18608506246301</v>
      </c>
      <c r="I156" s="63">
        <f t="shared" si="22"/>
        <v>2457.404698136274</v>
      </c>
      <c r="J156" s="56">
        <f t="shared" si="23"/>
        <v>-92.689569915721492</v>
      </c>
      <c r="K156" s="56">
        <f t="shared" si="24"/>
        <v>2364.7151282205523</v>
      </c>
      <c r="L156" s="56">
        <f t="shared" si="25"/>
        <v>19489676.660918787</v>
      </c>
      <c r="M156" s="56">
        <f t="shared" si="26"/>
        <v>18754555.681917202</v>
      </c>
      <c r="N156" s="34">
        <f>'Jan-feb'!M156</f>
        <v>9351640.9833201505</v>
      </c>
      <c r="O156" s="34">
        <f t="shared" si="27"/>
        <v>9402914.6985970512</v>
      </c>
    </row>
    <row r="157" spans="1:15" x14ac:dyDescent="0.25">
      <c r="A157" s="55">
        <v>3413</v>
      </c>
      <c r="B157" s="55" t="s">
        <v>177</v>
      </c>
      <c r="C157" s="56">
        <v>206725172</v>
      </c>
      <c r="D157" s="56">
        <v>21691</v>
      </c>
      <c r="E157" s="56">
        <f t="shared" si="20"/>
        <v>9530.4583467797711</v>
      </c>
      <c r="F157" s="57">
        <f t="shared" si="28"/>
        <v>0.80605692691823561</v>
      </c>
      <c r="G157" s="56">
        <f t="shared" si="29"/>
        <v>1421.7198774853073</v>
      </c>
      <c r="H157" s="60">
        <f t="shared" si="21"/>
        <v>388.75937948830767</v>
      </c>
      <c r="I157" s="63">
        <f t="shared" si="22"/>
        <v>1810.4792569736151</v>
      </c>
      <c r="J157" s="56">
        <f t="shared" si="23"/>
        <v>-92.689569915721492</v>
      </c>
      <c r="K157" s="56">
        <f t="shared" si="24"/>
        <v>1717.7896870578936</v>
      </c>
      <c r="L157" s="56">
        <f t="shared" si="25"/>
        <v>39271105.563014686</v>
      </c>
      <c r="M157" s="56">
        <f t="shared" si="26"/>
        <v>37260576.101972774</v>
      </c>
      <c r="N157" s="34">
        <f>'Jan-feb'!M157</f>
        <v>19284603.428201675</v>
      </c>
      <c r="O157" s="34">
        <f t="shared" si="27"/>
        <v>17975972.673771098</v>
      </c>
    </row>
    <row r="158" spans="1:15" x14ac:dyDescent="0.25">
      <c r="A158" s="55">
        <v>3414</v>
      </c>
      <c r="B158" s="55" t="s">
        <v>178</v>
      </c>
      <c r="C158" s="56">
        <v>44895057</v>
      </c>
      <c r="D158" s="56">
        <v>5006</v>
      </c>
      <c r="E158" s="56">
        <f t="shared" si="20"/>
        <v>8968.2495005992805</v>
      </c>
      <c r="F158" s="57">
        <f t="shared" si="28"/>
        <v>0.75850702760078936</v>
      </c>
      <c r="G158" s="56">
        <f t="shared" si="29"/>
        <v>1770.2893621172113</v>
      </c>
      <c r="H158" s="60">
        <f t="shared" si="21"/>
        <v>585.53247565147933</v>
      </c>
      <c r="I158" s="63">
        <f t="shared" si="22"/>
        <v>2355.8218377686908</v>
      </c>
      <c r="J158" s="56">
        <f t="shared" si="23"/>
        <v>-92.689569915721492</v>
      </c>
      <c r="K158" s="56">
        <f t="shared" si="24"/>
        <v>2263.1322678529691</v>
      </c>
      <c r="L158" s="56">
        <f t="shared" si="25"/>
        <v>11793244.119870067</v>
      </c>
      <c r="M158" s="56">
        <f t="shared" si="26"/>
        <v>11329240.132871963</v>
      </c>
      <c r="N158" s="34">
        <f>'Jan-feb'!M158</f>
        <v>6053667.1788413431</v>
      </c>
      <c r="O158" s="34">
        <f t="shared" si="27"/>
        <v>5275572.9540306199</v>
      </c>
    </row>
    <row r="159" spans="1:15" x14ac:dyDescent="0.25">
      <c r="A159" s="55">
        <v>3415</v>
      </c>
      <c r="B159" s="55" t="s">
        <v>179</v>
      </c>
      <c r="C159" s="56">
        <v>78854206</v>
      </c>
      <c r="D159" s="56">
        <v>8150</v>
      </c>
      <c r="E159" s="56">
        <f t="shared" si="20"/>
        <v>9675.3626993865037</v>
      </c>
      <c r="F159" s="57">
        <f t="shared" si="28"/>
        <v>0.81831249248594251</v>
      </c>
      <c r="G159" s="56">
        <f t="shared" si="29"/>
        <v>1331.8791788691331</v>
      </c>
      <c r="H159" s="60">
        <f t="shared" si="21"/>
        <v>338.04285607595125</v>
      </c>
      <c r="I159" s="63">
        <f t="shared" si="22"/>
        <v>1669.9220349450843</v>
      </c>
      <c r="J159" s="56">
        <f t="shared" si="23"/>
        <v>-92.689569915721492</v>
      </c>
      <c r="K159" s="56">
        <f t="shared" si="24"/>
        <v>1577.2324650293629</v>
      </c>
      <c r="L159" s="56">
        <f t="shared" si="25"/>
        <v>13609864.584802438</v>
      </c>
      <c r="M159" s="56">
        <f t="shared" si="26"/>
        <v>12854444.589989306</v>
      </c>
      <c r="N159" s="34">
        <f>'Jan-feb'!M159</f>
        <v>6643261.50188113</v>
      </c>
      <c r="O159" s="34">
        <f t="shared" si="27"/>
        <v>6211183.0881081764</v>
      </c>
    </row>
    <row r="160" spans="1:15" x14ac:dyDescent="0.25">
      <c r="A160" s="55">
        <v>3416</v>
      </c>
      <c r="B160" s="55" t="s">
        <v>180</v>
      </c>
      <c r="C160" s="56">
        <v>51345358</v>
      </c>
      <c r="D160" s="56">
        <v>6059</v>
      </c>
      <c r="E160" s="56">
        <f t="shared" si="20"/>
        <v>8474.2297408813338</v>
      </c>
      <c r="F160" s="57">
        <f t="shared" si="28"/>
        <v>0.71672435200789053</v>
      </c>
      <c r="G160" s="56">
        <f t="shared" si="29"/>
        <v>2076.5816131423385</v>
      </c>
      <c r="H160" s="60">
        <f t="shared" si="21"/>
        <v>758.43939155276075</v>
      </c>
      <c r="I160" s="63">
        <f t="shared" si="22"/>
        <v>2835.0210046950992</v>
      </c>
      <c r="J160" s="56">
        <f t="shared" si="23"/>
        <v>-92.689569915721492</v>
      </c>
      <c r="K160" s="56">
        <f t="shared" si="24"/>
        <v>2742.3314347793776</v>
      </c>
      <c r="L160" s="56">
        <f t="shared" si="25"/>
        <v>17177392.267447606</v>
      </c>
      <c r="M160" s="56">
        <f t="shared" si="26"/>
        <v>16615786.163328249</v>
      </c>
      <c r="N160" s="34">
        <f>'Jan-feb'!M160</f>
        <v>7808806.5168537134</v>
      </c>
      <c r="O160" s="34">
        <f t="shared" si="27"/>
        <v>8806979.6464745365</v>
      </c>
    </row>
    <row r="161" spans="1:15" x14ac:dyDescent="0.25">
      <c r="A161" s="55">
        <v>3417</v>
      </c>
      <c r="B161" s="55" t="s">
        <v>181</v>
      </c>
      <c r="C161" s="56">
        <v>40515674</v>
      </c>
      <c r="D161" s="56">
        <v>4513</v>
      </c>
      <c r="E161" s="56">
        <f t="shared" si="20"/>
        <v>8977.5479725238201</v>
      </c>
      <c r="F161" s="57">
        <f t="shared" si="28"/>
        <v>0.75929346382786356</v>
      </c>
      <c r="G161" s="56">
        <f t="shared" si="29"/>
        <v>1764.5243095239969</v>
      </c>
      <c r="H161" s="60">
        <f t="shared" si="21"/>
        <v>582.27801047789046</v>
      </c>
      <c r="I161" s="63">
        <f t="shared" si="22"/>
        <v>2346.8023200018874</v>
      </c>
      <c r="J161" s="56">
        <f t="shared" si="23"/>
        <v>-92.689569915721492</v>
      </c>
      <c r="K161" s="56">
        <f t="shared" si="24"/>
        <v>2254.1127500861658</v>
      </c>
      <c r="L161" s="56">
        <f t="shared" si="25"/>
        <v>10591118.870168518</v>
      </c>
      <c r="M161" s="56">
        <f t="shared" si="26"/>
        <v>10172810.841138866</v>
      </c>
      <c r="N161" s="34">
        <f>'Jan-feb'!M161</f>
        <v>5583352.9880625196</v>
      </c>
      <c r="O161" s="34">
        <f t="shared" si="27"/>
        <v>4589457.8530763462</v>
      </c>
    </row>
    <row r="162" spans="1:15" x14ac:dyDescent="0.25">
      <c r="A162" s="55">
        <v>3418</v>
      </c>
      <c r="B162" s="55" t="s">
        <v>182</v>
      </c>
      <c r="C162" s="56">
        <v>63189122</v>
      </c>
      <c r="D162" s="56">
        <v>7247</v>
      </c>
      <c r="E162" s="56">
        <f t="shared" si="20"/>
        <v>8719.3489719884092</v>
      </c>
      <c r="F162" s="57">
        <f t="shared" si="28"/>
        <v>0.737455784533535</v>
      </c>
      <c r="G162" s="56">
        <f t="shared" si="29"/>
        <v>1924.6076898559515</v>
      </c>
      <c r="H162" s="60">
        <f t="shared" si="21"/>
        <v>672.64766066528432</v>
      </c>
      <c r="I162" s="63">
        <f t="shared" si="22"/>
        <v>2597.2553505212359</v>
      </c>
      <c r="J162" s="56">
        <f t="shared" si="23"/>
        <v>-92.689569915721492</v>
      </c>
      <c r="K162" s="56">
        <f t="shared" si="24"/>
        <v>2504.5657806055142</v>
      </c>
      <c r="L162" s="56">
        <f t="shared" si="25"/>
        <v>18822309.525227398</v>
      </c>
      <c r="M162" s="56">
        <f t="shared" si="26"/>
        <v>18150588.212048162</v>
      </c>
      <c r="N162" s="34">
        <f>'Jan-feb'!M162</f>
        <v>9895863.5138420295</v>
      </c>
      <c r="O162" s="34">
        <f t="shared" si="27"/>
        <v>8254724.6982061323</v>
      </c>
    </row>
    <row r="163" spans="1:15" x14ac:dyDescent="0.25">
      <c r="A163" s="55">
        <v>3419</v>
      </c>
      <c r="B163" s="55" t="s">
        <v>183</v>
      </c>
      <c r="C163" s="56">
        <v>30119440</v>
      </c>
      <c r="D163" s="56">
        <v>3559</v>
      </c>
      <c r="E163" s="56">
        <f t="shared" si="20"/>
        <v>8462.8940713683623</v>
      </c>
      <c r="F163" s="57">
        <f t="shared" si="28"/>
        <v>0.71576561585903853</v>
      </c>
      <c r="G163" s="56">
        <f t="shared" si="29"/>
        <v>2083.6097282403807</v>
      </c>
      <c r="H163" s="60">
        <f t="shared" si="21"/>
        <v>762.40687588230071</v>
      </c>
      <c r="I163" s="63">
        <f t="shared" si="22"/>
        <v>2846.0166041226812</v>
      </c>
      <c r="J163" s="56">
        <f t="shared" si="23"/>
        <v>-92.689569915721492</v>
      </c>
      <c r="K163" s="56">
        <f t="shared" si="24"/>
        <v>2753.3270342069595</v>
      </c>
      <c r="L163" s="56">
        <f t="shared" si="25"/>
        <v>10128973.094072623</v>
      </c>
      <c r="M163" s="56">
        <f t="shared" si="26"/>
        <v>9799090.9147425685</v>
      </c>
      <c r="N163" s="34">
        <f>'Jan-feb'!M163</f>
        <v>4827108.8306325087</v>
      </c>
      <c r="O163" s="34">
        <f t="shared" si="27"/>
        <v>4971982.0841100598</v>
      </c>
    </row>
    <row r="164" spans="1:15" x14ac:dyDescent="0.25">
      <c r="A164" s="55">
        <v>3420</v>
      </c>
      <c r="B164" s="55" t="s">
        <v>184</v>
      </c>
      <c r="C164" s="56">
        <v>210272155</v>
      </c>
      <c r="D164" s="56">
        <v>21899</v>
      </c>
      <c r="E164" s="56">
        <f t="shared" si="20"/>
        <v>9601.9067080688619</v>
      </c>
      <c r="F164" s="57">
        <f t="shared" si="28"/>
        <v>0.81209981010794996</v>
      </c>
      <c r="G164" s="56">
        <f t="shared" si="29"/>
        <v>1377.4218934860708</v>
      </c>
      <c r="H164" s="60">
        <f t="shared" si="21"/>
        <v>363.75245303712586</v>
      </c>
      <c r="I164" s="63">
        <f t="shared" si="22"/>
        <v>1741.1743465231966</v>
      </c>
      <c r="J164" s="56">
        <f t="shared" si="23"/>
        <v>-92.689569915721492</v>
      </c>
      <c r="K164" s="56">
        <f t="shared" si="24"/>
        <v>1648.4847766074752</v>
      </c>
      <c r="L164" s="56">
        <f t="shared" si="25"/>
        <v>38129977.014511481</v>
      </c>
      <c r="M164" s="56">
        <f t="shared" si="26"/>
        <v>36100168.122927099</v>
      </c>
      <c r="N164" s="34">
        <f>'Jan-feb'!M164</f>
        <v>17232941.770031273</v>
      </c>
      <c r="O164" s="34">
        <f t="shared" si="27"/>
        <v>18867226.352895826</v>
      </c>
    </row>
    <row r="165" spans="1:15" x14ac:dyDescent="0.25">
      <c r="A165" s="55">
        <v>3421</v>
      </c>
      <c r="B165" s="55" t="s">
        <v>185</v>
      </c>
      <c r="C165" s="56">
        <v>64807707</v>
      </c>
      <c r="D165" s="56">
        <v>6542</v>
      </c>
      <c r="E165" s="56">
        <f t="shared" si="20"/>
        <v>9906.4058391929066</v>
      </c>
      <c r="F165" s="57">
        <f t="shared" si="28"/>
        <v>0.83785341239571953</v>
      </c>
      <c r="G165" s="56">
        <f t="shared" si="29"/>
        <v>1188.6324321891632</v>
      </c>
      <c r="H165" s="60">
        <f t="shared" si="21"/>
        <v>257.17775714371027</v>
      </c>
      <c r="I165" s="63">
        <f t="shared" si="22"/>
        <v>1445.8101893328735</v>
      </c>
      <c r="J165" s="56">
        <f t="shared" si="23"/>
        <v>-92.689569915721492</v>
      </c>
      <c r="K165" s="56">
        <f t="shared" si="24"/>
        <v>1353.1206194171521</v>
      </c>
      <c r="L165" s="56">
        <f t="shared" si="25"/>
        <v>9458490.2586156577</v>
      </c>
      <c r="M165" s="56">
        <f t="shared" si="26"/>
        <v>8852115.0922270082</v>
      </c>
      <c r="N165" s="34">
        <f>'Jan-feb'!M165</f>
        <v>5236873.6269676499</v>
      </c>
      <c r="O165" s="34">
        <f t="shared" si="27"/>
        <v>3615241.4652593583</v>
      </c>
    </row>
    <row r="166" spans="1:15" x14ac:dyDescent="0.25">
      <c r="A166" s="55">
        <v>3422</v>
      </c>
      <c r="B166" s="55" t="s">
        <v>186</v>
      </c>
      <c r="C166" s="56">
        <v>41085440</v>
      </c>
      <c r="D166" s="56">
        <v>4205</v>
      </c>
      <c r="E166" s="56">
        <f t="shared" si="20"/>
        <v>9770.6159334126041</v>
      </c>
      <c r="F166" s="57">
        <f t="shared" si="28"/>
        <v>0.82636871877688944</v>
      </c>
      <c r="G166" s="56">
        <f t="shared" si="29"/>
        <v>1272.8221737729507</v>
      </c>
      <c r="H166" s="60">
        <f t="shared" si="21"/>
        <v>304.70422416681612</v>
      </c>
      <c r="I166" s="63">
        <f t="shared" si="22"/>
        <v>1577.5263979397669</v>
      </c>
      <c r="J166" s="56">
        <f t="shared" si="23"/>
        <v>-92.689569915721492</v>
      </c>
      <c r="K166" s="56">
        <f t="shared" si="24"/>
        <v>1484.8368280240454</v>
      </c>
      <c r="L166" s="56">
        <f t="shared" si="25"/>
        <v>6633498.5033367192</v>
      </c>
      <c r="M166" s="56">
        <f t="shared" si="26"/>
        <v>6243738.8618411105</v>
      </c>
      <c r="N166" s="34">
        <f>'Jan-feb'!M166</f>
        <v>1627960.8495840679</v>
      </c>
      <c r="O166" s="34">
        <f t="shared" si="27"/>
        <v>4615778.0122570423</v>
      </c>
    </row>
    <row r="167" spans="1:15" x14ac:dyDescent="0.25">
      <c r="A167" s="55">
        <v>3423</v>
      </c>
      <c r="B167" s="55" t="s">
        <v>187</v>
      </c>
      <c r="C167" s="56">
        <v>20636879</v>
      </c>
      <c r="D167" s="56">
        <v>2250</v>
      </c>
      <c r="E167" s="56">
        <f t="shared" si="20"/>
        <v>9171.9462222222228</v>
      </c>
      <c r="F167" s="57">
        <f t="shared" si="28"/>
        <v>0.7757350713611596</v>
      </c>
      <c r="G167" s="56">
        <f t="shared" si="29"/>
        <v>1643.9973947109872</v>
      </c>
      <c r="H167" s="60">
        <f t="shared" si="21"/>
        <v>514.23862308344962</v>
      </c>
      <c r="I167" s="63">
        <f t="shared" si="22"/>
        <v>2158.236017794437</v>
      </c>
      <c r="J167" s="56">
        <f t="shared" si="23"/>
        <v>-92.689569915721492</v>
      </c>
      <c r="K167" s="56">
        <f t="shared" si="24"/>
        <v>2065.5464478787153</v>
      </c>
      <c r="L167" s="56">
        <f t="shared" si="25"/>
        <v>4856031.040037483</v>
      </c>
      <c r="M167" s="56">
        <f t="shared" si="26"/>
        <v>4647479.5077271098</v>
      </c>
      <c r="N167" s="34">
        <f>'Jan-feb'!M167</f>
        <v>2057114.1395990853</v>
      </c>
      <c r="O167" s="34">
        <f t="shared" si="27"/>
        <v>2590365.3681280245</v>
      </c>
    </row>
    <row r="168" spans="1:15" x14ac:dyDescent="0.25">
      <c r="A168" s="55">
        <v>3424</v>
      </c>
      <c r="B168" s="55" t="s">
        <v>188</v>
      </c>
      <c r="C168" s="56">
        <v>17758226</v>
      </c>
      <c r="D168" s="56">
        <v>1846</v>
      </c>
      <c r="E168" s="56">
        <f t="shared" si="20"/>
        <v>9619.8407367280615</v>
      </c>
      <c r="F168" s="57">
        <f t="shared" si="28"/>
        <v>0.81361661522920437</v>
      </c>
      <c r="G168" s="56">
        <f t="shared" si="29"/>
        <v>1366.3027957173672</v>
      </c>
      <c r="H168" s="60">
        <f t="shared" si="21"/>
        <v>357.47554300640604</v>
      </c>
      <c r="I168" s="63">
        <f t="shared" si="22"/>
        <v>1723.7783387237732</v>
      </c>
      <c r="J168" s="56">
        <f t="shared" si="23"/>
        <v>-92.689569915721492</v>
      </c>
      <c r="K168" s="56">
        <f t="shared" si="24"/>
        <v>1631.0887688080518</v>
      </c>
      <c r="L168" s="56">
        <f t="shared" si="25"/>
        <v>3182094.8132840856</v>
      </c>
      <c r="M168" s="56">
        <f t="shared" si="26"/>
        <v>3010989.8672196637</v>
      </c>
      <c r="N168" s="34">
        <f>'Jan-feb'!M168</f>
        <v>228051.71492740599</v>
      </c>
      <c r="O168" s="34">
        <f t="shared" si="27"/>
        <v>2782938.1522922576</v>
      </c>
    </row>
    <row r="169" spans="1:15" x14ac:dyDescent="0.25">
      <c r="A169" s="55">
        <v>3425</v>
      </c>
      <c r="B169" s="55" t="s">
        <v>189</v>
      </c>
      <c r="C169" s="56">
        <v>11443271</v>
      </c>
      <c r="D169" s="56">
        <v>1326</v>
      </c>
      <c r="E169" s="56">
        <f t="shared" si="20"/>
        <v>8629.9177978883854</v>
      </c>
      <c r="F169" s="57">
        <f t="shared" si="28"/>
        <v>0.72989197020868546</v>
      </c>
      <c r="G169" s="56">
        <f t="shared" si="29"/>
        <v>1980.0550177979662</v>
      </c>
      <c r="H169" s="60">
        <f t="shared" si="21"/>
        <v>703.94857160029267</v>
      </c>
      <c r="I169" s="63">
        <f t="shared" si="22"/>
        <v>2684.003589398259</v>
      </c>
      <c r="J169" s="56">
        <f t="shared" si="23"/>
        <v>-92.689569915721492</v>
      </c>
      <c r="K169" s="56">
        <f t="shared" si="24"/>
        <v>2591.3140194825373</v>
      </c>
      <c r="L169" s="56">
        <f t="shared" si="25"/>
        <v>3558988.7595420913</v>
      </c>
      <c r="M169" s="56">
        <f t="shared" si="26"/>
        <v>3436082.3898338447</v>
      </c>
      <c r="N169" s="34">
        <f>'Jan-feb'!M169</f>
        <v>1633111.0741637275</v>
      </c>
      <c r="O169" s="34">
        <f t="shared" si="27"/>
        <v>1802971.3156701173</v>
      </c>
    </row>
    <row r="170" spans="1:15" x14ac:dyDescent="0.25">
      <c r="A170" s="55">
        <v>3426</v>
      </c>
      <c r="B170" s="55" t="s">
        <v>190</v>
      </c>
      <c r="C170" s="56">
        <v>14017449</v>
      </c>
      <c r="D170" s="56">
        <v>1606</v>
      </c>
      <c r="E170" s="56">
        <f t="shared" si="20"/>
        <v>8728.1749688667496</v>
      </c>
      <c r="F170" s="57">
        <f t="shared" si="28"/>
        <v>0.73820226027078528</v>
      </c>
      <c r="G170" s="56">
        <f t="shared" si="29"/>
        <v>1919.1355717913805</v>
      </c>
      <c r="H170" s="60">
        <f t="shared" si="21"/>
        <v>669.55856175786516</v>
      </c>
      <c r="I170" s="63">
        <f t="shared" si="22"/>
        <v>2588.6941335492456</v>
      </c>
      <c r="J170" s="56">
        <f t="shared" si="23"/>
        <v>-92.689569915721492</v>
      </c>
      <c r="K170" s="56">
        <f t="shared" si="24"/>
        <v>2496.004563633524</v>
      </c>
      <c r="L170" s="56">
        <f t="shared" si="25"/>
        <v>4157442.7784800883</v>
      </c>
      <c r="M170" s="56">
        <f t="shared" si="26"/>
        <v>4008583.3291954393</v>
      </c>
      <c r="N170" s="34">
        <f>'Jan-feb'!M170</f>
        <v>1740813.572780503</v>
      </c>
      <c r="O170" s="34">
        <f t="shared" si="27"/>
        <v>2267769.7564149364</v>
      </c>
    </row>
    <row r="171" spans="1:15" x14ac:dyDescent="0.25">
      <c r="A171" s="55">
        <v>3427</v>
      </c>
      <c r="B171" s="55" t="s">
        <v>191</v>
      </c>
      <c r="C171" s="56">
        <v>55139423</v>
      </c>
      <c r="D171" s="56">
        <v>5722</v>
      </c>
      <c r="E171" s="56">
        <f t="shared" si="20"/>
        <v>9636.3898986368404</v>
      </c>
      <c r="F171" s="57">
        <f t="shared" si="28"/>
        <v>0.81501629256956754</v>
      </c>
      <c r="G171" s="56">
        <f t="shared" si="29"/>
        <v>1356.0423153339243</v>
      </c>
      <c r="H171" s="60">
        <f t="shared" si="21"/>
        <v>351.68333633833345</v>
      </c>
      <c r="I171" s="63">
        <f t="shared" si="22"/>
        <v>1707.7256516722578</v>
      </c>
      <c r="J171" s="56">
        <f t="shared" si="23"/>
        <v>-92.689569915721492</v>
      </c>
      <c r="K171" s="56">
        <f t="shared" si="24"/>
        <v>1615.0360817565363</v>
      </c>
      <c r="L171" s="56">
        <f t="shared" si="25"/>
        <v>9771606.1788686588</v>
      </c>
      <c r="M171" s="56">
        <f t="shared" si="26"/>
        <v>9241236.4598109014</v>
      </c>
      <c r="N171" s="34">
        <f>'Jan-feb'!M171</f>
        <v>3668972.302447095</v>
      </c>
      <c r="O171" s="34">
        <f t="shared" si="27"/>
        <v>5572264.1573638059</v>
      </c>
    </row>
    <row r="172" spans="1:15" x14ac:dyDescent="0.25">
      <c r="A172" s="55">
        <v>3428</v>
      </c>
      <c r="B172" s="55" t="s">
        <v>192</v>
      </c>
      <c r="C172" s="56">
        <v>26836400</v>
      </c>
      <c r="D172" s="56">
        <v>2509</v>
      </c>
      <c r="E172" s="56">
        <f t="shared" si="20"/>
        <v>10696.054204862496</v>
      </c>
      <c r="F172" s="57">
        <f t="shared" si="28"/>
        <v>0.90463944847264155</v>
      </c>
      <c r="G172" s="56">
        <f t="shared" si="29"/>
        <v>699.05044547401792</v>
      </c>
      <c r="H172" s="60">
        <f t="shared" si="21"/>
        <v>0</v>
      </c>
      <c r="I172" s="63">
        <f t="shared" si="22"/>
        <v>699.05044547401792</v>
      </c>
      <c r="J172" s="56">
        <f t="shared" si="23"/>
        <v>-92.689569915721492</v>
      </c>
      <c r="K172" s="56">
        <f t="shared" si="24"/>
        <v>606.36087555829647</v>
      </c>
      <c r="L172" s="56">
        <f t="shared" si="25"/>
        <v>1753917.567694311</v>
      </c>
      <c r="M172" s="56">
        <f t="shared" si="26"/>
        <v>1521359.4367757658</v>
      </c>
      <c r="N172" s="34">
        <f>'Jan-feb'!M172</f>
        <v>-665838.26393669343</v>
      </c>
      <c r="O172" s="34">
        <f t="shared" si="27"/>
        <v>2187197.7007124592</v>
      </c>
    </row>
    <row r="173" spans="1:15" x14ac:dyDescent="0.25">
      <c r="A173" s="55">
        <v>3429</v>
      </c>
      <c r="B173" s="55" t="s">
        <v>193</v>
      </c>
      <c r="C173" s="56">
        <v>14215085</v>
      </c>
      <c r="D173" s="56">
        <v>1540</v>
      </c>
      <c r="E173" s="56">
        <f t="shared" si="20"/>
        <v>9230.5746753246749</v>
      </c>
      <c r="F173" s="57">
        <f t="shared" si="28"/>
        <v>0.78069368604874179</v>
      </c>
      <c r="G173" s="56">
        <f t="shared" si="29"/>
        <v>1607.6477537874669</v>
      </c>
      <c r="H173" s="60">
        <f t="shared" si="21"/>
        <v>493.71866449759131</v>
      </c>
      <c r="I173" s="63">
        <f t="shared" si="22"/>
        <v>2101.366418285058</v>
      </c>
      <c r="J173" s="56">
        <f t="shared" si="23"/>
        <v>-92.689569915721492</v>
      </c>
      <c r="K173" s="56">
        <f t="shared" si="24"/>
        <v>2008.6768483693365</v>
      </c>
      <c r="L173" s="56">
        <f t="shared" si="25"/>
        <v>3236104.2841589893</v>
      </c>
      <c r="M173" s="56">
        <f t="shared" si="26"/>
        <v>3093362.3464887785</v>
      </c>
      <c r="N173" s="34">
        <f>'Jan-feb'!M173</f>
        <v>1555773.5623922625</v>
      </c>
      <c r="O173" s="34">
        <f t="shared" si="27"/>
        <v>1537588.784096516</v>
      </c>
    </row>
    <row r="174" spans="1:15" x14ac:dyDescent="0.25">
      <c r="A174" s="55">
        <v>3430</v>
      </c>
      <c r="B174" s="55" t="s">
        <v>194</v>
      </c>
      <c r="C174" s="56">
        <v>18379242</v>
      </c>
      <c r="D174" s="56">
        <v>1895</v>
      </c>
      <c r="E174" s="56">
        <f t="shared" si="20"/>
        <v>9698.8084432717678</v>
      </c>
      <c r="F174" s="57">
        <f t="shared" si="28"/>
        <v>0.82029546157072464</v>
      </c>
      <c r="G174" s="56">
        <f t="shared" si="29"/>
        <v>1317.3428176602692</v>
      </c>
      <c r="H174" s="60">
        <f t="shared" si="21"/>
        <v>329.83684571610883</v>
      </c>
      <c r="I174" s="63">
        <f t="shared" si="22"/>
        <v>1647.1796633763781</v>
      </c>
      <c r="J174" s="56">
        <f t="shared" si="23"/>
        <v>-92.689569915721492</v>
      </c>
      <c r="K174" s="56">
        <f t="shared" si="24"/>
        <v>1554.4900934606567</v>
      </c>
      <c r="L174" s="56">
        <f t="shared" si="25"/>
        <v>3121405.4620982367</v>
      </c>
      <c r="M174" s="56">
        <f t="shared" si="26"/>
        <v>2945758.7271079444</v>
      </c>
      <c r="N174" s="34">
        <f>'Jan-feb'!M174</f>
        <v>1745439.0959956739</v>
      </c>
      <c r="O174" s="34">
        <f t="shared" si="27"/>
        <v>1200319.6311122705</v>
      </c>
    </row>
    <row r="175" spans="1:15" x14ac:dyDescent="0.25">
      <c r="A175" s="55">
        <v>3431</v>
      </c>
      <c r="B175" s="55" t="s">
        <v>195</v>
      </c>
      <c r="C175" s="56">
        <v>23392332</v>
      </c>
      <c r="D175" s="56">
        <v>2516</v>
      </c>
      <c r="E175" s="56">
        <f t="shared" si="20"/>
        <v>9297.4292527821945</v>
      </c>
      <c r="F175" s="57">
        <f t="shared" si="28"/>
        <v>0.78634804109600287</v>
      </c>
      <c r="G175" s="56">
        <f t="shared" si="29"/>
        <v>1566.1979157638048</v>
      </c>
      <c r="H175" s="60">
        <f t="shared" si="21"/>
        <v>470.31956238745948</v>
      </c>
      <c r="I175" s="63">
        <f t="shared" si="22"/>
        <v>2036.5174781512642</v>
      </c>
      <c r="J175" s="56">
        <f t="shared" si="23"/>
        <v>-92.689569915721492</v>
      </c>
      <c r="K175" s="56">
        <f t="shared" si="24"/>
        <v>1943.8279082355427</v>
      </c>
      <c r="L175" s="56">
        <f t="shared" si="25"/>
        <v>5123877.975028581</v>
      </c>
      <c r="M175" s="56">
        <f t="shared" si="26"/>
        <v>4890671.0171206258</v>
      </c>
      <c r="N175" s="34">
        <f>'Jan-feb'!M175</f>
        <v>2740144.3232850214</v>
      </c>
      <c r="O175" s="34">
        <f t="shared" si="27"/>
        <v>2150526.6938356045</v>
      </c>
    </row>
    <row r="176" spans="1:15" x14ac:dyDescent="0.25">
      <c r="A176" s="55">
        <v>3432</v>
      </c>
      <c r="B176" s="55" t="s">
        <v>196</v>
      </c>
      <c r="C176" s="56">
        <v>19816756</v>
      </c>
      <c r="D176" s="56">
        <v>2006</v>
      </c>
      <c r="E176" s="56">
        <f t="shared" si="20"/>
        <v>9878.7417746759729</v>
      </c>
      <c r="F176" s="57">
        <f t="shared" si="28"/>
        <v>0.83551367069398674</v>
      </c>
      <c r="G176" s="56">
        <f t="shared" si="29"/>
        <v>1205.7841521896621</v>
      </c>
      <c r="H176" s="60">
        <f t="shared" si="21"/>
        <v>266.86017972463702</v>
      </c>
      <c r="I176" s="63">
        <f t="shared" si="22"/>
        <v>1472.6443319142991</v>
      </c>
      <c r="J176" s="56">
        <f t="shared" si="23"/>
        <v>-92.689569915721492</v>
      </c>
      <c r="K176" s="56">
        <f t="shared" si="24"/>
        <v>1379.9547619985776</v>
      </c>
      <c r="L176" s="56">
        <f t="shared" si="25"/>
        <v>2954124.5298200841</v>
      </c>
      <c r="M176" s="56">
        <f t="shared" si="26"/>
        <v>2768189.2525691469</v>
      </c>
      <c r="N176" s="34">
        <f>'Jan-feb'!M176</f>
        <v>881391.49937589548</v>
      </c>
      <c r="O176" s="34">
        <f t="shared" si="27"/>
        <v>1886797.7531932513</v>
      </c>
    </row>
    <row r="177" spans="1:15" x14ac:dyDescent="0.25">
      <c r="A177" s="55">
        <v>3433</v>
      </c>
      <c r="B177" s="55" t="s">
        <v>197</v>
      </c>
      <c r="C177" s="56">
        <v>25982597</v>
      </c>
      <c r="D177" s="56">
        <v>2179</v>
      </c>
      <c r="E177" s="56">
        <f t="shared" si="20"/>
        <v>11924.092244148693</v>
      </c>
      <c r="F177" s="57">
        <f t="shared" si="28"/>
        <v>1.0085031381366536</v>
      </c>
      <c r="G177" s="56">
        <f t="shared" si="29"/>
        <v>-62.333138883424255</v>
      </c>
      <c r="H177" s="60">
        <f t="shared" si="21"/>
        <v>0</v>
      </c>
      <c r="I177" s="63">
        <f t="shared" si="22"/>
        <v>-62.333138883424255</v>
      </c>
      <c r="J177" s="56">
        <f t="shared" si="23"/>
        <v>-92.689569915721492</v>
      </c>
      <c r="K177" s="56">
        <f t="shared" si="24"/>
        <v>-155.02270879914573</v>
      </c>
      <c r="L177" s="56">
        <f t="shared" si="25"/>
        <v>-135823.90962698145</v>
      </c>
      <c r="M177" s="56">
        <f t="shared" si="26"/>
        <v>-337794.48247333855</v>
      </c>
      <c r="N177" s="34">
        <f>'Jan-feb'!M177</f>
        <v>-2179953.9450450595</v>
      </c>
      <c r="O177" s="34">
        <f t="shared" si="27"/>
        <v>1842159.4625717211</v>
      </c>
    </row>
    <row r="178" spans="1:15" x14ac:dyDescent="0.25">
      <c r="A178" s="55">
        <v>3434</v>
      </c>
      <c r="B178" s="55" t="s">
        <v>198</v>
      </c>
      <c r="C178" s="56">
        <v>22499042</v>
      </c>
      <c r="D178" s="56">
        <v>2215</v>
      </c>
      <c r="E178" s="56">
        <f t="shared" si="20"/>
        <v>10157.581038374718</v>
      </c>
      <c r="F178" s="57">
        <f t="shared" si="28"/>
        <v>0.85909704012102983</v>
      </c>
      <c r="G178" s="56">
        <f t="shared" si="29"/>
        <v>1032.9038086964404</v>
      </c>
      <c r="H178" s="60">
        <f t="shared" si="21"/>
        <v>169.26643743007642</v>
      </c>
      <c r="I178" s="63">
        <f t="shared" si="22"/>
        <v>1202.1702461265168</v>
      </c>
      <c r="J178" s="56">
        <f t="shared" si="23"/>
        <v>-92.689569915721492</v>
      </c>
      <c r="K178" s="56">
        <f t="shared" si="24"/>
        <v>1109.4806762107953</v>
      </c>
      <c r="L178" s="56">
        <f t="shared" si="25"/>
        <v>2662807.0951702348</v>
      </c>
      <c r="M178" s="56">
        <f t="shared" si="26"/>
        <v>2457499.6978069115</v>
      </c>
      <c r="N178" s="34">
        <f>'Jan-feb'!M178</f>
        <v>477366.70198494353</v>
      </c>
      <c r="O178" s="34">
        <f t="shared" si="27"/>
        <v>1980132.995821968</v>
      </c>
    </row>
    <row r="179" spans="1:15" x14ac:dyDescent="0.25">
      <c r="A179" s="55">
        <v>3435</v>
      </c>
      <c r="B179" s="55" t="s">
        <v>199</v>
      </c>
      <c r="C179" s="56">
        <v>33770218</v>
      </c>
      <c r="D179" s="56">
        <v>3529</v>
      </c>
      <c r="E179" s="56">
        <f t="shared" si="20"/>
        <v>9569.344856899972</v>
      </c>
      <c r="F179" s="57">
        <f t="shared" si="28"/>
        <v>0.80934582863791571</v>
      </c>
      <c r="G179" s="56">
        <f t="shared" si="29"/>
        <v>1397.6102412107825</v>
      </c>
      <c r="H179" s="60">
        <f t="shared" si="21"/>
        <v>375.14910094623735</v>
      </c>
      <c r="I179" s="63">
        <f t="shared" si="22"/>
        <v>1772.75934215702</v>
      </c>
      <c r="J179" s="56">
        <f t="shared" si="23"/>
        <v>-92.689569915721492</v>
      </c>
      <c r="K179" s="56">
        <f t="shared" si="24"/>
        <v>1680.0697722412986</v>
      </c>
      <c r="L179" s="56">
        <f t="shared" si="25"/>
        <v>6256067.7184721231</v>
      </c>
      <c r="M179" s="56">
        <f t="shared" si="26"/>
        <v>5928966.2262395425</v>
      </c>
      <c r="N179" s="34">
        <f>'Jan-feb'!M179</f>
        <v>2054837.5886378526</v>
      </c>
      <c r="O179" s="34">
        <f t="shared" si="27"/>
        <v>3874128.6376016899</v>
      </c>
    </row>
    <row r="180" spans="1:15" x14ac:dyDescent="0.25">
      <c r="A180" s="55">
        <v>3436</v>
      </c>
      <c r="B180" s="55" t="s">
        <v>200</v>
      </c>
      <c r="C180" s="56">
        <v>64728726</v>
      </c>
      <c r="D180" s="56">
        <v>5553</v>
      </c>
      <c r="E180" s="56">
        <f t="shared" si="20"/>
        <v>11656.532685035116</v>
      </c>
      <c r="F180" s="57">
        <f t="shared" si="28"/>
        <v>0.98587377151657285</v>
      </c>
      <c r="G180" s="56">
        <f t="shared" si="29"/>
        <v>103.55378776699352</v>
      </c>
      <c r="H180" s="60">
        <f t="shared" si="21"/>
        <v>0</v>
      </c>
      <c r="I180" s="63">
        <f t="shared" si="22"/>
        <v>103.55378776699352</v>
      </c>
      <c r="J180" s="56">
        <f t="shared" si="23"/>
        <v>-92.689569915721492</v>
      </c>
      <c r="K180" s="56">
        <f t="shared" si="24"/>
        <v>10.864217851272031</v>
      </c>
      <c r="L180" s="56">
        <f t="shared" si="25"/>
        <v>575034.18347011507</v>
      </c>
      <c r="M180" s="56">
        <f t="shared" si="26"/>
        <v>60329.001728113588</v>
      </c>
      <c r="N180" s="34">
        <f>'Jan-feb'!M180</f>
        <v>-1196894.3606219452</v>
      </c>
      <c r="O180" s="34">
        <f t="shared" si="27"/>
        <v>1257223.3623500587</v>
      </c>
    </row>
    <row r="181" spans="1:15" x14ac:dyDescent="0.25">
      <c r="A181" s="55">
        <v>3437</v>
      </c>
      <c r="B181" s="55" t="s">
        <v>201</v>
      </c>
      <c r="C181" s="56">
        <v>50791695</v>
      </c>
      <c r="D181" s="56">
        <v>5623</v>
      </c>
      <c r="E181" s="56">
        <f t="shared" si="20"/>
        <v>9032.8463453672412</v>
      </c>
      <c r="F181" s="57">
        <f t="shared" si="28"/>
        <v>0.76397043054403502</v>
      </c>
      <c r="G181" s="56">
        <f t="shared" si="29"/>
        <v>1730.2393183610757</v>
      </c>
      <c r="H181" s="60">
        <f t="shared" si="21"/>
        <v>562.92357998269313</v>
      </c>
      <c r="I181" s="63">
        <f t="shared" si="22"/>
        <v>2293.1628983437686</v>
      </c>
      <c r="J181" s="56">
        <f t="shared" si="23"/>
        <v>-92.689569915721492</v>
      </c>
      <c r="K181" s="56">
        <f t="shared" si="24"/>
        <v>2200.4733284280469</v>
      </c>
      <c r="L181" s="56">
        <f t="shared" si="25"/>
        <v>12894454.977387011</v>
      </c>
      <c r="M181" s="56">
        <f t="shared" si="26"/>
        <v>12373261.525750907</v>
      </c>
      <c r="N181" s="34">
        <f>'Jan-feb'!M181</f>
        <v>2058266.1118647382</v>
      </c>
      <c r="O181" s="34">
        <f t="shared" si="27"/>
        <v>10314995.413886169</v>
      </c>
    </row>
    <row r="182" spans="1:15" x14ac:dyDescent="0.25">
      <c r="A182" s="55">
        <v>3438</v>
      </c>
      <c r="B182" s="55" t="s">
        <v>202</v>
      </c>
      <c r="C182" s="56">
        <v>33272477</v>
      </c>
      <c r="D182" s="56">
        <v>3128</v>
      </c>
      <c r="E182" s="56">
        <f t="shared" si="20"/>
        <v>10636.981138107416</v>
      </c>
      <c r="F182" s="57">
        <f t="shared" si="28"/>
        <v>0.89964322972642308</v>
      </c>
      <c r="G182" s="56">
        <f t="shared" si="29"/>
        <v>735.67574686216733</v>
      </c>
      <c r="H182" s="60">
        <f t="shared" si="21"/>
        <v>1.4764025236319867</v>
      </c>
      <c r="I182" s="63">
        <f t="shared" si="22"/>
        <v>737.15214938579936</v>
      </c>
      <c r="J182" s="56">
        <f t="shared" si="23"/>
        <v>-92.689569915721492</v>
      </c>
      <c r="K182" s="56">
        <f t="shared" si="24"/>
        <v>644.46257947007791</v>
      </c>
      <c r="L182" s="56">
        <f t="shared" si="25"/>
        <v>2305811.9232787802</v>
      </c>
      <c r="M182" s="56">
        <f t="shared" si="26"/>
        <v>2015878.9485824036</v>
      </c>
      <c r="N182" s="34">
        <f>'Jan-feb'!M182</f>
        <v>-70392.726948575757</v>
      </c>
      <c r="O182" s="34">
        <f t="shared" si="27"/>
        <v>2086271.6755309794</v>
      </c>
    </row>
    <row r="183" spans="1:15" x14ac:dyDescent="0.25">
      <c r="A183" s="55">
        <v>3439</v>
      </c>
      <c r="B183" s="55" t="s">
        <v>203</v>
      </c>
      <c r="C183" s="56">
        <v>44424214</v>
      </c>
      <c r="D183" s="56">
        <v>4447</v>
      </c>
      <c r="E183" s="56">
        <f t="shared" si="20"/>
        <v>9989.7040701596579</v>
      </c>
      <c r="F183" s="57">
        <f t="shared" si="28"/>
        <v>0.84489852120661646</v>
      </c>
      <c r="G183" s="56">
        <f t="shared" si="29"/>
        <v>1136.9875289897773</v>
      </c>
      <c r="H183" s="60">
        <f t="shared" si="21"/>
        <v>228.02337630534728</v>
      </c>
      <c r="I183" s="63">
        <f t="shared" si="22"/>
        <v>1365.0109052951245</v>
      </c>
      <c r="J183" s="56">
        <f t="shared" si="23"/>
        <v>-92.689569915721492</v>
      </c>
      <c r="K183" s="56">
        <f t="shared" si="24"/>
        <v>1272.3213353794031</v>
      </c>
      <c r="L183" s="56">
        <f t="shared" si="25"/>
        <v>6070203.4958474189</v>
      </c>
      <c r="M183" s="56">
        <f t="shared" si="26"/>
        <v>5658012.9784322055</v>
      </c>
      <c r="N183" s="34">
        <f>'Jan-feb'!M183</f>
        <v>3568956.9976742808</v>
      </c>
      <c r="O183" s="34">
        <f t="shared" si="27"/>
        <v>2089055.9807579247</v>
      </c>
    </row>
    <row r="184" spans="1:15" x14ac:dyDescent="0.25">
      <c r="A184" s="55">
        <v>3440</v>
      </c>
      <c r="B184" s="55" t="s">
        <v>204</v>
      </c>
      <c r="C184" s="56">
        <v>55808402</v>
      </c>
      <c r="D184" s="56">
        <v>5134</v>
      </c>
      <c r="E184" s="56">
        <f t="shared" si="20"/>
        <v>10870.354888975458</v>
      </c>
      <c r="F184" s="57">
        <f t="shared" si="28"/>
        <v>0.91938126556933053</v>
      </c>
      <c r="G184" s="56">
        <f t="shared" si="29"/>
        <v>590.9840213239811</v>
      </c>
      <c r="H184" s="60">
        <f t="shared" si="21"/>
        <v>0</v>
      </c>
      <c r="I184" s="63">
        <f t="shared" si="22"/>
        <v>590.9840213239811</v>
      </c>
      <c r="J184" s="56">
        <f t="shared" si="23"/>
        <v>-92.689569915721492</v>
      </c>
      <c r="K184" s="56">
        <f t="shared" si="24"/>
        <v>498.29445140825959</v>
      </c>
      <c r="L184" s="56">
        <f t="shared" si="25"/>
        <v>3034111.965477319</v>
      </c>
      <c r="M184" s="56">
        <f t="shared" si="26"/>
        <v>2558243.713530005</v>
      </c>
      <c r="N184" s="34">
        <f>'Jan-feb'!M184</f>
        <v>940606.75033440231</v>
      </c>
      <c r="O184" s="34">
        <f t="shared" si="27"/>
        <v>1617636.9631956026</v>
      </c>
    </row>
    <row r="185" spans="1:15" x14ac:dyDescent="0.25">
      <c r="A185" s="55">
        <v>3441</v>
      </c>
      <c r="B185" s="55" t="s">
        <v>205</v>
      </c>
      <c r="C185" s="56">
        <v>63392611</v>
      </c>
      <c r="D185" s="56">
        <v>6174</v>
      </c>
      <c r="E185" s="56">
        <f t="shared" si="20"/>
        <v>10267.672659540007</v>
      </c>
      <c r="F185" s="57">
        <f t="shared" si="28"/>
        <v>0.86840825167109381</v>
      </c>
      <c r="G185" s="56">
        <f t="shared" si="29"/>
        <v>964.647003573961</v>
      </c>
      <c r="H185" s="60">
        <f t="shared" si="21"/>
        <v>130.73437002222516</v>
      </c>
      <c r="I185" s="63">
        <f t="shared" si="22"/>
        <v>1095.3813735961862</v>
      </c>
      <c r="J185" s="56">
        <f t="shared" si="23"/>
        <v>-92.689569915721492</v>
      </c>
      <c r="K185" s="56">
        <f t="shared" si="24"/>
        <v>1002.6918036804648</v>
      </c>
      <c r="L185" s="56">
        <f t="shared" si="25"/>
        <v>6762884.6005828539</v>
      </c>
      <c r="M185" s="56">
        <f t="shared" si="26"/>
        <v>6190619.1959231896</v>
      </c>
      <c r="N185" s="34">
        <f>'Jan-feb'!M185</f>
        <v>3991156.9144998901</v>
      </c>
      <c r="O185" s="34">
        <f t="shared" si="27"/>
        <v>2199462.2814232996</v>
      </c>
    </row>
    <row r="186" spans="1:15" x14ac:dyDescent="0.25">
      <c r="A186" s="55">
        <v>3442</v>
      </c>
      <c r="B186" s="55" t="s">
        <v>206</v>
      </c>
      <c r="C186" s="56">
        <v>142358306</v>
      </c>
      <c r="D186" s="56">
        <v>14827</v>
      </c>
      <c r="E186" s="56">
        <f t="shared" si="20"/>
        <v>9601.2885951305052</v>
      </c>
      <c r="F186" s="57">
        <f t="shared" si="28"/>
        <v>0.8120475320120335</v>
      </c>
      <c r="G186" s="56">
        <f t="shared" si="29"/>
        <v>1377.8051235078519</v>
      </c>
      <c r="H186" s="60">
        <f t="shared" si="21"/>
        <v>363.96879256555076</v>
      </c>
      <c r="I186" s="63">
        <f t="shared" si="22"/>
        <v>1741.7739160734027</v>
      </c>
      <c r="J186" s="56">
        <f t="shared" si="23"/>
        <v>-92.689569915721492</v>
      </c>
      <c r="K186" s="56">
        <f t="shared" si="24"/>
        <v>1649.0843461576812</v>
      </c>
      <c r="L186" s="56">
        <f t="shared" si="25"/>
        <v>25825281.853620343</v>
      </c>
      <c r="M186" s="56">
        <f t="shared" si="26"/>
        <v>24450973.600479938</v>
      </c>
      <c r="N186" s="34">
        <f>'Jan-feb'!M186</f>
        <v>13523992.337824728</v>
      </c>
      <c r="O186" s="34">
        <f t="shared" si="27"/>
        <v>10926981.26265521</v>
      </c>
    </row>
    <row r="187" spans="1:15" x14ac:dyDescent="0.25">
      <c r="A187" s="55">
        <v>3443</v>
      </c>
      <c r="B187" s="55" t="s">
        <v>207</v>
      </c>
      <c r="C187" s="56">
        <v>132694078</v>
      </c>
      <c r="D187" s="56">
        <v>13649</v>
      </c>
      <c r="E187" s="56">
        <f t="shared" si="20"/>
        <v>9721.8901018389624</v>
      </c>
      <c r="F187" s="57">
        <f t="shared" si="28"/>
        <v>0.82224763743634133</v>
      </c>
      <c r="G187" s="56">
        <f t="shared" si="29"/>
        <v>1303.0321893486087</v>
      </c>
      <c r="H187" s="60">
        <f t="shared" si="21"/>
        <v>321.75826521759069</v>
      </c>
      <c r="I187" s="63">
        <f t="shared" si="22"/>
        <v>1624.7904545661993</v>
      </c>
      <c r="J187" s="56">
        <f t="shared" si="23"/>
        <v>-92.689569915721492</v>
      </c>
      <c r="K187" s="56">
        <f t="shared" si="24"/>
        <v>1532.1008846504778</v>
      </c>
      <c r="L187" s="56">
        <f t="shared" si="25"/>
        <v>22176764.914374053</v>
      </c>
      <c r="M187" s="56">
        <f t="shared" si="26"/>
        <v>20911644.974594373</v>
      </c>
      <c r="N187" s="34">
        <f>'Jan-feb'!M187</f>
        <v>11272122.831501298</v>
      </c>
      <c r="O187" s="34">
        <f t="shared" si="27"/>
        <v>9639522.1430930756</v>
      </c>
    </row>
    <row r="188" spans="1:15" x14ac:dyDescent="0.25">
      <c r="A188" s="55">
        <v>3446</v>
      </c>
      <c r="B188" s="55" t="s">
        <v>208</v>
      </c>
      <c r="C188" s="56">
        <v>140010721</v>
      </c>
      <c r="D188" s="56">
        <v>13660</v>
      </c>
      <c r="E188" s="56">
        <f t="shared" si="20"/>
        <v>10249.686749633967</v>
      </c>
      <c r="F188" s="57">
        <f t="shared" si="28"/>
        <v>0.86688705859315662</v>
      </c>
      <c r="G188" s="56">
        <f t="shared" si="29"/>
        <v>975.79826771570549</v>
      </c>
      <c r="H188" s="60">
        <f t="shared" si="21"/>
        <v>137.02943848933899</v>
      </c>
      <c r="I188" s="63">
        <f t="shared" si="22"/>
        <v>1112.8277062050445</v>
      </c>
      <c r="J188" s="56">
        <f t="shared" si="23"/>
        <v>-92.689569915721492</v>
      </c>
      <c r="K188" s="56">
        <f t="shared" si="24"/>
        <v>1020.138136289323</v>
      </c>
      <c r="L188" s="56">
        <f t="shared" si="25"/>
        <v>15201226.466760907</v>
      </c>
      <c r="M188" s="56">
        <f t="shared" si="26"/>
        <v>13935086.941712152</v>
      </c>
      <c r="N188" s="34">
        <f>'Jan-feb'!M188</f>
        <v>8673055.6682326663</v>
      </c>
      <c r="O188" s="34">
        <f t="shared" si="27"/>
        <v>5262031.2734794859</v>
      </c>
    </row>
    <row r="189" spans="1:15" x14ac:dyDescent="0.25">
      <c r="A189" s="55">
        <v>3447</v>
      </c>
      <c r="B189" s="55" t="s">
        <v>209</v>
      </c>
      <c r="C189" s="56">
        <v>48639805</v>
      </c>
      <c r="D189" s="56">
        <v>5597</v>
      </c>
      <c r="E189" s="56">
        <f t="shared" si="20"/>
        <v>8690.3350008933357</v>
      </c>
      <c r="F189" s="57">
        <f t="shared" si="28"/>
        <v>0.73500187187502253</v>
      </c>
      <c r="G189" s="56">
        <f t="shared" si="29"/>
        <v>1942.596351934897</v>
      </c>
      <c r="H189" s="60">
        <f t="shared" si="21"/>
        <v>682.80255054856002</v>
      </c>
      <c r="I189" s="63">
        <f t="shared" si="22"/>
        <v>2625.3989024834573</v>
      </c>
      <c r="J189" s="56">
        <f t="shared" si="23"/>
        <v>-92.689569915721492</v>
      </c>
      <c r="K189" s="56">
        <f t="shared" si="24"/>
        <v>2532.7093325677356</v>
      </c>
      <c r="L189" s="56">
        <f t="shared" si="25"/>
        <v>14694357.65719991</v>
      </c>
      <c r="M189" s="56">
        <f t="shared" si="26"/>
        <v>14175574.134381616</v>
      </c>
      <c r="N189" s="34">
        <f>'Jan-feb'!M189</f>
        <v>6526595.2541360352</v>
      </c>
      <c r="O189" s="34">
        <f t="shared" si="27"/>
        <v>7648978.8802455813</v>
      </c>
    </row>
    <row r="190" spans="1:15" x14ac:dyDescent="0.25">
      <c r="A190" s="55">
        <v>3448</v>
      </c>
      <c r="B190" s="55" t="s">
        <v>210</v>
      </c>
      <c r="C190" s="56">
        <v>60136490</v>
      </c>
      <c r="D190" s="56">
        <v>6544</v>
      </c>
      <c r="E190" s="56">
        <f t="shared" si="20"/>
        <v>9189.5614303178481</v>
      </c>
      <c r="F190" s="57">
        <f t="shared" si="28"/>
        <v>0.77722491161730878</v>
      </c>
      <c r="G190" s="56">
        <f t="shared" si="29"/>
        <v>1633.0759656916994</v>
      </c>
      <c r="H190" s="60">
        <f t="shared" si="21"/>
        <v>508.07330024998072</v>
      </c>
      <c r="I190" s="63">
        <f t="shared" si="22"/>
        <v>2141.1492659416799</v>
      </c>
      <c r="J190" s="56">
        <f t="shared" si="23"/>
        <v>-92.689569915721492</v>
      </c>
      <c r="K190" s="56">
        <f t="shared" si="24"/>
        <v>2048.4596960259582</v>
      </c>
      <c r="L190" s="56">
        <f t="shared" si="25"/>
        <v>14011680.796322353</v>
      </c>
      <c r="M190" s="56">
        <f t="shared" si="26"/>
        <v>13405120.250793871</v>
      </c>
      <c r="N190" s="34">
        <f>'Jan-feb'!M190</f>
        <v>4691596.1191006275</v>
      </c>
      <c r="O190" s="34">
        <f t="shared" si="27"/>
        <v>8713524.131693244</v>
      </c>
    </row>
    <row r="191" spans="1:15" x14ac:dyDescent="0.25">
      <c r="A191" s="55">
        <v>3449</v>
      </c>
      <c r="B191" s="55" t="s">
        <v>211</v>
      </c>
      <c r="C191" s="56">
        <v>28597003</v>
      </c>
      <c r="D191" s="56">
        <v>2822</v>
      </c>
      <c r="E191" s="56">
        <f t="shared" si="20"/>
        <v>10133.594259390504</v>
      </c>
      <c r="F191" s="57">
        <f t="shared" si="28"/>
        <v>0.85706831194750865</v>
      </c>
      <c r="G191" s="56">
        <f t="shared" si="29"/>
        <v>1047.7756116666528</v>
      </c>
      <c r="H191" s="60">
        <f t="shared" si="21"/>
        <v>177.66181007455123</v>
      </c>
      <c r="I191" s="63">
        <f t="shared" si="22"/>
        <v>1225.4374217412042</v>
      </c>
      <c r="J191" s="56">
        <f t="shared" si="23"/>
        <v>-92.689569915721492</v>
      </c>
      <c r="K191" s="56">
        <f t="shared" si="24"/>
        <v>1132.7478518254827</v>
      </c>
      <c r="L191" s="56">
        <f t="shared" si="25"/>
        <v>3458184.4041536781</v>
      </c>
      <c r="M191" s="56">
        <f t="shared" si="26"/>
        <v>3196614.4378515123</v>
      </c>
      <c r="N191" s="34">
        <f>'Jan-feb'!M191</f>
        <v>919280.31963049725</v>
      </c>
      <c r="O191" s="34">
        <f t="shared" si="27"/>
        <v>2277334.1182210152</v>
      </c>
    </row>
    <row r="192" spans="1:15" x14ac:dyDescent="0.25">
      <c r="A192" s="55">
        <v>3450</v>
      </c>
      <c r="B192" s="55" t="s">
        <v>212</v>
      </c>
      <c r="C192" s="56">
        <v>11579149</v>
      </c>
      <c r="D192" s="56">
        <v>1254</v>
      </c>
      <c r="E192" s="56">
        <f t="shared" si="20"/>
        <v>9233.7711323763961</v>
      </c>
      <c r="F192" s="57">
        <f t="shared" si="28"/>
        <v>0.78096403257924285</v>
      </c>
      <c r="G192" s="56">
        <f t="shared" si="29"/>
        <v>1605.6659504153997</v>
      </c>
      <c r="H192" s="60">
        <f t="shared" si="21"/>
        <v>492.59990452948892</v>
      </c>
      <c r="I192" s="63">
        <f t="shared" si="22"/>
        <v>2098.2658549448888</v>
      </c>
      <c r="J192" s="56">
        <f t="shared" si="23"/>
        <v>-92.689569915721492</v>
      </c>
      <c r="K192" s="56">
        <f t="shared" si="24"/>
        <v>2005.5762850291674</v>
      </c>
      <c r="L192" s="56">
        <f t="shared" si="25"/>
        <v>2631225.3821008904</v>
      </c>
      <c r="M192" s="56">
        <f t="shared" si="26"/>
        <v>2514992.6614265759</v>
      </c>
      <c r="N192" s="34">
        <f>'Jan-feb'!M192</f>
        <v>1278408.6373765571</v>
      </c>
      <c r="O192" s="34">
        <f t="shared" si="27"/>
        <v>1236584.0240500188</v>
      </c>
    </row>
    <row r="193" spans="1:15" x14ac:dyDescent="0.25">
      <c r="A193" s="55">
        <v>3451</v>
      </c>
      <c r="B193" s="55" t="s">
        <v>213</v>
      </c>
      <c r="C193" s="56">
        <v>67975464</v>
      </c>
      <c r="D193" s="56">
        <v>6455</v>
      </c>
      <c r="E193" s="56">
        <f t="shared" si="20"/>
        <v>10530.668319132456</v>
      </c>
      <c r="F193" s="57">
        <f t="shared" si="28"/>
        <v>0.89065161767201162</v>
      </c>
      <c r="G193" s="56">
        <f t="shared" si="29"/>
        <v>801.58969462664288</v>
      </c>
      <c r="H193" s="60">
        <f t="shared" si="21"/>
        <v>38.685889164868144</v>
      </c>
      <c r="I193" s="63">
        <f t="shared" si="22"/>
        <v>840.27558379151105</v>
      </c>
      <c r="J193" s="56">
        <f t="shared" si="23"/>
        <v>-92.689569915721492</v>
      </c>
      <c r="K193" s="56">
        <f t="shared" si="24"/>
        <v>747.5860138757896</v>
      </c>
      <c r="L193" s="56">
        <f t="shared" si="25"/>
        <v>5423978.8933742037</v>
      </c>
      <c r="M193" s="56">
        <f t="shared" si="26"/>
        <v>4825667.7195682218</v>
      </c>
      <c r="N193" s="34">
        <f>'Jan-feb'!M193</f>
        <v>1427853.5144075875</v>
      </c>
      <c r="O193" s="34">
        <f t="shared" si="27"/>
        <v>3397814.2051606346</v>
      </c>
    </row>
    <row r="194" spans="1:15" x14ac:dyDescent="0.25">
      <c r="A194" s="55">
        <v>3452</v>
      </c>
      <c r="B194" s="55" t="s">
        <v>214</v>
      </c>
      <c r="C194" s="56">
        <v>22946711</v>
      </c>
      <c r="D194" s="56">
        <v>2142</v>
      </c>
      <c r="E194" s="56">
        <f t="shared" si="20"/>
        <v>10712.750233426705</v>
      </c>
      <c r="F194" s="57">
        <f t="shared" si="28"/>
        <v>0.90605154734412474</v>
      </c>
      <c r="G194" s="56">
        <f t="shared" si="29"/>
        <v>688.69890776420834</v>
      </c>
      <c r="H194" s="60">
        <f t="shared" si="21"/>
        <v>0</v>
      </c>
      <c r="I194" s="63">
        <f t="shared" si="22"/>
        <v>688.69890776420834</v>
      </c>
      <c r="J194" s="56">
        <f t="shared" si="23"/>
        <v>-92.689569915721492</v>
      </c>
      <c r="K194" s="56">
        <f t="shared" si="24"/>
        <v>596.00933784848689</v>
      </c>
      <c r="L194" s="56">
        <f t="shared" si="25"/>
        <v>1475193.0604309342</v>
      </c>
      <c r="M194" s="56">
        <f t="shared" si="26"/>
        <v>1276652.0016714588</v>
      </c>
      <c r="N194" s="34">
        <f>'Jan-feb'!M194</f>
        <v>409035.44828521396</v>
      </c>
      <c r="O194" s="34">
        <f t="shared" si="27"/>
        <v>867616.55338624492</v>
      </c>
    </row>
    <row r="195" spans="1:15" x14ac:dyDescent="0.25">
      <c r="A195" s="55">
        <v>3453</v>
      </c>
      <c r="B195" s="55" t="s">
        <v>215</v>
      </c>
      <c r="C195" s="56">
        <v>37587979</v>
      </c>
      <c r="D195" s="56">
        <v>3311</v>
      </c>
      <c r="E195" s="56">
        <f t="shared" si="20"/>
        <v>11352.45514950166</v>
      </c>
      <c r="F195" s="57">
        <f t="shared" si="28"/>
        <v>0.96015582649037323</v>
      </c>
      <c r="G195" s="56">
        <f t="shared" si="29"/>
        <v>292.08185979773583</v>
      </c>
      <c r="H195" s="60">
        <f t="shared" si="21"/>
        <v>0</v>
      </c>
      <c r="I195" s="63">
        <f t="shared" si="22"/>
        <v>292.08185979773583</v>
      </c>
      <c r="J195" s="56">
        <f t="shared" si="23"/>
        <v>-92.689569915721492</v>
      </c>
      <c r="K195" s="56">
        <f t="shared" si="24"/>
        <v>199.39228988201432</v>
      </c>
      <c r="L195" s="56">
        <f t="shared" si="25"/>
        <v>967083.03779030335</v>
      </c>
      <c r="M195" s="56">
        <f t="shared" si="26"/>
        <v>660187.87179934944</v>
      </c>
      <c r="N195" s="34">
        <f>'Jan-feb'!M195</f>
        <v>361873.78712060879</v>
      </c>
      <c r="O195" s="34">
        <f t="shared" si="27"/>
        <v>298314.08467874065</v>
      </c>
    </row>
    <row r="196" spans="1:15" x14ac:dyDescent="0.25">
      <c r="A196" s="55">
        <v>3454</v>
      </c>
      <c r="B196" s="55" t="s">
        <v>216</v>
      </c>
      <c r="C196" s="56">
        <v>19528809</v>
      </c>
      <c r="D196" s="56">
        <v>1648</v>
      </c>
      <c r="E196" s="56">
        <f t="shared" si="20"/>
        <v>11850.005461165048</v>
      </c>
      <c r="F196" s="57">
        <f t="shared" si="28"/>
        <v>1.0022371053348593</v>
      </c>
      <c r="G196" s="56">
        <f t="shared" si="29"/>
        <v>-16.399333433564788</v>
      </c>
      <c r="H196" s="60">
        <f t="shared" si="21"/>
        <v>0</v>
      </c>
      <c r="I196" s="63">
        <f t="shared" si="22"/>
        <v>-16.399333433564788</v>
      </c>
      <c r="J196" s="56">
        <f t="shared" si="23"/>
        <v>-92.689569915721492</v>
      </c>
      <c r="K196" s="56">
        <f t="shared" si="24"/>
        <v>-109.08890334928628</v>
      </c>
      <c r="L196" s="56">
        <f t="shared" si="25"/>
        <v>-27026.10149851477</v>
      </c>
      <c r="M196" s="56">
        <f t="shared" si="26"/>
        <v>-179778.5127196238</v>
      </c>
      <c r="N196" s="34">
        <f>'Jan-feb'!M196</f>
        <v>-929023.43373761373</v>
      </c>
      <c r="O196" s="34">
        <f t="shared" si="27"/>
        <v>749244.92101798998</v>
      </c>
    </row>
    <row r="197" spans="1:15" x14ac:dyDescent="0.25">
      <c r="A197" s="55">
        <v>3901</v>
      </c>
      <c r="B197" s="55" t="s">
        <v>217</v>
      </c>
      <c r="C197" s="56">
        <v>277942817</v>
      </c>
      <c r="D197" s="56">
        <v>28039</v>
      </c>
      <c r="E197" s="56">
        <f t="shared" si="20"/>
        <v>9912.7221726880416</v>
      </c>
      <c r="F197" s="57">
        <f t="shared" si="28"/>
        <v>0.83838762850382509</v>
      </c>
      <c r="G197" s="56">
        <f t="shared" si="29"/>
        <v>1184.7163054221794</v>
      </c>
      <c r="H197" s="60">
        <f t="shared" si="21"/>
        <v>254.96704042041299</v>
      </c>
      <c r="I197" s="63">
        <f t="shared" si="22"/>
        <v>1439.6833458425924</v>
      </c>
      <c r="J197" s="56">
        <f t="shared" si="23"/>
        <v>-92.689569915721492</v>
      </c>
      <c r="K197" s="56">
        <f t="shared" si="24"/>
        <v>1346.993775926871</v>
      </c>
      <c r="L197" s="56">
        <f t="shared" si="25"/>
        <v>40367281.33408045</v>
      </c>
      <c r="M197" s="56">
        <f t="shared" si="26"/>
        <v>37768358.483213536</v>
      </c>
      <c r="N197" s="34">
        <f>'Jan-feb'!M197</f>
        <v>17141948.678270552</v>
      </c>
      <c r="O197" s="34">
        <f t="shared" si="27"/>
        <v>20626409.804942984</v>
      </c>
    </row>
    <row r="198" spans="1:15" x14ac:dyDescent="0.25">
      <c r="A198" s="55">
        <v>3903</v>
      </c>
      <c r="B198" s="55" t="s">
        <v>218</v>
      </c>
      <c r="C198" s="56">
        <v>288042474</v>
      </c>
      <c r="D198" s="56">
        <v>27005</v>
      </c>
      <c r="E198" s="56">
        <f t="shared" si="20"/>
        <v>10666.264543603036</v>
      </c>
      <c r="F198" s="57">
        <f t="shared" si="28"/>
        <v>0.90211993031989191</v>
      </c>
      <c r="G198" s="56">
        <f t="shared" si="29"/>
        <v>717.52003545488287</v>
      </c>
      <c r="H198" s="60">
        <f t="shared" si="21"/>
        <v>0</v>
      </c>
      <c r="I198" s="63">
        <f t="shared" si="22"/>
        <v>717.52003545488287</v>
      </c>
      <c r="J198" s="56">
        <f t="shared" si="23"/>
        <v>-92.689569915721492</v>
      </c>
      <c r="K198" s="56">
        <f t="shared" si="24"/>
        <v>624.83046553916142</v>
      </c>
      <c r="L198" s="56">
        <f t="shared" si="25"/>
        <v>19376628.557459112</v>
      </c>
      <c r="M198" s="56">
        <f t="shared" si="26"/>
        <v>16873546.721885055</v>
      </c>
      <c r="N198" s="34">
        <f>'Jan-feb'!M198</f>
        <v>8480293.2055214662</v>
      </c>
      <c r="O198" s="34">
        <f t="shared" si="27"/>
        <v>8393253.5163635891</v>
      </c>
    </row>
    <row r="199" spans="1:15" x14ac:dyDescent="0.25">
      <c r="A199" s="55">
        <v>3905</v>
      </c>
      <c r="B199" s="55" t="s">
        <v>219</v>
      </c>
      <c r="C199" s="56">
        <v>656182066</v>
      </c>
      <c r="D199" s="56">
        <v>59830</v>
      </c>
      <c r="E199" s="56">
        <f t="shared" si="20"/>
        <v>10967.442186194217</v>
      </c>
      <c r="F199" s="57">
        <f t="shared" si="28"/>
        <v>0.92759261129809001</v>
      </c>
      <c r="G199" s="56">
        <f t="shared" si="29"/>
        <v>530.78989704835055</v>
      </c>
      <c r="H199" s="60">
        <f t="shared" si="21"/>
        <v>0</v>
      </c>
      <c r="I199" s="63">
        <f t="shared" si="22"/>
        <v>530.78989704835055</v>
      </c>
      <c r="J199" s="56">
        <f t="shared" si="23"/>
        <v>-92.689569915721492</v>
      </c>
      <c r="K199" s="56">
        <f t="shared" si="24"/>
        <v>438.10032713262905</v>
      </c>
      <c r="L199" s="56">
        <f t="shared" si="25"/>
        <v>31757159.540402815</v>
      </c>
      <c r="M199" s="56">
        <f t="shared" si="26"/>
        <v>26211542.572345197</v>
      </c>
      <c r="N199" s="34">
        <f>'Jan-feb'!M199</f>
        <v>13881062.34458652</v>
      </c>
      <c r="O199" s="34">
        <f t="shared" si="27"/>
        <v>12330480.227758678</v>
      </c>
    </row>
    <row r="200" spans="1:15" x14ac:dyDescent="0.25">
      <c r="A200" s="55">
        <v>3907</v>
      </c>
      <c r="B200" s="55" t="s">
        <v>220</v>
      </c>
      <c r="C200" s="56">
        <v>689248394</v>
      </c>
      <c r="D200" s="56">
        <v>66758</v>
      </c>
      <c r="E200" s="56">
        <f t="shared" si="20"/>
        <v>10324.581233709818</v>
      </c>
      <c r="F200" s="57">
        <f t="shared" si="28"/>
        <v>0.87322140427525119</v>
      </c>
      <c r="G200" s="56">
        <f t="shared" si="29"/>
        <v>929.3636875886782</v>
      </c>
      <c r="H200" s="60">
        <f t="shared" si="21"/>
        <v>110.81636906279135</v>
      </c>
      <c r="I200" s="63">
        <f t="shared" si="22"/>
        <v>1040.1800566514696</v>
      </c>
      <c r="J200" s="56">
        <f t="shared" si="23"/>
        <v>-92.689569915721492</v>
      </c>
      <c r="K200" s="56">
        <f t="shared" si="24"/>
        <v>947.49048673574816</v>
      </c>
      <c r="L200" s="56">
        <f t="shared" si="25"/>
        <v>69440340.221938804</v>
      </c>
      <c r="M200" s="56">
        <f t="shared" si="26"/>
        <v>63252569.913505077</v>
      </c>
      <c r="N200" s="34">
        <f>'Jan-feb'!M200</f>
        <v>35675700.816638082</v>
      </c>
      <c r="O200" s="34">
        <f t="shared" si="27"/>
        <v>27576869.096866995</v>
      </c>
    </row>
    <row r="201" spans="1:15" x14ac:dyDescent="0.25">
      <c r="A201" s="55">
        <v>3909</v>
      </c>
      <c r="B201" s="55" t="s">
        <v>221</v>
      </c>
      <c r="C201" s="56">
        <v>498675958</v>
      </c>
      <c r="D201" s="56">
        <v>48870</v>
      </c>
      <c r="E201" s="56">
        <f t="shared" ref="E201:E264" si="30">C201/D201</f>
        <v>10204.132555760179</v>
      </c>
      <c r="F201" s="57">
        <f t="shared" si="28"/>
        <v>0.86303422463847601</v>
      </c>
      <c r="G201" s="56">
        <f t="shared" si="29"/>
        <v>1004.0418679174539</v>
      </c>
      <c r="H201" s="60">
        <f t="shared" ref="H201:H264" si="31">(IF(E201&gt;=E$366*0.9,0,IF(E201&lt;0.9*E$366,(E$366*0.9-E201)*0.35)))</f>
        <v>152.97340634516476</v>
      </c>
      <c r="I201" s="63">
        <f t="shared" ref="I201:I264" si="32">G201+H201</f>
        <v>1157.0152742626187</v>
      </c>
      <c r="J201" s="56">
        <f t="shared" ref="J201:J264" si="33">I$368</f>
        <v>-92.689569915721492</v>
      </c>
      <c r="K201" s="56">
        <f t="shared" ref="K201:K264" si="34">I201+J201</f>
        <v>1064.3257043468973</v>
      </c>
      <c r="L201" s="56">
        <f t="shared" ref="L201:L264" si="35">I201*D201</f>
        <v>56543336.453214176</v>
      </c>
      <c r="M201" s="56">
        <f t="shared" ref="M201:M264" si="36">D201*K201</f>
        <v>52013597.171432868</v>
      </c>
      <c r="N201" s="34">
        <f>'Jan-feb'!M201</f>
        <v>28120092.999292132</v>
      </c>
      <c r="O201" s="34">
        <f t="shared" ref="O201:O264" si="37">M201-N201</f>
        <v>23893504.172140736</v>
      </c>
    </row>
    <row r="202" spans="1:15" x14ac:dyDescent="0.25">
      <c r="A202" s="55">
        <v>3911</v>
      </c>
      <c r="B202" s="55" t="s">
        <v>222</v>
      </c>
      <c r="C202" s="56">
        <v>311883735</v>
      </c>
      <c r="D202" s="56">
        <v>27569</v>
      </c>
      <c r="E202" s="56">
        <f t="shared" si="30"/>
        <v>11312.841778809532</v>
      </c>
      <c r="F202" s="57">
        <f t="shared" ref="F202:F265" si="38">E202/$E$366</f>
        <v>0.9568054491335739</v>
      </c>
      <c r="G202" s="56">
        <f t="shared" si="29"/>
        <v>316.64214962685537</v>
      </c>
      <c r="H202" s="60">
        <f t="shared" si="31"/>
        <v>0</v>
      </c>
      <c r="I202" s="63">
        <f t="shared" si="32"/>
        <v>316.64214962685537</v>
      </c>
      <c r="J202" s="56">
        <f t="shared" si="33"/>
        <v>-92.689569915721492</v>
      </c>
      <c r="K202" s="56">
        <f t="shared" si="34"/>
        <v>223.95257971113386</v>
      </c>
      <c r="L202" s="56">
        <f t="shared" si="35"/>
        <v>8729507.4230627753</v>
      </c>
      <c r="M202" s="56">
        <f t="shared" si="36"/>
        <v>6174148.6700562499</v>
      </c>
      <c r="N202" s="34">
        <f>'Jan-feb'!M202</f>
        <v>4096974.3275046898</v>
      </c>
      <c r="O202" s="34">
        <f t="shared" si="37"/>
        <v>2077174.3425515601</v>
      </c>
    </row>
    <row r="203" spans="1:15" x14ac:dyDescent="0.25">
      <c r="A203" s="55">
        <v>4001</v>
      </c>
      <c r="B203" s="55" t="s">
        <v>223</v>
      </c>
      <c r="C203" s="56">
        <v>406724830</v>
      </c>
      <c r="D203" s="56">
        <v>37289</v>
      </c>
      <c r="E203" s="56">
        <f t="shared" si="30"/>
        <v>10907.367588296816</v>
      </c>
      <c r="F203" s="57">
        <f t="shared" si="38"/>
        <v>0.92251168612061529</v>
      </c>
      <c r="G203" s="56">
        <f t="shared" ref="G203:G266" si="39">(E$366-E203)*0.62</f>
        <v>568.03614774473908</v>
      </c>
      <c r="H203" s="60">
        <f t="shared" si="31"/>
        <v>0</v>
      </c>
      <c r="I203" s="63">
        <f t="shared" si="32"/>
        <v>568.03614774473908</v>
      </c>
      <c r="J203" s="56">
        <f t="shared" si="33"/>
        <v>-92.689569915721492</v>
      </c>
      <c r="K203" s="56">
        <f t="shared" si="34"/>
        <v>475.34657782901758</v>
      </c>
      <c r="L203" s="56">
        <f t="shared" si="35"/>
        <v>21181499.913253576</v>
      </c>
      <c r="M203" s="56">
        <f t="shared" si="36"/>
        <v>17725198.540666237</v>
      </c>
      <c r="N203" s="34">
        <f>'Jan-feb'!M203</f>
        <v>11295353.043289009</v>
      </c>
      <c r="O203" s="34">
        <f t="shared" si="37"/>
        <v>6429845.497377228</v>
      </c>
    </row>
    <row r="204" spans="1:15" x14ac:dyDescent="0.25">
      <c r="A204" s="55">
        <v>4003</v>
      </c>
      <c r="B204" s="55" t="s">
        <v>224</v>
      </c>
      <c r="C204" s="56">
        <v>568616233</v>
      </c>
      <c r="D204" s="56">
        <v>56866</v>
      </c>
      <c r="E204" s="56">
        <f t="shared" si="30"/>
        <v>9999.2303485386692</v>
      </c>
      <c r="F204" s="57">
        <f t="shared" si="38"/>
        <v>0.84570422460468531</v>
      </c>
      <c r="G204" s="56">
        <f t="shared" si="39"/>
        <v>1131.0812363947903</v>
      </c>
      <c r="H204" s="60">
        <f t="shared" si="31"/>
        <v>224.68917887269333</v>
      </c>
      <c r="I204" s="63">
        <f t="shared" si="32"/>
        <v>1355.7704152674837</v>
      </c>
      <c r="J204" s="56">
        <f t="shared" si="33"/>
        <v>-92.689569915721492</v>
      </c>
      <c r="K204" s="56">
        <f t="shared" si="34"/>
        <v>1263.0808453517623</v>
      </c>
      <c r="L204" s="56">
        <f t="shared" si="35"/>
        <v>77097240.434600726</v>
      </c>
      <c r="M204" s="56">
        <f t="shared" si="36"/>
        <v>71826355.351773307</v>
      </c>
      <c r="N204" s="34">
        <f>'Jan-feb'!M204</f>
        <v>36881188.066934049</v>
      </c>
      <c r="O204" s="34">
        <f t="shared" si="37"/>
        <v>34945167.284839258</v>
      </c>
    </row>
    <row r="205" spans="1:15" x14ac:dyDescent="0.25">
      <c r="A205" s="55">
        <v>4005</v>
      </c>
      <c r="B205" s="55" t="s">
        <v>225</v>
      </c>
      <c r="C205" s="56">
        <v>136154351</v>
      </c>
      <c r="D205" s="56">
        <v>13333</v>
      </c>
      <c r="E205" s="56">
        <f t="shared" si="30"/>
        <v>10211.831620790519</v>
      </c>
      <c r="F205" s="57">
        <f t="shared" si="38"/>
        <v>0.86368538793752092</v>
      </c>
      <c r="G205" s="56">
        <f t="shared" si="39"/>
        <v>999.26844759864343</v>
      </c>
      <c r="H205" s="60">
        <f t="shared" si="31"/>
        <v>150.27873358454588</v>
      </c>
      <c r="I205" s="63">
        <f t="shared" si="32"/>
        <v>1149.5471811831894</v>
      </c>
      <c r="J205" s="56">
        <f t="shared" si="33"/>
        <v>-92.689569915721492</v>
      </c>
      <c r="K205" s="56">
        <f t="shared" si="34"/>
        <v>1056.857611267468</v>
      </c>
      <c r="L205" s="56">
        <f t="shared" si="35"/>
        <v>15326912.566715464</v>
      </c>
      <c r="M205" s="56">
        <f t="shared" si="36"/>
        <v>14091082.53102915</v>
      </c>
      <c r="N205" s="34">
        <f>'Jan-feb'!M205</f>
        <v>5800877.7844909374</v>
      </c>
      <c r="O205" s="34">
        <f t="shared" si="37"/>
        <v>8290204.7465382125</v>
      </c>
    </row>
    <row r="206" spans="1:15" x14ac:dyDescent="0.25">
      <c r="A206" s="55">
        <v>4010</v>
      </c>
      <c r="B206" s="55" t="s">
        <v>226</v>
      </c>
      <c r="C206" s="56">
        <v>23791012</v>
      </c>
      <c r="D206" s="56">
        <v>2389</v>
      </c>
      <c r="E206" s="56">
        <f t="shared" si="30"/>
        <v>9958.5650899958146</v>
      </c>
      <c r="F206" s="57">
        <f t="shared" si="38"/>
        <v>0.84226488180073034</v>
      </c>
      <c r="G206" s="56">
        <f t="shared" si="39"/>
        <v>1156.2936966913603</v>
      </c>
      <c r="H206" s="60">
        <f t="shared" si="31"/>
        <v>238.92201936269245</v>
      </c>
      <c r="I206" s="63">
        <f t="shared" si="32"/>
        <v>1395.2157160540528</v>
      </c>
      <c r="J206" s="56">
        <f t="shared" si="33"/>
        <v>-92.689569915721492</v>
      </c>
      <c r="K206" s="56">
        <f t="shared" si="34"/>
        <v>1302.5261461383313</v>
      </c>
      <c r="L206" s="56">
        <f t="shared" si="35"/>
        <v>3333170.3456531321</v>
      </c>
      <c r="M206" s="56">
        <f t="shared" si="36"/>
        <v>3111734.9631244736</v>
      </c>
      <c r="N206" s="34">
        <f>'Jan-feb'!M206</f>
        <v>1700871.5828409845</v>
      </c>
      <c r="O206" s="34">
        <f t="shared" si="37"/>
        <v>1410863.3802834891</v>
      </c>
    </row>
    <row r="207" spans="1:15" x14ac:dyDescent="0.25">
      <c r="A207" s="55">
        <v>4012</v>
      </c>
      <c r="B207" s="55" t="s">
        <v>227</v>
      </c>
      <c r="C207" s="56">
        <v>153047277</v>
      </c>
      <c r="D207" s="56">
        <v>14310</v>
      </c>
      <c r="E207" s="56">
        <f t="shared" si="30"/>
        <v>10695.127672955974</v>
      </c>
      <c r="F207" s="57">
        <f t="shared" si="38"/>
        <v>0.90456108524664669</v>
      </c>
      <c r="G207" s="56">
        <f t="shared" si="39"/>
        <v>699.62489525606134</v>
      </c>
      <c r="H207" s="60">
        <f t="shared" si="31"/>
        <v>0</v>
      </c>
      <c r="I207" s="63">
        <f t="shared" si="32"/>
        <v>699.62489525606134</v>
      </c>
      <c r="J207" s="56">
        <f t="shared" si="33"/>
        <v>-92.689569915721492</v>
      </c>
      <c r="K207" s="56">
        <f t="shared" si="34"/>
        <v>606.93532534033989</v>
      </c>
      <c r="L207" s="56">
        <f t="shared" si="35"/>
        <v>10011632.251114238</v>
      </c>
      <c r="M207" s="56">
        <f t="shared" si="36"/>
        <v>8685244.5056202635</v>
      </c>
      <c r="N207" s="34">
        <f>'Jan-feb'!M207</f>
        <v>5457974.9314501779</v>
      </c>
      <c r="O207" s="34">
        <f t="shared" si="37"/>
        <v>3227269.5741700856</v>
      </c>
    </row>
    <row r="208" spans="1:15" x14ac:dyDescent="0.25">
      <c r="A208" s="55">
        <v>4014</v>
      </c>
      <c r="B208" s="55" t="s">
        <v>228</v>
      </c>
      <c r="C208" s="56">
        <v>103427342</v>
      </c>
      <c r="D208" s="56">
        <v>10446</v>
      </c>
      <c r="E208" s="56">
        <f t="shared" si="30"/>
        <v>9901.143212713001</v>
      </c>
      <c r="F208" s="57">
        <f t="shared" si="38"/>
        <v>0.83740831559412188</v>
      </c>
      <c r="G208" s="56">
        <f t="shared" si="39"/>
        <v>1191.8952606067046</v>
      </c>
      <c r="H208" s="60">
        <f t="shared" si="31"/>
        <v>259.01967641167721</v>
      </c>
      <c r="I208" s="63">
        <f t="shared" si="32"/>
        <v>1450.9149370183818</v>
      </c>
      <c r="J208" s="56">
        <f t="shared" si="33"/>
        <v>-92.689569915721492</v>
      </c>
      <c r="K208" s="56">
        <f t="shared" si="34"/>
        <v>1358.2253671026604</v>
      </c>
      <c r="L208" s="56">
        <f t="shared" si="35"/>
        <v>15156257.432094017</v>
      </c>
      <c r="M208" s="56">
        <f t="shared" si="36"/>
        <v>14188022.18475439</v>
      </c>
      <c r="N208" s="34">
        <f>'Jan-feb'!M208</f>
        <v>7766690.9905386865</v>
      </c>
      <c r="O208" s="34">
        <f t="shared" si="37"/>
        <v>6421331.1942157038</v>
      </c>
    </row>
    <row r="209" spans="1:15" x14ac:dyDescent="0.25">
      <c r="A209" s="55">
        <v>4016</v>
      </c>
      <c r="B209" s="55" t="s">
        <v>229</v>
      </c>
      <c r="C209" s="56">
        <v>37498917</v>
      </c>
      <c r="D209" s="56">
        <v>4067</v>
      </c>
      <c r="E209" s="56">
        <f t="shared" si="30"/>
        <v>9220.2894025079913</v>
      </c>
      <c r="F209" s="57">
        <f t="shared" si="38"/>
        <v>0.77982378922977791</v>
      </c>
      <c r="G209" s="56">
        <f t="shared" si="39"/>
        <v>1614.0246229338106</v>
      </c>
      <c r="H209" s="60">
        <f t="shared" si="31"/>
        <v>497.3185099834306</v>
      </c>
      <c r="I209" s="63">
        <f t="shared" si="32"/>
        <v>2111.3431329172413</v>
      </c>
      <c r="J209" s="56">
        <f t="shared" si="33"/>
        <v>-92.689569915721492</v>
      </c>
      <c r="K209" s="56">
        <f t="shared" si="34"/>
        <v>2018.6535630015198</v>
      </c>
      <c r="L209" s="56">
        <f t="shared" si="35"/>
        <v>8586832.5215744209</v>
      </c>
      <c r="M209" s="56">
        <f t="shared" si="36"/>
        <v>8209864.0407271814</v>
      </c>
      <c r="N209" s="34">
        <f>'Jan-feb'!M209</f>
        <v>3840670.032408657</v>
      </c>
      <c r="O209" s="34">
        <f t="shared" si="37"/>
        <v>4369194.0083185248</v>
      </c>
    </row>
    <row r="210" spans="1:15" x14ac:dyDescent="0.25">
      <c r="A210" s="55">
        <v>4018</v>
      </c>
      <c r="B210" s="55" t="s">
        <v>230</v>
      </c>
      <c r="C210" s="56">
        <v>65219126</v>
      </c>
      <c r="D210" s="56">
        <v>6558</v>
      </c>
      <c r="E210" s="56">
        <f t="shared" si="30"/>
        <v>9944.9719426654465</v>
      </c>
      <c r="F210" s="57">
        <f t="shared" si="38"/>
        <v>0.84111521510416842</v>
      </c>
      <c r="G210" s="56">
        <f t="shared" si="39"/>
        <v>1164.7214480361883</v>
      </c>
      <c r="H210" s="60">
        <f t="shared" si="31"/>
        <v>243.6796209283213</v>
      </c>
      <c r="I210" s="63">
        <f t="shared" si="32"/>
        <v>1408.4010689645097</v>
      </c>
      <c r="J210" s="56">
        <f t="shared" si="33"/>
        <v>-92.689569915721492</v>
      </c>
      <c r="K210" s="56">
        <f t="shared" si="34"/>
        <v>1315.7114990487883</v>
      </c>
      <c r="L210" s="56">
        <f t="shared" si="35"/>
        <v>9236294.2102692556</v>
      </c>
      <c r="M210" s="56">
        <f t="shared" si="36"/>
        <v>8628436.0107619539</v>
      </c>
      <c r="N210" s="34">
        <f>'Jan-feb'!M210</f>
        <v>3773813.8140314687</v>
      </c>
      <c r="O210" s="34">
        <f t="shared" si="37"/>
        <v>4854622.1967304852</v>
      </c>
    </row>
    <row r="211" spans="1:15" x14ac:dyDescent="0.25">
      <c r="A211" s="55">
        <v>4020</v>
      </c>
      <c r="B211" s="55" t="s">
        <v>231</v>
      </c>
      <c r="C211" s="56">
        <v>99609064</v>
      </c>
      <c r="D211" s="56">
        <v>11135</v>
      </c>
      <c r="E211" s="56">
        <f t="shared" si="30"/>
        <v>8945.582757072294</v>
      </c>
      <c r="F211" s="57">
        <f t="shared" si="38"/>
        <v>0.75658994397628765</v>
      </c>
      <c r="G211" s="56">
        <f t="shared" si="39"/>
        <v>1784.3427431039429</v>
      </c>
      <c r="H211" s="60">
        <f t="shared" si="31"/>
        <v>593.46583588592466</v>
      </c>
      <c r="I211" s="63">
        <f t="shared" si="32"/>
        <v>2377.8085789898678</v>
      </c>
      <c r="J211" s="56">
        <f t="shared" si="33"/>
        <v>-92.689569915721492</v>
      </c>
      <c r="K211" s="56">
        <f t="shared" si="34"/>
        <v>2285.1190090741461</v>
      </c>
      <c r="L211" s="56">
        <f t="shared" si="35"/>
        <v>26476898.527052179</v>
      </c>
      <c r="M211" s="56">
        <f t="shared" si="36"/>
        <v>25444800.166040618</v>
      </c>
      <c r="N211" s="34">
        <f>'Jan-feb'!M211</f>
        <v>12077083.330349248</v>
      </c>
      <c r="O211" s="34">
        <f t="shared" si="37"/>
        <v>13367716.83569137</v>
      </c>
    </row>
    <row r="212" spans="1:15" x14ac:dyDescent="0.25">
      <c r="A212" s="55">
        <v>4022</v>
      </c>
      <c r="B212" s="55" t="s">
        <v>232</v>
      </c>
      <c r="C212" s="56">
        <v>31307802</v>
      </c>
      <c r="D212" s="56">
        <v>2981</v>
      </c>
      <c r="E212" s="56">
        <f t="shared" si="30"/>
        <v>10502.449513586045</v>
      </c>
      <c r="F212" s="57">
        <f t="shared" si="38"/>
        <v>0.88826495767598646</v>
      </c>
      <c r="G212" s="56">
        <f t="shared" si="39"/>
        <v>819.08535406541728</v>
      </c>
      <c r="H212" s="60">
        <f t="shared" si="31"/>
        <v>48.562471106111751</v>
      </c>
      <c r="I212" s="63">
        <f t="shared" si="32"/>
        <v>867.64782517152901</v>
      </c>
      <c r="J212" s="56">
        <f t="shared" si="33"/>
        <v>-92.689569915721492</v>
      </c>
      <c r="K212" s="56">
        <f t="shared" si="34"/>
        <v>774.95825525580756</v>
      </c>
      <c r="L212" s="56">
        <f t="shared" si="35"/>
        <v>2586458.1668363279</v>
      </c>
      <c r="M212" s="56">
        <f t="shared" si="36"/>
        <v>2310150.5589175625</v>
      </c>
      <c r="N212" s="34">
        <f>'Jan-feb'!M212</f>
        <v>234843.80601224178</v>
      </c>
      <c r="O212" s="34">
        <f t="shared" si="37"/>
        <v>2075306.7529053206</v>
      </c>
    </row>
    <row r="213" spans="1:15" x14ac:dyDescent="0.25">
      <c r="A213" s="55">
        <v>4024</v>
      </c>
      <c r="B213" s="55" t="s">
        <v>233</v>
      </c>
      <c r="C213" s="56">
        <v>19635306</v>
      </c>
      <c r="D213" s="56">
        <v>1646</v>
      </c>
      <c r="E213" s="56">
        <f t="shared" si="30"/>
        <v>11929.104495747266</v>
      </c>
      <c r="F213" s="57">
        <f t="shared" si="38"/>
        <v>1.0089270589989541</v>
      </c>
      <c r="G213" s="56">
        <f t="shared" si="39"/>
        <v>-65.440734874539586</v>
      </c>
      <c r="H213" s="60">
        <f t="shared" si="31"/>
        <v>0</v>
      </c>
      <c r="I213" s="63">
        <f t="shared" si="32"/>
        <v>-65.440734874539586</v>
      </c>
      <c r="J213" s="56">
        <f t="shared" si="33"/>
        <v>-92.689569915721492</v>
      </c>
      <c r="K213" s="56">
        <f t="shared" si="34"/>
        <v>-158.13030479026108</v>
      </c>
      <c r="L213" s="56">
        <f t="shared" si="35"/>
        <v>-107715.44960349216</v>
      </c>
      <c r="M213" s="56">
        <f t="shared" si="36"/>
        <v>-260282.48168476974</v>
      </c>
      <c r="N213" s="34">
        <f>'Jan-feb'!M213</f>
        <v>-714713.13301705744</v>
      </c>
      <c r="O213" s="34">
        <f t="shared" si="37"/>
        <v>454430.6513322877</v>
      </c>
    </row>
    <row r="214" spans="1:15" x14ac:dyDescent="0.25">
      <c r="A214" s="55">
        <v>4026</v>
      </c>
      <c r="B214" s="55" t="s">
        <v>234</v>
      </c>
      <c r="C214" s="56">
        <v>83977182</v>
      </c>
      <c r="D214" s="56">
        <v>5529</v>
      </c>
      <c r="E214" s="56">
        <f t="shared" si="30"/>
        <v>15188.493760173629</v>
      </c>
      <c r="F214" s="57">
        <f t="shared" si="38"/>
        <v>1.2845962029705575</v>
      </c>
      <c r="G214" s="56">
        <f t="shared" si="39"/>
        <v>-2086.2620788188847</v>
      </c>
      <c r="H214" s="60">
        <f t="shared" si="31"/>
        <v>0</v>
      </c>
      <c r="I214" s="63">
        <f t="shared" si="32"/>
        <v>-2086.2620788188847</v>
      </c>
      <c r="J214" s="56">
        <f t="shared" si="33"/>
        <v>-92.689569915721492</v>
      </c>
      <c r="K214" s="56">
        <f t="shared" si="34"/>
        <v>-2178.9516487346064</v>
      </c>
      <c r="L214" s="56">
        <f t="shared" si="35"/>
        <v>-11534943.033789614</v>
      </c>
      <c r="M214" s="56">
        <f t="shared" si="36"/>
        <v>-12047423.665853638</v>
      </c>
      <c r="N214" s="34">
        <f>'Jan-feb'!M214</f>
        <v>-12239407.271975281</v>
      </c>
      <c r="O214" s="34">
        <f t="shared" si="37"/>
        <v>191983.60612164252</v>
      </c>
    </row>
    <row r="215" spans="1:15" x14ac:dyDescent="0.25">
      <c r="A215" s="55">
        <v>4028</v>
      </c>
      <c r="B215" s="55" t="s">
        <v>235</v>
      </c>
      <c r="C215" s="56">
        <v>26900596</v>
      </c>
      <c r="D215" s="56">
        <v>2473</v>
      </c>
      <c r="E215" s="56">
        <f t="shared" si="30"/>
        <v>10877.717751718561</v>
      </c>
      <c r="F215" s="57">
        <f t="shared" si="38"/>
        <v>0.92000399391041099</v>
      </c>
      <c r="G215" s="56">
        <f t="shared" si="39"/>
        <v>586.41904642325744</v>
      </c>
      <c r="H215" s="60">
        <f t="shared" si="31"/>
        <v>0</v>
      </c>
      <c r="I215" s="63">
        <f t="shared" si="32"/>
        <v>586.41904642325744</v>
      </c>
      <c r="J215" s="56">
        <f t="shared" si="33"/>
        <v>-92.689569915721492</v>
      </c>
      <c r="K215" s="56">
        <f t="shared" si="34"/>
        <v>493.72947650753594</v>
      </c>
      <c r="L215" s="56">
        <f t="shared" si="35"/>
        <v>1450214.3018047158</v>
      </c>
      <c r="M215" s="56">
        <f t="shared" si="36"/>
        <v>1220992.9954031364</v>
      </c>
      <c r="N215" s="34">
        <f>'Jan-feb'!M215</f>
        <v>386174.60903330299</v>
      </c>
      <c r="O215" s="34">
        <f t="shared" si="37"/>
        <v>834818.38636983337</v>
      </c>
    </row>
    <row r="216" spans="1:15" x14ac:dyDescent="0.25">
      <c r="A216" s="55">
        <v>4030</v>
      </c>
      <c r="B216" s="55" t="s">
        <v>236</v>
      </c>
      <c r="C216" s="56">
        <v>17547049</v>
      </c>
      <c r="D216" s="56">
        <v>1486</v>
      </c>
      <c r="E216" s="56">
        <f t="shared" si="30"/>
        <v>11808.242934051144</v>
      </c>
      <c r="F216" s="57">
        <f t="shared" si="38"/>
        <v>0.9987049589216549</v>
      </c>
      <c r="G216" s="56">
        <f t="shared" si="39"/>
        <v>9.4934333770557355</v>
      </c>
      <c r="H216" s="60">
        <f t="shared" si="31"/>
        <v>0</v>
      </c>
      <c r="I216" s="63">
        <f t="shared" si="32"/>
        <v>9.4934333770557355</v>
      </c>
      <c r="J216" s="56">
        <f t="shared" si="33"/>
        <v>-92.689569915721492</v>
      </c>
      <c r="K216" s="56">
        <f t="shared" si="34"/>
        <v>-83.196136538665755</v>
      </c>
      <c r="L216" s="56">
        <f t="shared" si="35"/>
        <v>14107.241998304822</v>
      </c>
      <c r="M216" s="56">
        <f t="shared" si="36"/>
        <v>-123629.4588964573</v>
      </c>
      <c r="N216" s="34">
        <f>'Jan-feb'!M216</f>
        <v>-877473.65537262906</v>
      </c>
      <c r="O216" s="34">
        <f t="shared" si="37"/>
        <v>753844.19647617172</v>
      </c>
    </row>
    <row r="217" spans="1:15" x14ac:dyDescent="0.25">
      <c r="A217" s="55">
        <v>4032</v>
      </c>
      <c r="B217" s="55" t="s">
        <v>237</v>
      </c>
      <c r="C217" s="56">
        <v>14635008</v>
      </c>
      <c r="D217" s="56">
        <v>1256</v>
      </c>
      <c r="E217" s="56">
        <f t="shared" si="30"/>
        <v>11652.076433121019</v>
      </c>
      <c r="F217" s="57">
        <f t="shared" si="38"/>
        <v>0.98549687540174291</v>
      </c>
      <c r="G217" s="56">
        <f t="shared" si="39"/>
        <v>106.31666395373325</v>
      </c>
      <c r="H217" s="60">
        <f t="shared" si="31"/>
        <v>0</v>
      </c>
      <c r="I217" s="63">
        <f t="shared" si="32"/>
        <v>106.31666395373325</v>
      </c>
      <c r="J217" s="56">
        <f t="shared" si="33"/>
        <v>-92.689569915721492</v>
      </c>
      <c r="K217" s="56">
        <f t="shared" si="34"/>
        <v>13.627094038011762</v>
      </c>
      <c r="L217" s="56">
        <f t="shared" si="35"/>
        <v>133533.72992588897</v>
      </c>
      <c r="M217" s="56">
        <f t="shared" si="36"/>
        <v>17115.630111742772</v>
      </c>
      <c r="N217" s="34">
        <f>'Jan-feb'!M217</f>
        <v>-785474.23250876344</v>
      </c>
      <c r="O217" s="34">
        <f t="shared" si="37"/>
        <v>802589.8626205062</v>
      </c>
    </row>
    <row r="218" spans="1:15" x14ac:dyDescent="0.25">
      <c r="A218" s="55">
        <v>4034</v>
      </c>
      <c r="B218" s="55" t="s">
        <v>238</v>
      </c>
      <c r="C218" s="56">
        <v>35454848</v>
      </c>
      <c r="D218" s="56">
        <v>2238</v>
      </c>
      <c r="E218" s="56">
        <f t="shared" si="30"/>
        <v>15842.201966041108</v>
      </c>
      <c r="F218" s="57">
        <f t="shared" si="38"/>
        <v>1.3398848374044738</v>
      </c>
      <c r="G218" s="56">
        <f t="shared" si="39"/>
        <v>-2491.5611664567218</v>
      </c>
      <c r="H218" s="60">
        <f t="shared" si="31"/>
        <v>0</v>
      </c>
      <c r="I218" s="63">
        <f t="shared" si="32"/>
        <v>-2491.5611664567218</v>
      </c>
      <c r="J218" s="56">
        <f t="shared" si="33"/>
        <v>-92.689569915721492</v>
      </c>
      <c r="K218" s="56">
        <f t="shared" si="34"/>
        <v>-2584.2507363724435</v>
      </c>
      <c r="L218" s="56">
        <f t="shared" si="35"/>
        <v>-5576113.8905301439</v>
      </c>
      <c r="M218" s="56">
        <f t="shared" si="36"/>
        <v>-5783553.1480015283</v>
      </c>
      <c r="N218" s="34">
        <f>'Jan-feb'!M218</f>
        <v>-6117072.2863014443</v>
      </c>
      <c r="O218" s="34">
        <f t="shared" si="37"/>
        <v>333519.13829991594</v>
      </c>
    </row>
    <row r="219" spans="1:15" x14ac:dyDescent="0.25">
      <c r="A219" s="55">
        <v>4036</v>
      </c>
      <c r="B219" s="55" t="s">
        <v>239</v>
      </c>
      <c r="C219" s="56">
        <v>60982532</v>
      </c>
      <c r="D219" s="56">
        <v>3861</v>
      </c>
      <c r="E219" s="56">
        <f t="shared" si="30"/>
        <v>15794.491582491582</v>
      </c>
      <c r="F219" s="57">
        <f t="shared" si="38"/>
        <v>1.3358496395423465</v>
      </c>
      <c r="G219" s="56">
        <f t="shared" si="39"/>
        <v>-2461.9807286560158</v>
      </c>
      <c r="H219" s="60">
        <f t="shared" si="31"/>
        <v>0</v>
      </c>
      <c r="I219" s="63">
        <f t="shared" si="32"/>
        <v>-2461.9807286560158</v>
      </c>
      <c r="J219" s="56">
        <f t="shared" si="33"/>
        <v>-92.689569915721492</v>
      </c>
      <c r="K219" s="56">
        <f t="shared" si="34"/>
        <v>-2554.6702985717375</v>
      </c>
      <c r="L219" s="56">
        <f t="shared" si="35"/>
        <v>-9505707.5933408774</v>
      </c>
      <c r="M219" s="56">
        <f t="shared" si="36"/>
        <v>-9863582.0227854792</v>
      </c>
      <c r="N219" s="34">
        <f>'Jan-feb'!M219</f>
        <v>-10906723.071032116</v>
      </c>
      <c r="O219" s="34">
        <f t="shared" si="37"/>
        <v>1043141.048246637</v>
      </c>
    </row>
    <row r="220" spans="1:15" x14ac:dyDescent="0.25">
      <c r="A220" s="55">
        <v>4201</v>
      </c>
      <c r="B220" s="55" t="s">
        <v>240</v>
      </c>
      <c r="C220" s="56">
        <v>63878933</v>
      </c>
      <c r="D220" s="56">
        <v>6687</v>
      </c>
      <c r="E220" s="56">
        <f t="shared" si="30"/>
        <v>9552.7042021833404</v>
      </c>
      <c r="F220" s="57">
        <f t="shared" si="38"/>
        <v>0.80793841311657011</v>
      </c>
      <c r="G220" s="56">
        <f t="shared" si="39"/>
        <v>1407.9274471350943</v>
      </c>
      <c r="H220" s="60">
        <f t="shared" si="31"/>
        <v>380.97333009705841</v>
      </c>
      <c r="I220" s="63">
        <f t="shared" si="32"/>
        <v>1788.9007772321527</v>
      </c>
      <c r="J220" s="56">
        <f t="shared" si="33"/>
        <v>-92.689569915721492</v>
      </c>
      <c r="K220" s="56">
        <f t="shared" si="34"/>
        <v>1696.2112073164312</v>
      </c>
      <c r="L220" s="56">
        <f t="shared" si="35"/>
        <v>11962379.497351404</v>
      </c>
      <c r="M220" s="56">
        <f t="shared" si="36"/>
        <v>11342564.343324976</v>
      </c>
      <c r="N220" s="34">
        <f>'Jan-feb'!M220</f>
        <v>4260283.7866084818</v>
      </c>
      <c r="O220" s="34">
        <f t="shared" si="37"/>
        <v>7082280.5567164943</v>
      </c>
    </row>
    <row r="221" spans="1:15" x14ac:dyDescent="0.25">
      <c r="A221" s="55">
        <v>4202</v>
      </c>
      <c r="B221" s="55" t="s">
        <v>241</v>
      </c>
      <c r="C221" s="56">
        <v>254376928</v>
      </c>
      <c r="D221" s="56">
        <v>25419</v>
      </c>
      <c r="E221" s="56">
        <f t="shared" si="30"/>
        <v>10007.353869152996</v>
      </c>
      <c r="F221" s="57">
        <f t="shared" si="38"/>
        <v>0.84639128705476707</v>
      </c>
      <c r="G221" s="56">
        <f t="shared" si="39"/>
        <v>1126.0446536139079</v>
      </c>
      <c r="H221" s="60">
        <f t="shared" si="31"/>
        <v>221.84594665767906</v>
      </c>
      <c r="I221" s="63">
        <f t="shared" si="32"/>
        <v>1347.8906002715871</v>
      </c>
      <c r="J221" s="56">
        <f t="shared" si="33"/>
        <v>-92.689569915721492</v>
      </c>
      <c r="K221" s="56">
        <f t="shared" si="34"/>
        <v>1255.2010303558657</v>
      </c>
      <c r="L221" s="56">
        <f t="shared" si="35"/>
        <v>34262031.168303475</v>
      </c>
      <c r="M221" s="56">
        <f t="shared" si="36"/>
        <v>31905954.990615748</v>
      </c>
      <c r="N221" s="34">
        <f>'Jan-feb'!M221</f>
        <v>14428624.424070731</v>
      </c>
      <c r="O221" s="34">
        <f t="shared" si="37"/>
        <v>17477330.566545017</v>
      </c>
    </row>
    <row r="222" spans="1:15" x14ac:dyDescent="0.25">
      <c r="A222" s="55">
        <v>4203</v>
      </c>
      <c r="B222" s="55" t="s">
        <v>242</v>
      </c>
      <c r="C222" s="56">
        <v>476855392</v>
      </c>
      <c r="D222" s="56">
        <v>46568</v>
      </c>
      <c r="E222" s="56">
        <f t="shared" si="30"/>
        <v>10239.980072152552</v>
      </c>
      <c r="F222" s="57">
        <f t="shared" si="38"/>
        <v>0.86606609759248243</v>
      </c>
      <c r="G222" s="56">
        <f t="shared" si="39"/>
        <v>981.81640775418327</v>
      </c>
      <c r="H222" s="60">
        <f t="shared" si="31"/>
        <v>140.42677560783449</v>
      </c>
      <c r="I222" s="63">
        <f t="shared" si="32"/>
        <v>1122.2431833620178</v>
      </c>
      <c r="J222" s="56">
        <f t="shared" si="33"/>
        <v>-92.689569915721492</v>
      </c>
      <c r="K222" s="56">
        <f t="shared" si="34"/>
        <v>1029.5536134462964</v>
      </c>
      <c r="L222" s="56">
        <f t="shared" si="35"/>
        <v>52260620.562802449</v>
      </c>
      <c r="M222" s="56">
        <f t="shared" si="36"/>
        <v>47944252.670967132</v>
      </c>
      <c r="N222" s="34">
        <f>'Jan-feb'!M222</f>
        <v>29206530.394235652</v>
      </c>
      <c r="O222" s="34">
        <f t="shared" si="37"/>
        <v>18737722.27673148</v>
      </c>
    </row>
    <row r="223" spans="1:15" x14ac:dyDescent="0.25">
      <c r="A223" s="55">
        <v>4204</v>
      </c>
      <c r="B223" s="55" t="s">
        <v>243</v>
      </c>
      <c r="C223" s="56">
        <v>1171605548</v>
      </c>
      <c r="D223" s="56">
        <v>118221</v>
      </c>
      <c r="E223" s="56">
        <f t="shared" si="30"/>
        <v>9910.2997606178251</v>
      </c>
      <c r="F223" s="57">
        <f t="shared" si="38"/>
        <v>0.83818274832304052</v>
      </c>
      <c r="G223" s="56">
        <f t="shared" si="39"/>
        <v>1186.2182009057137</v>
      </c>
      <c r="H223" s="60">
        <f t="shared" si="31"/>
        <v>255.81488464498878</v>
      </c>
      <c r="I223" s="63">
        <f t="shared" si="32"/>
        <v>1442.0330855507025</v>
      </c>
      <c r="J223" s="56">
        <f t="shared" si="33"/>
        <v>-92.689569915721492</v>
      </c>
      <c r="K223" s="56">
        <f t="shared" si="34"/>
        <v>1349.343515634981</v>
      </c>
      <c r="L223" s="56">
        <f t="shared" si="35"/>
        <v>170478593.40688959</v>
      </c>
      <c r="M223" s="56">
        <f t="shared" si="36"/>
        <v>159520739.76188308</v>
      </c>
      <c r="N223" s="34">
        <f>'Jan-feb'!M223</f>
        <v>72610159.826334834</v>
      </c>
      <c r="O223" s="34">
        <f t="shared" si="37"/>
        <v>86910579.935548246</v>
      </c>
    </row>
    <row r="224" spans="1:15" x14ac:dyDescent="0.25">
      <c r="A224" s="55">
        <v>4205</v>
      </c>
      <c r="B224" s="55" t="s">
        <v>244</v>
      </c>
      <c r="C224" s="56">
        <v>232475137</v>
      </c>
      <c r="D224" s="56">
        <v>23768</v>
      </c>
      <c r="E224" s="56">
        <f t="shared" si="30"/>
        <v>9781.0138421406937</v>
      </c>
      <c r="F224" s="57">
        <f t="shared" si="38"/>
        <v>0.82724814199566588</v>
      </c>
      <c r="G224" s="56">
        <f t="shared" si="39"/>
        <v>1266.3754703615352</v>
      </c>
      <c r="H224" s="60">
        <f t="shared" si="31"/>
        <v>301.06495611198477</v>
      </c>
      <c r="I224" s="63">
        <f t="shared" si="32"/>
        <v>1567.4404264735199</v>
      </c>
      <c r="J224" s="56">
        <f t="shared" si="33"/>
        <v>-92.689569915721492</v>
      </c>
      <c r="K224" s="56">
        <f t="shared" si="34"/>
        <v>1474.7508565577984</v>
      </c>
      <c r="L224" s="56">
        <f t="shared" si="35"/>
        <v>37254924.056422621</v>
      </c>
      <c r="M224" s="56">
        <f t="shared" si="36"/>
        <v>35051878.358665757</v>
      </c>
      <c r="N224" s="34">
        <f>'Jan-feb'!M224</f>
        <v>16664550.518298252</v>
      </c>
      <c r="O224" s="34">
        <f t="shared" si="37"/>
        <v>18387327.840367503</v>
      </c>
    </row>
    <row r="225" spans="1:15" x14ac:dyDescent="0.25">
      <c r="A225" s="55">
        <v>4206</v>
      </c>
      <c r="B225" s="55" t="s">
        <v>245</v>
      </c>
      <c r="C225" s="56">
        <v>100764045</v>
      </c>
      <c r="D225" s="56">
        <v>9880</v>
      </c>
      <c r="E225" s="56">
        <f t="shared" si="30"/>
        <v>10198.789979757084</v>
      </c>
      <c r="F225" s="57">
        <f t="shared" si="38"/>
        <v>0.86258236595149718</v>
      </c>
      <c r="G225" s="56">
        <f t="shared" si="39"/>
        <v>1007.3542650393729</v>
      </c>
      <c r="H225" s="60">
        <f t="shared" si="31"/>
        <v>154.84330794624802</v>
      </c>
      <c r="I225" s="63">
        <f t="shared" si="32"/>
        <v>1162.1975729856208</v>
      </c>
      <c r="J225" s="56">
        <f t="shared" si="33"/>
        <v>-92.689569915721492</v>
      </c>
      <c r="K225" s="56">
        <f t="shared" si="34"/>
        <v>1069.5080030698994</v>
      </c>
      <c r="L225" s="56">
        <f t="shared" si="35"/>
        <v>11482512.021097934</v>
      </c>
      <c r="M225" s="56">
        <f t="shared" si="36"/>
        <v>10566739.070330605</v>
      </c>
      <c r="N225" s="34">
        <f>'Jan-feb'!M225</f>
        <v>5738147.7169062048</v>
      </c>
      <c r="O225" s="34">
        <f t="shared" si="37"/>
        <v>4828591.3534244001</v>
      </c>
    </row>
    <row r="226" spans="1:15" x14ac:dyDescent="0.25">
      <c r="A226" s="55">
        <v>4207</v>
      </c>
      <c r="B226" s="55" t="s">
        <v>246</v>
      </c>
      <c r="C226" s="56">
        <v>97180701</v>
      </c>
      <c r="D226" s="56">
        <v>9329</v>
      </c>
      <c r="E226" s="56">
        <f t="shared" si="30"/>
        <v>10417.054453853574</v>
      </c>
      <c r="F226" s="57">
        <f t="shared" si="38"/>
        <v>0.88104250552128893</v>
      </c>
      <c r="G226" s="56">
        <f t="shared" si="39"/>
        <v>872.03029109954923</v>
      </c>
      <c r="H226" s="60">
        <f t="shared" si="31"/>
        <v>78.45074201247661</v>
      </c>
      <c r="I226" s="63">
        <f t="shared" si="32"/>
        <v>950.4810331120259</v>
      </c>
      <c r="J226" s="56">
        <f t="shared" si="33"/>
        <v>-92.689569915721492</v>
      </c>
      <c r="K226" s="56">
        <f t="shared" si="34"/>
        <v>857.79146319630445</v>
      </c>
      <c r="L226" s="56">
        <f t="shared" si="35"/>
        <v>8867037.5579020903</v>
      </c>
      <c r="M226" s="56">
        <f t="shared" si="36"/>
        <v>8002336.5601583244</v>
      </c>
      <c r="N226" s="34">
        <f>'Jan-feb'!M226</f>
        <v>3097234.5142710507</v>
      </c>
      <c r="O226" s="34">
        <f t="shared" si="37"/>
        <v>4905102.0458872737</v>
      </c>
    </row>
    <row r="227" spans="1:15" x14ac:dyDescent="0.25">
      <c r="A227" s="55">
        <v>4211</v>
      </c>
      <c r="B227" s="55" t="s">
        <v>247</v>
      </c>
      <c r="C227" s="56">
        <v>21296073</v>
      </c>
      <c r="D227" s="56">
        <v>2492</v>
      </c>
      <c r="E227" s="56">
        <f t="shared" si="30"/>
        <v>8545.7756821829862</v>
      </c>
      <c r="F227" s="57">
        <f t="shared" si="38"/>
        <v>0.72277548821568571</v>
      </c>
      <c r="G227" s="56">
        <f t="shared" si="39"/>
        <v>2032.2231295353138</v>
      </c>
      <c r="H227" s="60">
        <f t="shared" si="31"/>
        <v>733.39831209718238</v>
      </c>
      <c r="I227" s="63">
        <f t="shared" si="32"/>
        <v>2765.621441632496</v>
      </c>
      <c r="J227" s="56">
        <f t="shared" si="33"/>
        <v>-92.689569915721492</v>
      </c>
      <c r="K227" s="56">
        <f t="shared" si="34"/>
        <v>2672.9318717167744</v>
      </c>
      <c r="L227" s="56">
        <f t="shared" si="35"/>
        <v>6891928.6325481804</v>
      </c>
      <c r="M227" s="56">
        <f t="shared" si="36"/>
        <v>6660946.2243182017</v>
      </c>
      <c r="N227" s="34">
        <f>'Jan-feb'!M227</f>
        <v>2940694.8576892973</v>
      </c>
      <c r="O227" s="34">
        <f t="shared" si="37"/>
        <v>3720251.3666289044</v>
      </c>
    </row>
    <row r="228" spans="1:15" x14ac:dyDescent="0.25">
      <c r="A228" s="55">
        <v>4212</v>
      </c>
      <c r="B228" s="55" t="s">
        <v>248</v>
      </c>
      <c r="C228" s="56">
        <v>19589485</v>
      </c>
      <c r="D228" s="56">
        <v>2285</v>
      </c>
      <c r="E228" s="56">
        <f t="shared" si="30"/>
        <v>8573.0787746170681</v>
      </c>
      <c r="F228" s="57">
        <f t="shared" si="38"/>
        <v>0.72508470000613612</v>
      </c>
      <c r="G228" s="56">
        <f t="shared" si="39"/>
        <v>2015.2952122261829</v>
      </c>
      <c r="H228" s="60">
        <f t="shared" si="31"/>
        <v>723.84222974525369</v>
      </c>
      <c r="I228" s="63">
        <f t="shared" si="32"/>
        <v>2739.1374419714366</v>
      </c>
      <c r="J228" s="56">
        <f t="shared" si="33"/>
        <v>-92.689569915721492</v>
      </c>
      <c r="K228" s="56">
        <f t="shared" si="34"/>
        <v>2646.4478720557149</v>
      </c>
      <c r="L228" s="56">
        <f t="shared" si="35"/>
        <v>6258929.0549047329</v>
      </c>
      <c r="M228" s="56">
        <f t="shared" si="36"/>
        <v>6047133.3876473084</v>
      </c>
      <c r="N228" s="34">
        <f>'Jan-feb'!M228</f>
        <v>2767733.4119261815</v>
      </c>
      <c r="O228" s="34">
        <f t="shared" si="37"/>
        <v>3279399.9757211269</v>
      </c>
    </row>
    <row r="229" spans="1:15" x14ac:dyDescent="0.25">
      <c r="A229" s="55">
        <v>4213</v>
      </c>
      <c r="B229" s="55" t="s">
        <v>249</v>
      </c>
      <c r="C229" s="56">
        <v>60009562</v>
      </c>
      <c r="D229" s="56">
        <v>6464</v>
      </c>
      <c r="E229" s="56">
        <f t="shared" si="30"/>
        <v>9283.6574876237628</v>
      </c>
      <c r="F229" s="57">
        <f t="shared" si="38"/>
        <v>0.7851832674515542</v>
      </c>
      <c r="G229" s="56">
        <f t="shared" si="39"/>
        <v>1574.7364101620324</v>
      </c>
      <c r="H229" s="60">
        <f t="shared" si="31"/>
        <v>475.13968019291059</v>
      </c>
      <c r="I229" s="63">
        <f t="shared" si="32"/>
        <v>2049.8760903549428</v>
      </c>
      <c r="J229" s="56">
        <f t="shared" si="33"/>
        <v>-92.689569915721492</v>
      </c>
      <c r="K229" s="56">
        <f t="shared" si="34"/>
        <v>1957.1865204392213</v>
      </c>
      <c r="L229" s="56">
        <f t="shared" si="35"/>
        <v>13250399.048054351</v>
      </c>
      <c r="M229" s="56">
        <f t="shared" si="36"/>
        <v>12651253.668119127</v>
      </c>
      <c r="N229" s="34">
        <f>'Jan-feb'!M229</f>
        <v>5274198.9037815491</v>
      </c>
      <c r="O229" s="34">
        <f t="shared" si="37"/>
        <v>7377054.7643375779</v>
      </c>
    </row>
    <row r="230" spans="1:15" x14ac:dyDescent="0.25">
      <c r="A230" s="55">
        <v>4214</v>
      </c>
      <c r="B230" s="55" t="s">
        <v>250</v>
      </c>
      <c r="C230" s="56">
        <v>61371661</v>
      </c>
      <c r="D230" s="56">
        <v>6260</v>
      </c>
      <c r="E230" s="56">
        <f t="shared" si="30"/>
        <v>9803.7797124600638</v>
      </c>
      <c r="F230" s="57">
        <f t="shared" si="38"/>
        <v>0.82917360946014007</v>
      </c>
      <c r="G230" s="56">
        <f t="shared" si="39"/>
        <v>1252.2606307635258</v>
      </c>
      <c r="H230" s="60">
        <f t="shared" si="31"/>
        <v>293.09690150020521</v>
      </c>
      <c r="I230" s="63">
        <f t="shared" si="32"/>
        <v>1545.3575322637309</v>
      </c>
      <c r="J230" s="56">
        <f t="shared" si="33"/>
        <v>-92.689569915721492</v>
      </c>
      <c r="K230" s="56">
        <f t="shared" si="34"/>
        <v>1452.6679623480095</v>
      </c>
      <c r="L230" s="56">
        <f t="shared" si="35"/>
        <v>9673938.1519709565</v>
      </c>
      <c r="M230" s="56">
        <f t="shared" si="36"/>
        <v>9093701.4442985393</v>
      </c>
      <c r="N230" s="34">
        <f>'Jan-feb'!M230</f>
        <v>2201049.356217897</v>
      </c>
      <c r="O230" s="34">
        <f t="shared" si="37"/>
        <v>6892652.0880806427</v>
      </c>
    </row>
    <row r="231" spans="1:15" x14ac:dyDescent="0.25">
      <c r="A231" s="55">
        <v>4215</v>
      </c>
      <c r="B231" s="55" t="s">
        <v>251</v>
      </c>
      <c r="C231" s="56">
        <v>125322806</v>
      </c>
      <c r="D231" s="56">
        <v>11734</v>
      </c>
      <c r="E231" s="56">
        <f t="shared" si="30"/>
        <v>10680.314129878983</v>
      </c>
      <c r="F231" s="57">
        <f t="shared" si="38"/>
        <v>0.90330820122208721</v>
      </c>
      <c r="G231" s="56">
        <f t="shared" si="39"/>
        <v>708.80929196379566</v>
      </c>
      <c r="H231" s="60">
        <f t="shared" si="31"/>
        <v>0</v>
      </c>
      <c r="I231" s="63">
        <f t="shared" si="32"/>
        <v>708.80929196379566</v>
      </c>
      <c r="J231" s="56">
        <f t="shared" si="33"/>
        <v>-92.689569915721492</v>
      </c>
      <c r="K231" s="56">
        <f t="shared" si="34"/>
        <v>616.11972204807421</v>
      </c>
      <c r="L231" s="56">
        <f t="shared" si="35"/>
        <v>8317168.2319031786</v>
      </c>
      <c r="M231" s="56">
        <f t="shared" si="36"/>
        <v>7229548.8185121026</v>
      </c>
      <c r="N231" s="34">
        <f>'Jan-feb'!M231</f>
        <v>3642310.2741758563</v>
      </c>
      <c r="O231" s="34">
        <f t="shared" si="37"/>
        <v>3587238.5443362463</v>
      </c>
    </row>
    <row r="232" spans="1:15" x14ac:dyDescent="0.25">
      <c r="A232" s="55">
        <v>4216</v>
      </c>
      <c r="B232" s="55" t="s">
        <v>252</v>
      </c>
      <c r="C232" s="56">
        <v>48226418</v>
      </c>
      <c r="D232" s="56">
        <v>5413</v>
      </c>
      <c r="E232" s="56">
        <f t="shared" si="30"/>
        <v>8909.3696656198044</v>
      </c>
      <c r="F232" s="57">
        <f t="shared" si="38"/>
        <v>0.75352715180530405</v>
      </c>
      <c r="G232" s="56">
        <f t="shared" si="39"/>
        <v>1806.7948598044866</v>
      </c>
      <c r="H232" s="60">
        <f t="shared" si="31"/>
        <v>606.14041789429598</v>
      </c>
      <c r="I232" s="63">
        <f t="shared" si="32"/>
        <v>2412.9352776987826</v>
      </c>
      <c r="J232" s="56">
        <f t="shared" si="33"/>
        <v>-92.689569915721492</v>
      </c>
      <c r="K232" s="56">
        <f t="shared" si="34"/>
        <v>2320.2457077830609</v>
      </c>
      <c r="L232" s="56">
        <f t="shared" si="35"/>
        <v>13061218.658183509</v>
      </c>
      <c r="M232" s="56">
        <f t="shared" si="36"/>
        <v>12559490.016229708</v>
      </c>
      <c r="N232" s="34">
        <f>'Jan-feb'!M232</f>
        <v>5480431.8079021545</v>
      </c>
      <c r="O232" s="34">
        <f t="shared" si="37"/>
        <v>7079058.2083275532</v>
      </c>
    </row>
    <row r="233" spans="1:15" x14ac:dyDescent="0.25">
      <c r="A233" s="55">
        <v>4217</v>
      </c>
      <c r="B233" s="55" t="s">
        <v>253</v>
      </c>
      <c r="C233" s="56">
        <v>17548907</v>
      </c>
      <c r="D233" s="56">
        <v>1778</v>
      </c>
      <c r="E233" s="56">
        <f t="shared" si="30"/>
        <v>9870.0264341957263</v>
      </c>
      <c r="F233" s="57">
        <f t="shared" si="38"/>
        <v>0.83477655393538641</v>
      </c>
      <c r="G233" s="56">
        <f t="shared" si="39"/>
        <v>1211.187663287415</v>
      </c>
      <c r="H233" s="60">
        <f t="shared" si="31"/>
        <v>269.91054889272334</v>
      </c>
      <c r="I233" s="63">
        <f t="shared" si="32"/>
        <v>1481.0982121801385</v>
      </c>
      <c r="J233" s="56">
        <f t="shared" si="33"/>
        <v>-92.689569915721492</v>
      </c>
      <c r="K233" s="56">
        <f t="shared" si="34"/>
        <v>1388.408642264417</v>
      </c>
      <c r="L233" s="56">
        <f t="shared" si="35"/>
        <v>2633392.6212562863</v>
      </c>
      <c r="M233" s="56">
        <f t="shared" si="36"/>
        <v>2468590.5659461333</v>
      </c>
      <c r="N233" s="34">
        <f>'Jan-feb'!M233</f>
        <v>355989.55942628899</v>
      </c>
      <c r="O233" s="34">
        <f t="shared" si="37"/>
        <v>2112601.0065198443</v>
      </c>
    </row>
    <row r="234" spans="1:15" x14ac:dyDescent="0.25">
      <c r="A234" s="55">
        <v>4218</v>
      </c>
      <c r="B234" s="55" t="s">
        <v>254</v>
      </c>
      <c r="C234" s="56">
        <v>13700120</v>
      </c>
      <c r="D234" s="56">
        <v>1399</v>
      </c>
      <c r="E234" s="56">
        <f t="shared" si="30"/>
        <v>9792.7948534667612</v>
      </c>
      <c r="F234" s="57">
        <f t="shared" si="38"/>
        <v>0.82824454378873258</v>
      </c>
      <c r="G234" s="56">
        <f t="shared" si="39"/>
        <v>1259.0712433393733</v>
      </c>
      <c r="H234" s="60">
        <f t="shared" si="31"/>
        <v>296.94160214786115</v>
      </c>
      <c r="I234" s="63">
        <f t="shared" si="32"/>
        <v>1556.0128454872345</v>
      </c>
      <c r="J234" s="56">
        <f t="shared" si="33"/>
        <v>-92.689569915721492</v>
      </c>
      <c r="K234" s="56">
        <f t="shared" si="34"/>
        <v>1463.323275571513</v>
      </c>
      <c r="L234" s="56">
        <f t="shared" si="35"/>
        <v>2176861.9708366408</v>
      </c>
      <c r="M234" s="56">
        <f t="shared" si="36"/>
        <v>2047189.2625245468</v>
      </c>
      <c r="N234" s="34">
        <f>'Jan-feb'!M234</f>
        <v>-156022.60402847119</v>
      </c>
      <c r="O234" s="34">
        <f t="shared" si="37"/>
        <v>2203211.8665530179</v>
      </c>
    </row>
    <row r="235" spans="1:15" x14ac:dyDescent="0.25">
      <c r="A235" s="55">
        <v>4219</v>
      </c>
      <c r="B235" s="55" t="s">
        <v>255</v>
      </c>
      <c r="C235" s="56">
        <v>34895323</v>
      </c>
      <c r="D235" s="56">
        <v>3828</v>
      </c>
      <c r="E235" s="56">
        <f t="shared" si="30"/>
        <v>9115.810606060606</v>
      </c>
      <c r="F235" s="57">
        <f t="shared" si="38"/>
        <v>0.77098729317385095</v>
      </c>
      <c r="G235" s="56">
        <f t="shared" si="39"/>
        <v>1678.8014767311895</v>
      </c>
      <c r="H235" s="60">
        <f t="shared" si="31"/>
        <v>533.88608874001545</v>
      </c>
      <c r="I235" s="63">
        <f t="shared" si="32"/>
        <v>2212.6875654712048</v>
      </c>
      <c r="J235" s="56">
        <f t="shared" si="33"/>
        <v>-92.689569915721492</v>
      </c>
      <c r="K235" s="56">
        <f t="shared" si="34"/>
        <v>2119.9979955554832</v>
      </c>
      <c r="L235" s="56">
        <f t="shared" si="35"/>
        <v>8470168.0006237719</v>
      </c>
      <c r="M235" s="56">
        <f t="shared" si="36"/>
        <v>8115352.3269863892</v>
      </c>
      <c r="N235" s="34">
        <f>'Jan-feb'!M235</f>
        <v>2969762.7125179106</v>
      </c>
      <c r="O235" s="34">
        <f t="shared" si="37"/>
        <v>5145589.6144684786</v>
      </c>
    </row>
    <row r="236" spans="1:15" x14ac:dyDescent="0.25">
      <c r="A236" s="55">
        <v>4220</v>
      </c>
      <c r="B236" s="55" t="s">
        <v>256</v>
      </c>
      <c r="C236" s="56">
        <v>12967480</v>
      </c>
      <c r="D236" s="56">
        <v>1162</v>
      </c>
      <c r="E236" s="56">
        <f t="shared" si="30"/>
        <v>11159.621342512908</v>
      </c>
      <c r="F236" s="57">
        <f t="shared" si="38"/>
        <v>0.9438465347216497</v>
      </c>
      <c r="G236" s="56">
        <f t="shared" si="39"/>
        <v>411.63882013076227</v>
      </c>
      <c r="H236" s="60">
        <f t="shared" si="31"/>
        <v>0</v>
      </c>
      <c r="I236" s="63">
        <f t="shared" si="32"/>
        <v>411.63882013076227</v>
      </c>
      <c r="J236" s="56">
        <f t="shared" si="33"/>
        <v>-92.689569915721492</v>
      </c>
      <c r="K236" s="56">
        <f t="shared" si="34"/>
        <v>318.94925021504076</v>
      </c>
      <c r="L236" s="56">
        <f t="shared" si="35"/>
        <v>478324.30899194576</v>
      </c>
      <c r="M236" s="56">
        <f t="shared" si="36"/>
        <v>370619.02874987735</v>
      </c>
      <c r="N236" s="34">
        <f>'Jan-feb'!M236</f>
        <v>-369701.95864266169</v>
      </c>
      <c r="O236" s="34">
        <f t="shared" si="37"/>
        <v>740320.98739253904</v>
      </c>
    </row>
    <row r="237" spans="1:15" x14ac:dyDescent="0.25">
      <c r="A237" s="55">
        <v>4221</v>
      </c>
      <c r="B237" s="55" t="s">
        <v>257</v>
      </c>
      <c r="C237" s="56">
        <v>21007098</v>
      </c>
      <c r="D237" s="56">
        <v>1205</v>
      </c>
      <c r="E237" s="56">
        <f t="shared" si="30"/>
        <v>17433.276348547719</v>
      </c>
      <c r="F237" s="57">
        <f t="shared" si="38"/>
        <v>1.4744530271594765</v>
      </c>
      <c r="G237" s="56">
        <f t="shared" si="39"/>
        <v>-3478.0272836108206</v>
      </c>
      <c r="H237" s="60">
        <f t="shared" si="31"/>
        <v>0</v>
      </c>
      <c r="I237" s="63">
        <f t="shared" si="32"/>
        <v>-3478.0272836108206</v>
      </c>
      <c r="J237" s="56">
        <f t="shared" si="33"/>
        <v>-92.689569915721492</v>
      </c>
      <c r="K237" s="56">
        <f t="shared" si="34"/>
        <v>-3570.7168535265423</v>
      </c>
      <c r="L237" s="56">
        <f t="shared" si="35"/>
        <v>-4191022.8767510387</v>
      </c>
      <c r="M237" s="56">
        <f t="shared" si="36"/>
        <v>-4302713.8084994834</v>
      </c>
      <c r="N237" s="34">
        <f>'Jan-feb'!M237</f>
        <v>-4184776.2741346024</v>
      </c>
      <c r="O237" s="34">
        <f t="shared" si="37"/>
        <v>-117937.53436488099</v>
      </c>
    </row>
    <row r="238" spans="1:15" x14ac:dyDescent="0.25">
      <c r="A238" s="55">
        <v>4222</v>
      </c>
      <c r="B238" s="55" t="s">
        <v>258</v>
      </c>
      <c r="C238" s="56">
        <v>33616918</v>
      </c>
      <c r="D238" s="56">
        <v>1039</v>
      </c>
      <c r="E238" s="56">
        <f t="shared" si="30"/>
        <v>32355.070259865253</v>
      </c>
      <c r="F238" s="57">
        <f t="shared" si="38"/>
        <v>2.7364925751658853</v>
      </c>
      <c r="G238" s="56">
        <f t="shared" si="39"/>
        <v>-12729.539508627691</v>
      </c>
      <c r="H238" s="60">
        <f t="shared" si="31"/>
        <v>0</v>
      </c>
      <c r="I238" s="63">
        <f t="shared" si="32"/>
        <v>-12729.539508627691</v>
      </c>
      <c r="J238" s="56">
        <f t="shared" si="33"/>
        <v>-92.689569915721492</v>
      </c>
      <c r="K238" s="56">
        <f t="shared" si="34"/>
        <v>-12822.229078543412</v>
      </c>
      <c r="L238" s="56">
        <f t="shared" si="35"/>
        <v>-13225991.549464172</v>
      </c>
      <c r="M238" s="56">
        <f t="shared" si="36"/>
        <v>-13322296.012606606</v>
      </c>
      <c r="N238" s="34">
        <f>'Jan-feb'!M238</f>
        <v>-12503489.65432851</v>
      </c>
      <c r="O238" s="34">
        <f t="shared" si="37"/>
        <v>-818806.35827809572</v>
      </c>
    </row>
    <row r="239" spans="1:15" x14ac:dyDescent="0.25">
      <c r="A239" s="55">
        <v>4223</v>
      </c>
      <c r="B239" s="55" t="s">
        <v>259</v>
      </c>
      <c r="C239" s="56">
        <v>138956666</v>
      </c>
      <c r="D239" s="56">
        <v>15622</v>
      </c>
      <c r="E239" s="56">
        <f t="shared" si="30"/>
        <v>8894.9344514146724</v>
      </c>
      <c r="F239" s="57">
        <f t="shared" si="38"/>
        <v>0.75230626567598935</v>
      </c>
      <c r="G239" s="56">
        <f t="shared" si="39"/>
        <v>1815.7446926116684</v>
      </c>
      <c r="H239" s="60">
        <f t="shared" si="31"/>
        <v>611.1927428660922</v>
      </c>
      <c r="I239" s="63">
        <f t="shared" si="32"/>
        <v>2426.9374354777606</v>
      </c>
      <c r="J239" s="56">
        <f t="shared" si="33"/>
        <v>-92.689569915721492</v>
      </c>
      <c r="K239" s="56">
        <f t="shared" si="34"/>
        <v>2334.2478655620389</v>
      </c>
      <c r="L239" s="56">
        <f t="shared" si="35"/>
        <v>37913616.617033578</v>
      </c>
      <c r="M239" s="56">
        <f t="shared" si="36"/>
        <v>36465620.15581017</v>
      </c>
      <c r="N239" s="34">
        <f>'Jan-feb'!M239</f>
        <v>13674719.790683072</v>
      </c>
      <c r="O239" s="34">
        <f t="shared" si="37"/>
        <v>22790900.365127098</v>
      </c>
    </row>
    <row r="240" spans="1:15" x14ac:dyDescent="0.25">
      <c r="A240" s="55">
        <v>4224</v>
      </c>
      <c r="B240" s="55" t="s">
        <v>260</v>
      </c>
      <c r="C240" s="56">
        <v>17606193</v>
      </c>
      <c r="D240" s="56">
        <v>915</v>
      </c>
      <c r="E240" s="56">
        <f t="shared" si="30"/>
        <v>19241.740983606556</v>
      </c>
      <c r="F240" s="57">
        <f t="shared" si="38"/>
        <v>1.6274074175082243</v>
      </c>
      <c r="G240" s="56">
        <f t="shared" si="39"/>
        <v>-4599.2753573472992</v>
      </c>
      <c r="H240" s="60">
        <f t="shared" si="31"/>
        <v>0</v>
      </c>
      <c r="I240" s="63">
        <f t="shared" si="32"/>
        <v>-4599.2753573472992</v>
      </c>
      <c r="J240" s="56">
        <f t="shared" si="33"/>
        <v>-92.689569915721492</v>
      </c>
      <c r="K240" s="56">
        <f t="shared" si="34"/>
        <v>-4691.9649272630204</v>
      </c>
      <c r="L240" s="56">
        <f t="shared" si="35"/>
        <v>-4208336.9519727789</v>
      </c>
      <c r="M240" s="56">
        <f t="shared" si="36"/>
        <v>-4293147.9084456638</v>
      </c>
      <c r="N240" s="34">
        <f>'Jan-feb'!M240</f>
        <v>-4357773.9896540754</v>
      </c>
      <c r="O240" s="34">
        <f t="shared" si="37"/>
        <v>64626.081208411604</v>
      </c>
    </row>
    <row r="241" spans="1:15" x14ac:dyDescent="0.25">
      <c r="A241" s="55">
        <v>4225</v>
      </c>
      <c r="B241" s="55" t="s">
        <v>261</v>
      </c>
      <c r="C241" s="56">
        <v>99002715</v>
      </c>
      <c r="D241" s="56">
        <v>10869</v>
      </c>
      <c r="E241" s="56">
        <f t="shared" si="30"/>
        <v>9108.7234336185484</v>
      </c>
      <c r="F241" s="57">
        <f t="shared" si="38"/>
        <v>0.77038788187259755</v>
      </c>
      <c r="G241" s="56">
        <f t="shared" si="39"/>
        <v>1683.1955236452652</v>
      </c>
      <c r="H241" s="60">
        <f t="shared" si="31"/>
        <v>536.36659909473565</v>
      </c>
      <c r="I241" s="63">
        <f t="shared" si="32"/>
        <v>2219.5621227400006</v>
      </c>
      <c r="J241" s="56">
        <f t="shared" si="33"/>
        <v>-92.689569915721492</v>
      </c>
      <c r="K241" s="56">
        <f t="shared" si="34"/>
        <v>2126.872552824279</v>
      </c>
      <c r="L241" s="56">
        <f t="shared" si="35"/>
        <v>24124420.712061066</v>
      </c>
      <c r="M241" s="56">
        <f t="shared" si="36"/>
        <v>23116977.776647087</v>
      </c>
      <c r="N241" s="34">
        <f>'Jan-feb'!M241</f>
        <v>10226423.406663315</v>
      </c>
      <c r="O241" s="34">
        <f t="shared" si="37"/>
        <v>12890554.369983772</v>
      </c>
    </row>
    <row r="242" spans="1:15" x14ac:dyDescent="0.25">
      <c r="A242" s="55">
        <v>4226</v>
      </c>
      <c r="B242" s="55" t="s">
        <v>262</v>
      </c>
      <c r="C242" s="56">
        <v>17893865</v>
      </c>
      <c r="D242" s="56">
        <v>1786</v>
      </c>
      <c r="E242" s="56">
        <f t="shared" si="30"/>
        <v>10018.961366181411</v>
      </c>
      <c r="F242" s="57">
        <f t="shared" si="38"/>
        <v>0.84737301354089123</v>
      </c>
      <c r="G242" s="56">
        <f t="shared" si="39"/>
        <v>1118.8480054562904</v>
      </c>
      <c r="H242" s="60">
        <f t="shared" si="31"/>
        <v>217.78332269773372</v>
      </c>
      <c r="I242" s="63">
        <f t="shared" si="32"/>
        <v>1336.631328154024</v>
      </c>
      <c r="J242" s="56">
        <f t="shared" si="33"/>
        <v>-92.689569915721492</v>
      </c>
      <c r="K242" s="56">
        <f t="shared" si="34"/>
        <v>1243.9417582383026</v>
      </c>
      <c r="L242" s="56">
        <f t="shared" si="35"/>
        <v>2387223.5520830867</v>
      </c>
      <c r="M242" s="56">
        <f t="shared" si="36"/>
        <v>2221679.9802136086</v>
      </c>
      <c r="N242" s="34">
        <f>'Jan-feb'!M242</f>
        <v>1207782.6047484295</v>
      </c>
      <c r="O242" s="34">
        <f t="shared" si="37"/>
        <v>1013897.3754651791</v>
      </c>
    </row>
    <row r="243" spans="1:15" x14ac:dyDescent="0.25">
      <c r="A243" s="55">
        <v>4227</v>
      </c>
      <c r="B243" s="55" t="s">
        <v>263</v>
      </c>
      <c r="C243" s="56">
        <v>71287465</v>
      </c>
      <c r="D243" s="56">
        <v>6163</v>
      </c>
      <c r="E243" s="56">
        <f t="shared" si="30"/>
        <v>11567.007139380172</v>
      </c>
      <c r="F243" s="57">
        <f t="shared" si="38"/>
        <v>0.97830197553514608</v>
      </c>
      <c r="G243" s="56">
        <f t="shared" si="39"/>
        <v>159.05962607305875</v>
      </c>
      <c r="H243" s="60">
        <f t="shared" si="31"/>
        <v>0</v>
      </c>
      <c r="I243" s="63">
        <f t="shared" si="32"/>
        <v>159.05962607305875</v>
      </c>
      <c r="J243" s="56">
        <f t="shared" si="33"/>
        <v>-92.689569915721492</v>
      </c>
      <c r="K243" s="56">
        <f t="shared" si="34"/>
        <v>66.37005615733726</v>
      </c>
      <c r="L243" s="56">
        <f t="shared" si="35"/>
        <v>980284.47548826109</v>
      </c>
      <c r="M243" s="56">
        <f t="shared" si="36"/>
        <v>409038.6560976695</v>
      </c>
      <c r="N243" s="34">
        <f>'Jan-feb'!M243</f>
        <v>-3545981.6603913289</v>
      </c>
      <c r="O243" s="34">
        <f t="shared" si="37"/>
        <v>3955020.3164889985</v>
      </c>
    </row>
    <row r="244" spans="1:15" x14ac:dyDescent="0.25">
      <c r="A244" s="55">
        <v>4228</v>
      </c>
      <c r="B244" s="55" t="s">
        <v>264</v>
      </c>
      <c r="C244" s="56">
        <v>42374658</v>
      </c>
      <c r="D244" s="56">
        <v>1902</v>
      </c>
      <c r="E244" s="56">
        <f t="shared" si="30"/>
        <v>22279</v>
      </c>
      <c r="F244" s="57">
        <f t="shared" si="38"/>
        <v>1.8842894666109331</v>
      </c>
      <c r="G244" s="56">
        <f t="shared" si="39"/>
        <v>-6482.3759475112347</v>
      </c>
      <c r="H244" s="60">
        <f t="shared" si="31"/>
        <v>0</v>
      </c>
      <c r="I244" s="63">
        <f t="shared" si="32"/>
        <v>-6482.3759475112347</v>
      </c>
      <c r="J244" s="56">
        <f t="shared" si="33"/>
        <v>-92.689569915721492</v>
      </c>
      <c r="K244" s="56">
        <f t="shared" si="34"/>
        <v>-6575.0655174269559</v>
      </c>
      <c r="L244" s="56">
        <f t="shared" si="35"/>
        <v>-12329479.052166369</v>
      </c>
      <c r="M244" s="56">
        <f t="shared" si="36"/>
        <v>-12505774.614146071</v>
      </c>
      <c r="N244" s="34">
        <f>'Jan-feb'!M244</f>
        <v>-11693016.085248144</v>
      </c>
      <c r="O244" s="34">
        <f t="shared" si="37"/>
        <v>-812758.52889792621</v>
      </c>
    </row>
    <row r="245" spans="1:15" x14ac:dyDescent="0.25">
      <c r="A245" s="55">
        <v>4601</v>
      </c>
      <c r="B245" s="55" t="s">
        <v>265</v>
      </c>
      <c r="C245" s="56">
        <v>3663947859</v>
      </c>
      <c r="D245" s="56">
        <v>293709</v>
      </c>
      <c r="E245" s="56">
        <f t="shared" si="30"/>
        <v>12474.755145399018</v>
      </c>
      <c r="F245" s="57">
        <f t="shared" si="38"/>
        <v>1.0550765168555998</v>
      </c>
      <c r="G245" s="56">
        <f t="shared" si="39"/>
        <v>-403.74413765862596</v>
      </c>
      <c r="H245" s="60">
        <f t="shared" si="31"/>
        <v>0</v>
      </c>
      <c r="I245" s="63">
        <f t="shared" si="32"/>
        <v>-403.74413765862596</v>
      </c>
      <c r="J245" s="56">
        <f t="shared" si="33"/>
        <v>-92.689569915721492</v>
      </c>
      <c r="K245" s="56">
        <f t="shared" si="34"/>
        <v>-496.43370757434747</v>
      </c>
      <c r="L245" s="56">
        <f t="shared" si="35"/>
        <v>-118583286.92757738</v>
      </c>
      <c r="M245" s="56">
        <f t="shared" si="36"/>
        <v>-145807047.81795403</v>
      </c>
      <c r="N245" s="34">
        <f>'Jan-feb'!M245</f>
        <v>-52582309.416796595</v>
      </c>
      <c r="O245" s="34">
        <f t="shared" si="37"/>
        <v>-93224738.401157439</v>
      </c>
    </row>
    <row r="246" spans="1:15" x14ac:dyDescent="0.25">
      <c r="A246" s="55">
        <v>4602</v>
      </c>
      <c r="B246" s="55" t="s">
        <v>266</v>
      </c>
      <c r="C246" s="56">
        <v>195249572</v>
      </c>
      <c r="D246" s="56">
        <v>17419</v>
      </c>
      <c r="E246" s="56">
        <f t="shared" si="30"/>
        <v>11209.000057408577</v>
      </c>
      <c r="F246" s="57">
        <f t="shared" si="38"/>
        <v>0.94802283493048722</v>
      </c>
      <c r="G246" s="56">
        <f t="shared" si="39"/>
        <v>381.02401689544752</v>
      </c>
      <c r="H246" s="60">
        <f t="shared" si="31"/>
        <v>0</v>
      </c>
      <c r="I246" s="63">
        <f t="shared" si="32"/>
        <v>381.02401689544752</v>
      </c>
      <c r="J246" s="56">
        <f t="shared" si="33"/>
        <v>-92.689569915721492</v>
      </c>
      <c r="K246" s="56">
        <f t="shared" si="34"/>
        <v>288.33444697972601</v>
      </c>
      <c r="L246" s="56">
        <f t="shared" si="35"/>
        <v>6637057.3503018003</v>
      </c>
      <c r="M246" s="56">
        <f t="shared" si="36"/>
        <v>5022497.7319398476</v>
      </c>
      <c r="N246" s="34">
        <f>'Jan-feb'!M246</f>
        <v>4118726.984323123</v>
      </c>
      <c r="O246" s="34">
        <f t="shared" si="37"/>
        <v>903770.74761672458</v>
      </c>
    </row>
    <row r="247" spans="1:15" x14ac:dyDescent="0.25">
      <c r="A247" s="55">
        <v>4611</v>
      </c>
      <c r="B247" s="55" t="s">
        <v>267</v>
      </c>
      <c r="C247" s="56">
        <v>44822267</v>
      </c>
      <c r="D247" s="56">
        <v>4093</v>
      </c>
      <c r="E247" s="56">
        <f t="shared" si="30"/>
        <v>10950.956999755681</v>
      </c>
      <c r="F247" s="57">
        <f t="shared" si="38"/>
        <v>0.92619834480671914</v>
      </c>
      <c r="G247" s="56">
        <f t="shared" si="39"/>
        <v>541.01071264024301</v>
      </c>
      <c r="H247" s="60">
        <f t="shared" si="31"/>
        <v>0</v>
      </c>
      <c r="I247" s="63">
        <f t="shared" si="32"/>
        <v>541.01071264024301</v>
      </c>
      <c r="J247" s="56">
        <f t="shared" si="33"/>
        <v>-92.689569915721492</v>
      </c>
      <c r="K247" s="56">
        <f t="shared" si="34"/>
        <v>448.32114272452151</v>
      </c>
      <c r="L247" s="56">
        <f t="shared" si="35"/>
        <v>2214356.8468365148</v>
      </c>
      <c r="M247" s="56">
        <f t="shared" si="36"/>
        <v>1834978.4371714664</v>
      </c>
      <c r="N247" s="34">
        <f>'Jan-feb'!M247</f>
        <v>660871.78538346326</v>
      </c>
      <c r="O247" s="34">
        <f t="shared" si="37"/>
        <v>1174106.6517880033</v>
      </c>
    </row>
    <row r="248" spans="1:15" x14ac:dyDescent="0.25">
      <c r="A248" s="55">
        <v>4612</v>
      </c>
      <c r="B248" s="55" t="s">
        <v>268</v>
      </c>
      <c r="C248" s="56">
        <v>61338948</v>
      </c>
      <c r="D248" s="56">
        <v>5752</v>
      </c>
      <c r="E248" s="56">
        <f t="shared" si="30"/>
        <v>10663.933936022253</v>
      </c>
      <c r="F248" s="57">
        <f t="shared" si="38"/>
        <v>0.90192281468116164</v>
      </c>
      <c r="G248" s="56">
        <f t="shared" si="39"/>
        <v>718.96501215496846</v>
      </c>
      <c r="H248" s="60">
        <f t="shared" si="31"/>
        <v>0</v>
      </c>
      <c r="I248" s="63">
        <f t="shared" si="32"/>
        <v>718.96501215496846</v>
      </c>
      <c r="J248" s="56">
        <f t="shared" si="33"/>
        <v>-92.689569915721492</v>
      </c>
      <c r="K248" s="56">
        <f t="shared" si="34"/>
        <v>626.27544223924701</v>
      </c>
      <c r="L248" s="56">
        <f t="shared" si="35"/>
        <v>4135486.7499153786</v>
      </c>
      <c r="M248" s="56">
        <f t="shared" si="36"/>
        <v>3602336.3437601486</v>
      </c>
      <c r="N248" s="34">
        <f>'Jan-feb'!M248</f>
        <v>1657031.8544417515</v>
      </c>
      <c r="O248" s="34">
        <f t="shared" si="37"/>
        <v>1945304.4893183971</v>
      </c>
    </row>
    <row r="249" spans="1:15" x14ac:dyDescent="0.25">
      <c r="A249" s="55">
        <v>4613</v>
      </c>
      <c r="B249" s="55" t="s">
        <v>269</v>
      </c>
      <c r="C249" s="56">
        <v>147105981</v>
      </c>
      <c r="D249" s="56">
        <v>12365</v>
      </c>
      <c r="E249" s="56">
        <f t="shared" si="30"/>
        <v>11896.965709664375</v>
      </c>
      <c r="F249" s="57">
        <f t="shared" si="38"/>
        <v>1.0062088590759031</v>
      </c>
      <c r="G249" s="56">
        <f t="shared" si="39"/>
        <v>-45.51468750314725</v>
      </c>
      <c r="H249" s="60">
        <f t="shared" si="31"/>
        <v>0</v>
      </c>
      <c r="I249" s="63">
        <f t="shared" si="32"/>
        <v>-45.51468750314725</v>
      </c>
      <c r="J249" s="56">
        <f t="shared" si="33"/>
        <v>-92.689569915721492</v>
      </c>
      <c r="K249" s="56">
        <f t="shared" si="34"/>
        <v>-138.20425741886874</v>
      </c>
      <c r="L249" s="56">
        <f t="shared" si="35"/>
        <v>-562789.1109764158</v>
      </c>
      <c r="M249" s="56">
        <f t="shared" si="36"/>
        <v>-1708895.642984312</v>
      </c>
      <c r="N249" s="34">
        <f>'Jan-feb'!M249</f>
        <v>-3731916.174833491</v>
      </c>
      <c r="O249" s="34">
        <f t="shared" si="37"/>
        <v>2023020.531849179</v>
      </c>
    </row>
    <row r="250" spans="1:15" x14ac:dyDescent="0.25">
      <c r="A250" s="55">
        <v>4614</v>
      </c>
      <c r="B250" s="55" t="s">
        <v>270</v>
      </c>
      <c r="C250" s="56">
        <v>250697703</v>
      </c>
      <c r="D250" s="56">
        <v>19350</v>
      </c>
      <c r="E250" s="56">
        <f t="shared" si="30"/>
        <v>12955.953643410852</v>
      </c>
      <c r="F250" s="57">
        <f t="shared" si="38"/>
        <v>1.0957748094698421</v>
      </c>
      <c r="G250" s="56">
        <f t="shared" si="39"/>
        <v>-702.08720642596313</v>
      </c>
      <c r="H250" s="60">
        <f t="shared" si="31"/>
        <v>0</v>
      </c>
      <c r="I250" s="63">
        <f t="shared" si="32"/>
        <v>-702.08720642596313</v>
      </c>
      <c r="J250" s="56">
        <f t="shared" si="33"/>
        <v>-92.689569915721492</v>
      </c>
      <c r="K250" s="56">
        <f t="shared" si="34"/>
        <v>-794.77677634168458</v>
      </c>
      <c r="L250" s="56">
        <f t="shared" si="35"/>
        <v>-13585387.444342386</v>
      </c>
      <c r="M250" s="56">
        <f t="shared" si="36"/>
        <v>-15378930.622211596</v>
      </c>
      <c r="N250" s="34">
        <f>'Jan-feb'!M250</f>
        <v>-5318460.7913730703</v>
      </c>
      <c r="O250" s="34">
        <f t="shared" si="37"/>
        <v>-10060469.830838526</v>
      </c>
    </row>
    <row r="251" spans="1:15" x14ac:dyDescent="0.25">
      <c r="A251" s="55">
        <v>4615</v>
      </c>
      <c r="B251" s="55" t="s">
        <v>271</v>
      </c>
      <c r="C251" s="56">
        <v>35600657</v>
      </c>
      <c r="D251" s="56">
        <v>3208</v>
      </c>
      <c r="E251" s="56">
        <f t="shared" si="30"/>
        <v>11097.461658354116</v>
      </c>
      <c r="F251" s="57">
        <f t="shared" si="38"/>
        <v>0.93858925934536364</v>
      </c>
      <c r="G251" s="56">
        <f t="shared" si="39"/>
        <v>450.17782430921363</v>
      </c>
      <c r="H251" s="60">
        <f t="shared" si="31"/>
        <v>0</v>
      </c>
      <c r="I251" s="63">
        <f t="shared" si="32"/>
        <v>450.17782430921363</v>
      </c>
      <c r="J251" s="56">
        <f t="shared" si="33"/>
        <v>-92.689569915721492</v>
      </c>
      <c r="K251" s="56">
        <f t="shared" si="34"/>
        <v>357.48825439349213</v>
      </c>
      <c r="L251" s="56">
        <f t="shared" si="35"/>
        <v>1444170.4603839573</v>
      </c>
      <c r="M251" s="56">
        <f t="shared" si="36"/>
        <v>1146822.3200943228</v>
      </c>
      <c r="N251" s="34">
        <f>'Jan-feb'!M251</f>
        <v>711613.26422920974</v>
      </c>
      <c r="O251" s="34">
        <f t="shared" si="37"/>
        <v>435209.05586511304</v>
      </c>
    </row>
    <row r="252" spans="1:15" x14ac:dyDescent="0.25">
      <c r="A252" s="55">
        <v>4616</v>
      </c>
      <c r="B252" s="55" t="s">
        <v>272</v>
      </c>
      <c r="C252" s="56">
        <v>39160521</v>
      </c>
      <c r="D252" s="56">
        <v>2986</v>
      </c>
      <c r="E252" s="56">
        <f t="shared" si="30"/>
        <v>13114.708975217682</v>
      </c>
      <c r="F252" s="57">
        <f t="shared" si="38"/>
        <v>1.109201848362608</v>
      </c>
      <c r="G252" s="56">
        <f t="shared" si="39"/>
        <v>-800.51551214619735</v>
      </c>
      <c r="H252" s="60">
        <f t="shared" si="31"/>
        <v>0</v>
      </c>
      <c r="I252" s="63">
        <f t="shared" si="32"/>
        <v>-800.51551214619735</v>
      </c>
      <c r="J252" s="56">
        <f t="shared" si="33"/>
        <v>-92.689569915721492</v>
      </c>
      <c r="K252" s="56">
        <f t="shared" si="34"/>
        <v>-893.2050820619188</v>
      </c>
      <c r="L252" s="56">
        <f t="shared" si="35"/>
        <v>-2390339.3192685451</v>
      </c>
      <c r="M252" s="56">
        <f t="shared" si="36"/>
        <v>-2667110.3750368897</v>
      </c>
      <c r="N252" s="34">
        <f>'Jan-feb'!M252</f>
        <v>-1526284.7557891458</v>
      </c>
      <c r="O252" s="34">
        <f t="shared" si="37"/>
        <v>-1140825.6192477439</v>
      </c>
    </row>
    <row r="253" spans="1:15" x14ac:dyDescent="0.25">
      <c r="A253" s="55">
        <v>4617</v>
      </c>
      <c r="B253" s="55" t="s">
        <v>273</v>
      </c>
      <c r="C253" s="56">
        <v>160931421</v>
      </c>
      <c r="D253" s="56">
        <v>13175</v>
      </c>
      <c r="E253" s="56">
        <f t="shared" si="30"/>
        <v>12214.908614800759</v>
      </c>
      <c r="F253" s="57">
        <f t="shared" si="38"/>
        <v>1.0330994945232825</v>
      </c>
      <c r="G253" s="56">
        <f t="shared" si="39"/>
        <v>-242.63928868770537</v>
      </c>
      <c r="H253" s="60">
        <f t="shared" si="31"/>
        <v>0</v>
      </c>
      <c r="I253" s="63">
        <f t="shared" si="32"/>
        <v>-242.63928868770537</v>
      </c>
      <c r="J253" s="56">
        <f t="shared" si="33"/>
        <v>-92.689569915721492</v>
      </c>
      <c r="K253" s="56">
        <f t="shared" si="34"/>
        <v>-335.32885860342685</v>
      </c>
      <c r="L253" s="56">
        <f t="shared" si="35"/>
        <v>-3196772.6284605181</v>
      </c>
      <c r="M253" s="56">
        <f t="shared" si="36"/>
        <v>-4417957.7121001491</v>
      </c>
      <c r="N253" s="34">
        <f>'Jan-feb'!M253</f>
        <v>-6939619.4866584064</v>
      </c>
      <c r="O253" s="34">
        <f t="shared" si="37"/>
        <v>2521661.7745582573</v>
      </c>
    </row>
    <row r="254" spans="1:15" x14ac:dyDescent="0.25">
      <c r="A254" s="55">
        <v>4618</v>
      </c>
      <c r="B254" s="55" t="s">
        <v>274</v>
      </c>
      <c r="C254" s="56">
        <v>156087367</v>
      </c>
      <c r="D254" s="56">
        <v>10981</v>
      </c>
      <c r="E254" s="56">
        <f t="shared" si="30"/>
        <v>14214.312630907933</v>
      </c>
      <c r="F254" s="57">
        <f t="shared" si="38"/>
        <v>1.2022029519069328</v>
      </c>
      <c r="G254" s="56">
        <f t="shared" si="39"/>
        <v>-1482.2697786741528</v>
      </c>
      <c r="H254" s="60">
        <f t="shared" si="31"/>
        <v>0</v>
      </c>
      <c r="I254" s="63">
        <f t="shared" si="32"/>
        <v>-1482.2697786741528</v>
      </c>
      <c r="J254" s="56">
        <f t="shared" si="33"/>
        <v>-92.689569915721492</v>
      </c>
      <c r="K254" s="56">
        <f t="shared" si="34"/>
        <v>-1574.9593485898743</v>
      </c>
      <c r="L254" s="56">
        <f t="shared" si="35"/>
        <v>-16276804.439620871</v>
      </c>
      <c r="M254" s="56">
        <f t="shared" si="36"/>
        <v>-17294628.60686541</v>
      </c>
      <c r="N254" s="34">
        <f>'Jan-feb'!M254</f>
        <v>-14586318.456209183</v>
      </c>
      <c r="O254" s="34">
        <f t="shared" si="37"/>
        <v>-2708310.150656227</v>
      </c>
    </row>
    <row r="255" spans="1:15" x14ac:dyDescent="0.25">
      <c r="A255" s="55">
        <v>4619</v>
      </c>
      <c r="B255" s="55" t="s">
        <v>275</v>
      </c>
      <c r="C255" s="56">
        <v>23843434</v>
      </c>
      <c r="D255" s="56">
        <v>967</v>
      </c>
      <c r="E255" s="56">
        <f t="shared" si="30"/>
        <v>24657.118924508792</v>
      </c>
      <c r="F255" s="57">
        <f t="shared" si="38"/>
        <v>2.0854234690257649</v>
      </c>
      <c r="G255" s="56">
        <f t="shared" si="39"/>
        <v>-7956.8096807066859</v>
      </c>
      <c r="H255" s="60">
        <f t="shared" si="31"/>
        <v>0</v>
      </c>
      <c r="I255" s="63">
        <f t="shared" si="32"/>
        <v>-7956.8096807066859</v>
      </c>
      <c r="J255" s="56">
        <f t="shared" si="33"/>
        <v>-92.689569915721492</v>
      </c>
      <c r="K255" s="56">
        <f t="shared" si="34"/>
        <v>-8049.4992506224071</v>
      </c>
      <c r="L255" s="56">
        <f t="shared" si="35"/>
        <v>-7694234.961243365</v>
      </c>
      <c r="M255" s="56">
        <f t="shared" si="36"/>
        <v>-7783865.775351868</v>
      </c>
      <c r="N255" s="34">
        <f>'Jan-feb'!M255</f>
        <v>-7837785.7283885153</v>
      </c>
      <c r="O255" s="34">
        <f t="shared" si="37"/>
        <v>53919.95303664729</v>
      </c>
    </row>
    <row r="256" spans="1:15" x14ac:dyDescent="0.25">
      <c r="A256" s="55">
        <v>4620</v>
      </c>
      <c r="B256" s="55" t="s">
        <v>276</v>
      </c>
      <c r="C256" s="56">
        <v>15025632</v>
      </c>
      <c r="D256" s="56">
        <v>1100</v>
      </c>
      <c r="E256" s="56">
        <f t="shared" si="30"/>
        <v>13659.665454545455</v>
      </c>
      <c r="F256" s="57">
        <f t="shared" si="38"/>
        <v>1.1552925954230102</v>
      </c>
      <c r="G256" s="56">
        <f t="shared" si="39"/>
        <v>-1138.3885293294168</v>
      </c>
      <c r="H256" s="60">
        <f t="shared" si="31"/>
        <v>0</v>
      </c>
      <c r="I256" s="63">
        <f t="shared" si="32"/>
        <v>-1138.3885293294168</v>
      </c>
      <c r="J256" s="56">
        <f t="shared" si="33"/>
        <v>-92.689569915721492</v>
      </c>
      <c r="K256" s="56">
        <f t="shared" si="34"/>
        <v>-1231.0780992451382</v>
      </c>
      <c r="L256" s="56">
        <f t="shared" si="35"/>
        <v>-1252227.3822623584</v>
      </c>
      <c r="M256" s="56">
        <f t="shared" si="36"/>
        <v>-1354185.909169652</v>
      </c>
      <c r="N256" s="34">
        <f>'Jan-feb'!M256</f>
        <v>-2174100.3363054455</v>
      </c>
      <c r="O256" s="34">
        <f t="shared" si="37"/>
        <v>819914.42713579349</v>
      </c>
    </row>
    <row r="257" spans="1:15" x14ac:dyDescent="0.25">
      <c r="A257" s="55">
        <v>4621</v>
      </c>
      <c r="B257" s="55" t="s">
        <v>277</v>
      </c>
      <c r="C257" s="56">
        <v>180746997</v>
      </c>
      <c r="D257" s="56">
        <v>16436</v>
      </c>
      <c r="E257" s="56">
        <f t="shared" si="30"/>
        <v>10997.018556826479</v>
      </c>
      <c r="F257" s="57">
        <f t="shared" si="38"/>
        <v>0.93009408998398035</v>
      </c>
      <c r="G257" s="56">
        <f t="shared" si="39"/>
        <v>512.45254725634845</v>
      </c>
      <c r="H257" s="60">
        <f t="shared" si="31"/>
        <v>0</v>
      </c>
      <c r="I257" s="63">
        <f t="shared" si="32"/>
        <v>512.45254725634845</v>
      </c>
      <c r="J257" s="56">
        <f t="shared" si="33"/>
        <v>-92.689569915721492</v>
      </c>
      <c r="K257" s="56">
        <f t="shared" si="34"/>
        <v>419.76297734062695</v>
      </c>
      <c r="L257" s="56">
        <f t="shared" si="35"/>
        <v>8422670.0667053424</v>
      </c>
      <c r="M257" s="56">
        <f t="shared" si="36"/>
        <v>6899224.2955705449</v>
      </c>
      <c r="N257" s="34">
        <f>'Jan-feb'!M257</f>
        <v>1067323.258476082</v>
      </c>
      <c r="O257" s="34">
        <f t="shared" si="37"/>
        <v>5831901.0370944627</v>
      </c>
    </row>
    <row r="258" spans="1:15" x14ac:dyDescent="0.25">
      <c r="A258" s="55">
        <v>4622</v>
      </c>
      <c r="B258" s="55" t="s">
        <v>278</v>
      </c>
      <c r="C258" s="56">
        <v>95030796</v>
      </c>
      <c r="D258" s="56">
        <v>8517</v>
      </c>
      <c r="E258" s="56">
        <f t="shared" si="30"/>
        <v>11157.778090877069</v>
      </c>
      <c r="F258" s="57">
        <f t="shared" si="38"/>
        <v>0.94369063815350362</v>
      </c>
      <c r="G258" s="56">
        <f t="shared" si="39"/>
        <v>412.78163614498237</v>
      </c>
      <c r="H258" s="60">
        <f t="shared" si="31"/>
        <v>0</v>
      </c>
      <c r="I258" s="63">
        <f t="shared" si="32"/>
        <v>412.78163614498237</v>
      </c>
      <c r="J258" s="56">
        <f t="shared" si="33"/>
        <v>-92.689569915721492</v>
      </c>
      <c r="K258" s="56">
        <f t="shared" si="34"/>
        <v>320.09206622926087</v>
      </c>
      <c r="L258" s="56">
        <f t="shared" si="35"/>
        <v>3515661.1950468151</v>
      </c>
      <c r="M258" s="56">
        <f t="shared" si="36"/>
        <v>2726224.1280746148</v>
      </c>
      <c r="N258" s="34">
        <f>'Jan-feb'!M258</f>
        <v>480697.87151501788</v>
      </c>
      <c r="O258" s="34">
        <f t="shared" si="37"/>
        <v>2245526.2565595969</v>
      </c>
    </row>
    <row r="259" spans="1:15" x14ac:dyDescent="0.25">
      <c r="A259" s="55">
        <v>4623</v>
      </c>
      <c r="B259" s="55" t="s">
        <v>279</v>
      </c>
      <c r="C259" s="56">
        <v>27431868</v>
      </c>
      <c r="D259" s="56">
        <v>2491</v>
      </c>
      <c r="E259" s="56">
        <f t="shared" si="30"/>
        <v>11012.391810517864</v>
      </c>
      <c r="F259" s="57">
        <f t="shared" si="38"/>
        <v>0.93139431261507755</v>
      </c>
      <c r="G259" s="56">
        <f t="shared" si="39"/>
        <v>502.92112996768981</v>
      </c>
      <c r="H259" s="60">
        <f t="shared" si="31"/>
        <v>0</v>
      </c>
      <c r="I259" s="63">
        <f t="shared" si="32"/>
        <v>502.92112996768981</v>
      </c>
      <c r="J259" s="56">
        <f t="shared" si="33"/>
        <v>-92.689569915721492</v>
      </c>
      <c r="K259" s="56">
        <f t="shared" si="34"/>
        <v>410.2315600519683</v>
      </c>
      <c r="L259" s="56">
        <f t="shared" si="35"/>
        <v>1252776.5347495154</v>
      </c>
      <c r="M259" s="56">
        <f t="shared" si="36"/>
        <v>1021886.8160894531</v>
      </c>
      <c r="N259" s="34">
        <f>'Jan-feb'!M259</f>
        <v>-155483.41745169598</v>
      </c>
      <c r="O259" s="34">
        <f t="shared" si="37"/>
        <v>1177370.2335411489</v>
      </c>
    </row>
    <row r="260" spans="1:15" x14ac:dyDescent="0.25">
      <c r="A260" s="55">
        <v>4624</v>
      </c>
      <c r="B260" s="55" t="s">
        <v>280</v>
      </c>
      <c r="C260" s="56">
        <v>296905835</v>
      </c>
      <c r="D260" s="56">
        <v>26342</v>
      </c>
      <c r="E260" s="56">
        <f t="shared" si="30"/>
        <v>11271.195619163313</v>
      </c>
      <c r="F260" s="57">
        <f t="shared" si="38"/>
        <v>0.95328314472376341</v>
      </c>
      <c r="G260" s="56">
        <f t="shared" si="39"/>
        <v>342.46276860751146</v>
      </c>
      <c r="H260" s="60">
        <f t="shared" si="31"/>
        <v>0</v>
      </c>
      <c r="I260" s="63">
        <f t="shared" si="32"/>
        <v>342.46276860751146</v>
      </c>
      <c r="J260" s="56">
        <f t="shared" si="33"/>
        <v>-92.689569915721492</v>
      </c>
      <c r="K260" s="56">
        <f t="shared" si="34"/>
        <v>249.77319869178996</v>
      </c>
      <c r="L260" s="56">
        <f t="shared" si="35"/>
        <v>9021154.2506590672</v>
      </c>
      <c r="M260" s="56">
        <f t="shared" si="36"/>
        <v>6579525.5999391312</v>
      </c>
      <c r="N260" s="34">
        <f>'Jan-feb'!M260</f>
        <v>1329847.7895654019</v>
      </c>
      <c r="O260" s="34">
        <f t="shared" si="37"/>
        <v>5249677.8103737291</v>
      </c>
    </row>
    <row r="261" spans="1:15" x14ac:dyDescent="0.25">
      <c r="A261" s="55">
        <v>4625</v>
      </c>
      <c r="B261" s="55" t="s">
        <v>281</v>
      </c>
      <c r="C261" s="56">
        <v>120821449</v>
      </c>
      <c r="D261" s="56">
        <v>5437</v>
      </c>
      <c r="E261" s="56">
        <f t="shared" si="30"/>
        <v>22222.080007356999</v>
      </c>
      <c r="F261" s="57">
        <f t="shared" si="38"/>
        <v>1.8794753482673459</v>
      </c>
      <c r="G261" s="56">
        <f t="shared" si="39"/>
        <v>-6447.0855520725745</v>
      </c>
      <c r="H261" s="60">
        <f t="shared" si="31"/>
        <v>0</v>
      </c>
      <c r="I261" s="63">
        <f t="shared" si="32"/>
        <v>-6447.0855520725745</v>
      </c>
      <c r="J261" s="56">
        <f t="shared" si="33"/>
        <v>-92.689569915721492</v>
      </c>
      <c r="K261" s="56">
        <f t="shared" si="34"/>
        <v>-6539.7751219882957</v>
      </c>
      <c r="L261" s="56">
        <f t="shared" si="35"/>
        <v>-35052804.14661859</v>
      </c>
      <c r="M261" s="56">
        <f t="shared" si="36"/>
        <v>-35556757.338250361</v>
      </c>
      <c r="N261" s="34">
        <f>'Jan-feb'!M261</f>
        <v>-29873224.278829738</v>
      </c>
      <c r="O261" s="34">
        <f t="shared" si="37"/>
        <v>-5683533.0594206229</v>
      </c>
    </row>
    <row r="262" spans="1:15" x14ac:dyDescent="0.25">
      <c r="A262" s="55">
        <v>4626</v>
      </c>
      <c r="B262" s="55" t="s">
        <v>282</v>
      </c>
      <c r="C262" s="56">
        <v>451359622</v>
      </c>
      <c r="D262" s="56">
        <v>40105</v>
      </c>
      <c r="E262" s="56">
        <f t="shared" si="30"/>
        <v>11254.447624984416</v>
      </c>
      <c r="F262" s="57">
        <f t="shared" si="38"/>
        <v>0.95186665076002364</v>
      </c>
      <c r="G262" s="56">
        <f t="shared" si="39"/>
        <v>352.84652499842758</v>
      </c>
      <c r="H262" s="60">
        <f t="shared" si="31"/>
        <v>0</v>
      </c>
      <c r="I262" s="63">
        <f t="shared" si="32"/>
        <v>352.84652499842758</v>
      </c>
      <c r="J262" s="56">
        <f t="shared" si="33"/>
        <v>-92.689569915721492</v>
      </c>
      <c r="K262" s="56">
        <f t="shared" si="34"/>
        <v>260.15695508270608</v>
      </c>
      <c r="L262" s="56">
        <f t="shared" si="35"/>
        <v>14150909.885061938</v>
      </c>
      <c r="M262" s="56">
        <f t="shared" si="36"/>
        <v>10433594.683591926</v>
      </c>
      <c r="N262" s="34">
        <f>'Jan-feb'!M262</f>
        <v>1573167.6510637358</v>
      </c>
      <c r="O262" s="34">
        <f t="shared" si="37"/>
        <v>8860427.0325281899</v>
      </c>
    </row>
    <row r="263" spans="1:15" x14ac:dyDescent="0.25">
      <c r="A263" s="55">
        <v>4627</v>
      </c>
      <c r="B263" s="55" t="s">
        <v>283</v>
      </c>
      <c r="C263" s="56">
        <v>319739796</v>
      </c>
      <c r="D263" s="56">
        <v>30377</v>
      </c>
      <c r="E263" s="56">
        <f t="shared" si="30"/>
        <v>10525.719985515358</v>
      </c>
      <c r="F263" s="57">
        <f t="shared" si="38"/>
        <v>0.89023310279647971</v>
      </c>
      <c r="G263" s="56">
        <f t="shared" si="39"/>
        <v>804.65766146924352</v>
      </c>
      <c r="H263" s="60">
        <f t="shared" si="31"/>
        <v>40.41780593085241</v>
      </c>
      <c r="I263" s="63">
        <f t="shared" si="32"/>
        <v>845.07546740009593</v>
      </c>
      <c r="J263" s="56">
        <f t="shared" si="33"/>
        <v>-92.689569915721492</v>
      </c>
      <c r="K263" s="56">
        <f t="shared" si="34"/>
        <v>752.38589748437448</v>
      </c>
      <c r="L263" s="56">
        <f t="shared" si="35"/>
        <v>25670857.473212715</v>
      </c>
      <c r="M263" s="56">
        <f t="shared" si="36"/>
        <v>22855226.407882843</v>
      </c>
      <c r="N263" s="34">
        <f>'Jan-feb'!M263</f>
        <v>9563938.87172064</v>
      </c>
      <c r="O263" s="34">
        <f t="shared" si="37"/>
        <v>13291287.536162203</v>
      </c>
    </row>
    <row r="264" spans="1:15" x14ac:dyDescent="0.25">
      <c r="A264" s="55">
        <v>4628</v>
      </c>
      <c r="B264" s="55" t="s">
        <v>284</v>
      </c>
      <c r="C264" s="56">
        <v>44796404</v>
      </c>
      <c r="D264" s="56">
        <v>3875</v>
      </c>
      <c r="E264" s="56">
        <f t="shared" si="30"/>
        <v>11560.362322580646</v>
      </c>
      <c r="F264" s="57">
        <f t="shared" si="38"/>
        <v>0.97773997731696272</v>
      </c>
      <c r="G264" s="56">
        <f t="shared" si="39"/>
        <v>163.1794124887648</v>
      </c>
      <c r="H264" s="60">
        <f t="shared" si="31"/>
        <v>0</v>
      </c>
      <c r="I264" s="63">
        <f t="shared" si="32"/>
        <v>163.1794124887648</v>
      </c>
      <c r="J264" s="56">
        <f t="shared" si="33"/>
        <v>-92.689569915721492</v>
      </c>
      <c r="K264" s="56">
        <f t="shared" si="34"/>
        <v>70.489842573043305</v>
      </c>
      <c r="L264" s="56">
        <f t="shared" si="35"/>
        <v>632320.22339396353</v>
      </c>
      <c r="M264" s="56">
        <f t="shared" si="36"/>
        <v>273148.1399705428</v>
      </c>
      <c r="N264" s="34">
        <f>'Jan-feb'!M264</f>
        <v>-2215901.8560760031</v>
      </c>
      <c r="O264" s="34">
        <f t="shared" si="37"/>
        <v>2489049.9960465459</v>
      </c>
    </row>
    <row r="265" spans="1:15" x14ac:dyDescent="0.25">
      <c r="A265" s="55">
        <v>4629</v>
      </c>
      <c r="B265" s="55" t="s">
        <v>285</v>
      </c>
      <c r="C265" s="56">
        <v>11401246</v>
      </c>
      <c r="D265" s="56">
        <v>392</v>
      </c>
      <c r="E265" s="56">
        <f t="shared" ref="E265:E328" si="40">C265/D265</f>
        <v>29084.811224489797</v>
      </c>
      <c r="F265" s="57">
        <f t="shared" si="38"/>
        <v>2.4599040993165562</v>
      </c>
      <c r="G265" s="56">
        <f t="shared" si="39"/>
        <v>-10701.978906694907</v>
      </c>
      <c r="H265" s="60">
        <f t="shared" ref="H265:H328" si="41">(IF(E265&gt;=E$366*0.9,0,IF(E265&lt;0.9*E$366,(E$366*0.9-E265)*0.35)))</f>
        <v>0</v>
      </c>
      <c r="I265" s="63">
        <f t="shared" ref="I265:I328" si="42">G265+H265</f>
        <v>-10701.978906694907</v>
      </c>
      <c r="J265" s="56">
        <f t="shared" ref="J265:J328" si="43">I$368</f>
        <v>-92.689569915721492</v>
      </c>
      <c r="K265" s="56">
        <f t="shared" ref="K265:K328" si="44">I265+J265</f>
        <v>-10794.668476610628</v>
      </c>
      <c r="L265" s="56">
        <f t="shared" ref="L265:L328" si="45">I265*D265</f>
        <v>-4195175.7314244034</v>
      </c>
      <c r="M265" s="56">
        <f t="shared" ref="M265:M328" si="46">D265*K265</f>
        <v>-4231510.042831366</v>
      </c>
      <c r="N265" s="34">
        <f>'Jan-feb'!M265</f>
        <v>-4477006.9612288494</v>
      </c>
      <c r="O265" s="34">
        <f t="shared" ref="O265:O328" si="47">M265-N265</f>
        <v>245496.91839748342</v>
      </c>
    </row>
    <row r="266" spans="1:15" x14ac:dyDescent="0.25">
      <c r="A266" s="55">
        <v>4630</v>
      </c>
      <c r="B266" s="55" t="s">
        <v>286</v>
      </c>
      <c r="C266" s="56">
        <v>80811142</v>
      </c>
      <c r="D266" s="56">
        <v>8172</v>
      </c>
      <c r="E266" s="56">
        <f t="shared" si="40"/>
        <v>9888.7838962310325</v>
      </c>
      <c r="F266" s="57">
        <f t="shared" ref="F266:F329" si="48">E266/$E$366</f>
        <v>0.83636300252524609</v>
      </c>
      <c r="G266" s="56">
        <f t="shared" si="39"/>
        <v>1199.5580368255251</v>
      </c>
      <c r="H266" s="60">
        <f t="shared" si="41"/>
        <v>263.34543718036622</v>
      </c>
      <c r="I266" s="63">
        <f t="shared" si="42"/>
        <v>1462.9034740058912</v>
      </c>
      <c r="J266" s="56">
        <f t="shared" si="43"/>
        <v>-92.689569915721492</v>
      </c>
      <c r="K266" s="56">
        <f t="shared" si="44"/>
        <v>1370.2139040901698</v>
      </c>
      <c r="L266" s="56">
        <f t="shared" si="45"/>
        <v>11954847.189576143</v>
      </c>
      <c r="M266" s="56">
        <f t="shared" si="46"/>
        <v>11197388.024224868</v>
      </c>
      <c r="N266" s="34">
        <f>'Jan-feb'!M266</f>
        <v>4487353.6953438763</v>
      </c>
      <c r="O266" s="34">
        <f t="shared" si="47"/>
        <v>6710034.3288809918</v>
      </c>
    </row>
    <row r="267" spans="1:15" x14ac:dyDescent="0.25">
      <c r="A267" s="55">
        <v>4631</v>
      </c>
      <c r="B267" s="55" t="s">
        <v>287</v>
      </c>
      <c r="C267" s="56">
        <v>322954667</v>
      </c>
      <c r="D267" s="56">
        <v>30169</v>
      </c>
      <c r="E267" s="56">
        <f t="shared" si="40"/>
        <v>10704.851569491862</v>
      </c>
      <c r="F267" s="57">
        <f t="shared" si="48"/>
        <v>0.90538350258211908</v>
      </c>
      <c r="G267" s="56">
        <f t="shared" ref="G267:G330" si="49">(E$366-E267)*0.62</f>
        <v>693.59607940381056</v>
      </c>
      <c r="H267" s="60">
        <f t="shared" si="41"/>
        <v>0</v>
      </c>
      <c r="I267" s="63">
        <f t="shared" si="42"/>
        <v>693.59607940381056</v>
      </c>
      <c r="J267" s="56">
        <f t="shared" si="43"/>
        <v>-92.689569915721492</v>
      </c>
      <c r="K267" s="56">
        <f t="shared" si="44"/>
        <v>600.90650948808911</v>
      </c>
      <c r="L267" s="56">
        <f t="shared" si="45"/>
        <v>20925100.119533561</v>
      </c>
      <c r="M267" s="56">
        <f t="shared" si="46"/>
        <v>18128748.484746162</v>
      </c>
      <c r="N267" s="34">
        <f>'Jan-feb'!M267</f>
        <v>10579375.719891036</v>
      </c>
      <c r="O267" s="34">
        <f t="shared" si="47"/>
        <v>7549372.7648551259</v>
      </c>
    </row>
    <row r="268" spans="1:15" x14ac:dyDescent="0.25">
      <c r="A268" s="55">
        <v>4632</v>
      </c>
      <c r="B268" s="55" t="s">
        <v>288</v>
      </c>
      <c r="C268" s="56">
        <v>42564659</v>
      </c>
      <c r="D268" s="56">
        <v>2915</v>
      </c>
      <c r="E268" s="56">
        <f t="shared" si="40"/>
        <v>14601.941337907376</v>
      </c>
      <c r="F268" s="57">
        <f t="shared" si="48"/>
        <v>1.2349873986754174</v>
      </c>
      <c r="G268" s="56">
        <f t="shared" si="49"/>
        <v>-1722.5995770138077</v>
      </c>
      <c r="H268" s="60">
        <f t="shared" si="41"/>
        <v>0</v>
      </c>
      <c r="I268" s="63">
        <f t="shared" si="42"/>
        <v>-1722.5995770138077</v>
      </c>
      <c r="J268" s="56">
        <f t="shared" si="43"/>
        <v>-92.689569915721492</v>
      </c>
      <c r="K268" s="56">
        <f t="shared" si="44"/>
        <v>-1815.2891469295291</v>
      </c>
      <c r="L268" s="56">
        <f t="shared" si="45"/>
        <v>-5021377.7669952493</v>
      </c>
      <c r="M268" s="56">
        <f t="shared" si="46"/>
        <v>-5291567.8632995775</v>
      </c>
      <c r="N268" s="34">
        <f>'Jan-feb'!M268</f>
        <v>-2617842.7902094307</v>
      </c>
      <c r="O268" s="34">
        <f t="shared" si="47"/>
        <v>-2673725.0730901468</v>
      </c>
    </row>
    <row r="269" spans="1:15" x14ac:dyDescent="0.25">
      <c r="A269" s="55">
        <v>4633</v>
      </c>
      <c r="B269" s="55" t="s">
        <v>289</v>
      </c>
      <c r="C269" s="56">
        <v>5791765</v>
      </c>
      <c r="D269" s="56">
        <v>521</v>
      </c>
      <c r="E269" s="56">
        <f t="shared" si="40"/>
        <v>11116.631477927063</v>
      </c>
      <c r="F269" s="57">
        <f t="shared" si="48"/>
        <v>0.94021058387061784</v>
      </c>
      <c r="G269" s="56">
        <f t="shared" si="49"/>
        <v>438.29253617398598</v>
      </c>
      <c r="H269" s="60">
        <f t="shared" si="41"/>
        <v>0</v>
      </c>
      <c r="I269" s="63">
        <f t="shared" si="42"/>
        <v>438.29253617398598</v>
      </c>
      <c r="J269" s="56">
        <f t="shared" si="43"/>
        <v>-92.689569915721492</v>
      </c>
      <c r="K269" s="56">
        <f t="shared" si="44"/>
        <v>345.60296625826447</v>
      </c>
      <c r="L269" s="56">
        <f t="shared" si="45"/>
        <v>228350.4113466467</v>
      </c>
      <c r="M269" s="56">
        <f t="shared" si="46"/>
        <v>180059.14542055578</v>
      </c>
      <c r="N269" s="34">
        <f>'Jan-feb'!M269</f>
        <v>-8605.5877046703263</v>
      </c>
      <c r="O269" s="34">
        <f t="shared" si="47"/>
        <v>188664.73312522611</v>
      </c>
    </row>
    <row r="270" spans="1:15" x14ac:dyDescent="0.25">
      <c r="A270" s="55">
        <v>4634</v>
      </c>
      <c r="B270" s="55" t="s">
        <v>290</v>
      </c>
      <c r="C270" s="56">
        <v>24986488</v>
      </c>
      <c r="D270" s="56">
        <v>1687</v>
      </c>
      <c r="E270" s="56">
        <f t="shared" si="40"/>
        <v>14811.196206283343</v>
      </c>
      <c r="F270" s="57">
        <f t="shared" si="48"/>
        <v>1.2526855334354108</v>
      </c>
      <c r="G270" s="56">
        <f t="shared" si="49"/>
        <v>-1852.3375954069072</v>
      </c>
      <c r="H270" s="60">
        <f t="shared" si="41"/>
        <v>0</v>
      </c>
      <c r="I270" s="63">
        <f t="shared" si="42"/>
        <v>-1852.3375954069072</v>
      </c>
      <c r="J270" s="56">
        <f t="shared" si="43"/>
        <v>-92.689569915721492</v>
      </c>
      <c r="K270" s="56">
        <f t="shared" si="44"/>
        <v>-1945.0271653226287</v>
      </c>
      <c r="L270" s="56">
        <f t="shared" si="45"/>
        <v>-3124893.5234514526</v>
      </c>
      <c r="M270" s="56">
        <f t="shared" si="46"/>
        <v>-3281260.8278992744</v>
      </c>
      <c r="N270" s="34">
        <f>'Jan-feb'!M270</f>
        <v>-3227220.9077884429</v>
      </c>
      <c r="O270" s="34">
        <f t="shared" si="47"/>
        <v>-54039.920110831503</v>
      </c>
    </row>
    <row r="271" spans="1:15" x14ac:dyDescent="0.25">
      <c r="A271" s="55">
        <v>4635</v>
      </c>
      <c r="B271" s="55" t="s">
        <v>291</v>
      </c>
      <c r="C271" s="56">
        <v>29660858</v>
      </c>
      <c r="D271" s="56">
        <v>2260</v>
      </c>
      <c r="E271" s="56">
        <f t="shared" si="40"/>
        <v>13124.273451327434</v>
      </c>
      <c r="F271" s="57">
        <f t="shared" si="48"/>
        <v>1.1100107824075498</v>
      </c>
      <c r="G271" s="56">
        <f t="shared" si="49"/>
        <v>-806.44548733424358</v>
      </c>
      <c r="H271" s="60">
        <f t="shared" si="41"/>
        <v>0</v>
      </c>
      <c r="I271" s="63">
        <f t="shared" si="42"/>
        <v>-806.44548733424358</v>
      </c>
      <c r="J271" s="56">
        <f t="shared" si="43"/>
        <v>-92.689569915721492</v>
      </c>
      <c r="K271" s="56">
        <f t="shared" si="44"/>
        <v>-899.13505724996503</v>
      </c>
      <c r="L271" s="56">
        <f t="shared" si="45"/>
        <v>-1822566.8013753905</v>
      </c>
      <c r="M271" s="56">
        <f t="shared" si="46"/>
        <v>-2032045.229384921</v>
      </c>
      <c r="N271" s="34">
        <f>'Jan-feb'!M271</f>
        <v>-1166832.6542275515</v>
      </c>
      <c r="O271" s="34">
        <f t="shared" si="47"/>
        <v>-865212.57515736949</v>
      </c>
    </row>
    <row r="272" spans="1:15" x14ac:dyDescent="0.25">
      <c r="A272" s="55">
        <v>4636</v>
      </c>
      <c r="B272" s="55" t="s">
        <v>292</v>
      </c>
      <c r="C272" s="56">
        <v>9688068</v>
      </c>
      <c r="D272" s="56">
        <v>740</v>
      </c>
      <c r="E272" s="56">
        <f t="shared" si="40"/>
        <v>13091.983783783784</v>
      </c>
      <c r="F272" s="57">
        <f t="shared" si="48"/>
        <v>1.1072798213934616</v>
      </c>
      <c r="G272" s="56">
        <f t="shared" si="49"/>
        <v>-786.42589345718079</v>
      </c>
      <c r="H272" s="60">
        <f t="shared" si="41"/>
        <v>0</v>
      </c>
      <c r="I272" s="63">
        <f t="shared" si="42"/>
        <v>-786.42589345718079</v>
      </c>
      <c r="J272" s="56">
        <f t="shared" si="43"/>
        <v>-92.689569915721492</v>
      </c>
      <c r="K272" s="56">
        <f t="shared" si="44"/>
        <v>-879.11546337290224</v>
      </c>
      <c r="L272" s="56">
        <f t="shared" si="45"/>
        <v>-581955.16115831374</v>
      </c>
      <c r="M272" s="56">
        <f t="shared" si="46"/>
        <v>-650545.44289594761</v>
      </c>
      <c r="N272" s="34">
        <f>'Jan-feb'!M272</f>
        <v>-807163.04660548153</v>
      </c>
      <c r="O272" s="34">
        <f t="shared" si="47"/>
        <v>156617.60370953393</v>
      </c>
    </row>
    <row r="273" spans="1:15" x14ac:dyDescent="0.25">
      <c r="A273" s="55">
        <v>4637</v>
      </c>
      <c r="B273" s="55" t="s">
        <v>293</v>
      </c>
      <c r="C273" s="56">
        <v>14744430</v>
      </c>
      <c r="D273" s="56">
        <v>1281</v>
      </c>
      <c r="E273" s="56">
        <f t="shared" si="40"/>
        <v>11510.093676814988</v>
      </c>
      <c r="F273" s="57">
        <f t="shared" si="48"/>
        <v>0.97348840948550597</v>
      </c>
      <c r="G273" s="56">
        <f t="shared" si="49"/>
        <v>194.34597286347289</v>
      </c>
      <c r="H273" s="60">
        <f t="shared" si="41"/>
        <v>0</v>
      </c>
      <c r="I273" s="63">
        <f t="shared" si="42"/>
        <v>194.34597286347289</v>
      </c>
      <c r="J273" s="56">
        <f t="shared" si="43"/>
        <v>-92.689569915721492</v>
      </c>
      <c r="K273" s="56">
        <f t="shared" si="44"/>
        <v>101.6564029477514</v>
      </c>
      <c r="L273" s="56">
        <f t="shared" si="45"/>
        <v>248957.19123810879</v>
      </c>
      <c r="M273" s="56">
        <f t="shared" si="46"/>
        <v>130221.85217606954</v>
      </c>
      <c r="N273" s="34">
        <f>'Jan-feb'!M273</f>
        <v>-98872.401515705118</v>
      </c>
      <c r="O273" s="34">
        <f t="shared" si="47"/>
        <v>229094.25369177468</v>
      </c>
    </row>
    <row r="274" spans="1:15" x14ac:dyDescent="0.25">
      <c r="A274" s="55">
        <v>4638</v>
      </c>
      <c r="B274" s="55" t="s">
        <v>294</v>
      </c>
      <c r="C274" s="56">
        <v>51269983</v>
      </c>
      <c r="D274" s="56">
        <v>3894</v>
      </c>
      <c r="E274" s="56">
        <f t="shared" si="40"/>
        <v>13166.40549563431</v>
      </c>
      <c r="F274" s="57">
        <f t="shared" si="48"/>
        <v>1.1135741814512334</v>
      </c>
      <c r="G274" s="56">
        <f t="shared" si="49"/>
        <v>-832.56735480450675</v>
      </c>
      <c r="H274" s="60">
        <f t="shared" si="41"/>
        <v>0</v>
      </c>
      <c r="I274" s="63">
        <f t="shared" si="42"/>
        <v>-832.56735480450675</v>
      </c>
      <c r="J274" s="56">
        <f t="shared" si="43"/>
        <v>-92.689569915721492</v>
      </c>
      <c r="K274" s="56">
        <f t="shared" si="44"/>
        <v>-925.2569247202282</v>
      </c>
      <c r="L274" s="56">
        <f t="shared" si="45"/>
        <v>-3242017.2796087493</v>
      </c>
      <c r="M274" s="56">
        <f t="shared" si="46"/>
        <v>-3602950.4648605688</v>
      </c>
      <c r="N274" s="34">
        <f>'Jan-feb'!M274</f>
        <v>-4036586.6429212773</v>
      </c>
      <c r="O274" s="34">
        <f t="shared" si="47"/>
        <v>433636.17806070857</v>
      </c>
    </row>
    <row r="275" spans="1:15" x14ac:dyDescent="0.25">
      <c r="A275" s="55">
        <v>4639</v>
      </c>
      <c r="B275" s="55" t="s">
        <v>295</v>
      </c>
      <c r="C275" s="56">
        <v>33058579</v>
      </c>
      <c r="D275" s="56">
        <v>2550</v>
      </c>
      <c r="E275" s="56">
        <f t="shared" si="40"/>
        <v>12964.148627450981</v>
      </c>
      <c r="F275" s="57">
        <f t="shared" si="48"/>
        <v>1.0964679160772237</v>
      </c>
      <c r="G275" s="56">
        <f t="shared" si="49"/>
        <v>-707.16809653084272</v>
      </c>
      <c r="H275" s="60">
        <f t="shared" si="41"/>
        <v>0</v>
      </c>
      <c r="I275" s="63">
        <f t="shared" si="42"/>
        <v>-707.16809653084272</v>
      </c>
      <c r="J275" s="56">
        <f t="shared" si="43"/>
        <v>-92.689569915721492</v>
      </c>
      <c r="K275" s="56">
        <f t="shared" si="44"/>
        <v>-799.85766644656417</v>
      </c>
      <c r="L275" s="56">
        <f t="shared" si="45"/>
        <v>-1803278.6461536488</v>
      </c>
      <c r="M275" s="56">
        <f t="shared" si="46"/>
        <v>-2039637.0494387387</v>
      </c>
      <c r="N275" s="34">
        <f>'Jan-feb'!M275</f>
        <v>-2541083.3787080781</v>
      </c>
      <c r="O275" s="34">
        <f t="shared" si="47"/>
        <v>501446.32926933933</v>
      </c>
    </row>
    <row r="276" spans="1:15" x14ac:dyDescent="0.25">
      <c r="A276" s="55">
        <v>4640</v>
      </c>
      <c r="B276" s="55" t="s">
        <v>296</v>
      </c>
      <c r="C276" s="56">
        <v>133058309</v>
      </c>
      <c r="D276" s="56">
        <v>12496</v>
      </c>
      <c r="E276" s="56">
        <f t="shared" si="40"/>
        <v>10648.072103072984</v>
      </c>
      <c r="F276" s="57">
        <f t="shared" si="48"/>
        <v>0.90058126951542483</v>
      </c>
      <c r="G276" s="56">
        <f t="shared" si="49"/>
        <v>728.79934858351533</v>
      </c>
      <c r="H276" s="60">
        <f t="shared" si="41"/>
        <v>0</v>
      </c>
      <c r="I276" s="63">
        <f t="shared" si="42"/>
        <v>728.79934858351533</v>
      </c>
      <c r="J276" s="56">
        <f t="shared" si="43"/>
        <v>-92.689569915721492</v>
      </c>
      <c r="K276" s="56">
        <f t="shared" si="44"/>
        <v>636.10977866779388</v>
      </c>
      <c r="L276" s="56">
        <f t="shared" si="45"/>
        <v>9107076.6598996073</v>
      </c>
      <c r="M276" s="56">
        <f t="shared" si="46"/>
        <v>7948827.7942327522</v>
      </c>
      <c r="N276" s="34">
        <f>'Jan-feb'!M276</f>
        <v>2195717.9579701363</v>
      </c>
      <c r="O276" s="34">
        <f t="shared" si="47"/>
        <v>5753109.8362626154</v>
      </c>
    </row>
    <row r="277" spans="1:15" x14ac:dyDescent="0.25">
      <c r="A277" s="55">
        <v>4641</v>
      </c>
      <c r="B277" s="55" t="s">
        <v>297</v>
      </c>
      <c r="C277" s="56">
        <v>35238289</v>
      </c>
      <c r="D277" s="56">
        <v>1836</v>
      </c>
      <c r="E277" s="56">
        <f t="shared" si="40"/>
        <v>19192.967864923747</v>
      </c>
      <c r="F277" s="57">
        <f t="shared" si="48"/>
        <v>1.6232823367690625</v>
      </c>
      <c r="G277" s="56">
        <f t="shared" si="49"/>
        <v>-4569.0360237639579</v>
      </c>
      <c r="H277" s="60">
        <f t="shared" si="41"/>
        <v>0</v>
      </c>
      <c r="I277" s="63">
        <f t="shared" si="42"/>
        <v>-4569.0360237639579</v>
      </c>
      <c r="J277" s="56">
        <f t="shared" si="43"/>
        <v>-92.689569915721492</v>
      </c>
      <c r="K277" s="56">
        <f t="shared" si="44"/>
        <v>-4661.7255936796792</v>
      </c>
      <c r="L277" s="56">
        <f t="shared" si="45"/>
        <v>-8388750.1396306269</v>
      </c>
      <c r="M277" s="56">
        <f t="shared" si="46"/>
        <v>-8558928.1899958905</v>
      </c>
      <c r="N277" s="34">
        <f>'Jan-feb'!M277</f>
        <v>-9059398.9414698165</v>
      </c>
      <c r="O277" s="34">
        <f t="shared" si="47"/>
        <v>500470.75147392601</v>
      </c>
    </row>
    <row r="278" spans="1:15" x14ac:dyDescent="0.25">
      <c r="A278" s="55">
        <v>4642</v>
      </c>
      <c r="B278" s="55" t="s">
        <v>298</v>
      </c>
      <c r="C278" s="56">
        <v>27504510</v>
      </c>
      <c r="D278" s="56">
        <v>2188</v>
      </c>
      <c r="E278" s="56">
        <f t="shared" si="40"/>
        <v>12570.617001828154</v>
      </c>
      <c r="F278" s="57">
        <f t="shared" si="48"/>
        <v>1.0631842185621032</v>
      </c>
      <c r="G278" s="56">
        <f t="shared" si="49"/>
        <v>-463.17848864468999</v>
      </c>
      <c r="H278" s="60">
        <f t="shared" si="41"/>
        <v>0</v>
      </c>
      <c r="I278" s="63">
        <f t="shared" si="42"/>
        <v>-463.17848864468999</v>
      </c>
      <c r="J278" s="56">
        <f t="shared" si="43"/>
        <v>-92.689569915721492</v>
      </c>
      <c r="K278" s="56">
        <f t="shared" si="44"/>
        <v>-555.86805856041144</v>
      </c>
      <c r="L278" s="56">
        <f t="shared" si="45"/>
        <v>-1013434.5331545817</v>
      </c>
      <c r="M278" s="56">
        <f t="shared" si="46"/>
        <v>-1216239.3121301802</v>
      </c>
      <c r="N278" s="34">
        <f>'Jan-feb'!M278</f>
        <v>-1658545.4082875587</v>
      </c>
      <c r="O278" s="34">
        <f t="shared" si="47"/>
        <v>442306.09615737852</v>
      </c>
    </row>
    <row r="279" spans="1:15" x14ac:dyDescent="0.25">
      <c r="A279" s="55">
        <v>4643</v>
      </c>
      <c r="B279" s="55" t="s">
        <v>299</v>
      </c>
      <c r="C279" s="56">
        <v>71711708</v>
      </c>
      <c r="D279" s="56">
        <v>5213</v>
      </c>
      <c r="E279" s="56">
        <f t="shared" si="40"/>
        <v>13756.322271244964</v>
      </c>
      <c r="F279" s="57">
        <f t="shared" si="48"/>
        <v>1.1634675324301931</v>
      </c>
      <c r="G279" s="56">
        <f t="shared" si="49"/>
        <v>-1198.3157556831125</v>
      </c>
      <c r="H279" s="60">
        <f t="shared" si="41"/>
        <v>0</v>
      </c>
      <c r="I279" s="63">
        <f t="shared" si="42"/>
        <v>-1198.3157556831125</v>
      </c>
      <c r="J279" s="56">
        <f t="shared" si="43"/>
        <v>-92.689569915721492</v>
      </c>
      <c r="K279" s="56">
        <f t="shared" si="44"/>
        <v>-1291.0053255988339</v>
      </c>
      <c r="L279" s="56">
        <f t="shared" si="45"/>
        <v>-6246820.0343760652</v>
      </c>
      <c r="M279" s="56">
        <f t="shared" si="46"/>
        <v>-6730010.7623467213</v>
      </c>
      <c r="N279" s="34">
        <f>'Jan-feb'!M279</f>
        <v>-5396929.4781275354</v>
      </c>
      <c r="O279" s="34">
        <f t="shared" si="47"/>
        <v>-1333081.2842191858</v>
      </c>
    </row>
    <row r="280" spans="1:15" x14ac:dyDescent="0.25">
      <c r="A280" s="55">
        <v>4644</v>
      </c>
      <c r="B280" s="55" t="s">
        <v>300</v>
      </c>
      <c r="C280" s="56">
        <v>70379731</v>
      </c>
      <c r="D280" s="56">
        <v>5432</v>
      </c>
      <c r="E280" s="56">
        <f t="shared" si="40"/>
        <v>12956.504234167895</v>
      </c>
      <c r="F280" s="57">
        <f t="shared" si="48"/>
        <v>1.0958213767468252</v>
      </c>
      <c r="G280" s="56">
        <f t="shared" si="49"/>
        <v>-702.42857269532931</v>
      </c>
      <c r="H280" s="60">
        <f t="shared" si="41"/>
        <v>0</v>
      </c>
      <c r="I280" s="63">
        <f t="shared" si="42"/>
        <v>-702.42857269532931</v>
      </c>
      <c r="J280" s="56">
        <f t="shared" si="43"/>
        <v>-92.689569915721492</v>
      </c>
      <c r="K280" s="56">
        <f t="shared" si="44"/>
        <v>-795.11814261105076</v>
      </c>
      <c r="L280" s="56">
        <f t="shared" si="45"/>
        <v>-3815592.0068810289</v>
      </c>
      <c r="M280" s="56">
        <f t="shared" si="46"/>
        <v>-4319081.7506632274</v>
      </c>
      <c r="N280" s="34">
        <f>'Jan-feb'!M280</f>
        <v>-7368763.1570283454</v>
      </c>
      <c r="O280" s="34">
        <f t="shared" si="47"/>
        <v>3049681.406365118</v>
      </c>
    </row>
    <row r="281" spans="1:15" x14ac:dyDescent="0.25">
      <c r="A281" s="55">
        <v>4645</v>
      </c>
      <c r="B281" s="55" t="s">
        <v>301</v>
      </c>
      <c r="C281" s="56">
        <v>31883373</v>
      </c>
      <c r="D281" s="56">
        <v>2930</v>
      </c>
      <c r="E281" s="56">
        <f t="shared" si="40"/>
        <v>10881.697269624574</v>
      </c>
      <c r="F281" s="57">
        <f t="shared" si="48"/>
        <v>0.92034056932548747</v>
      </c>
      <c r="G281" s="56">
        <f t="shared" si="49"/>
        <v>583.95174532152942</v>
      </c>
      <c r="H281" s="60">
        <f t="shared" si="41"/>
        <v>0</v>
      </c>
      <c r="I281" s="63">
        <f t="shared" si="42"/>
        <v>583.95174532152942</v>
      </c>
      <c r="J281" s="56">
        <f t="shared" si="43"/>
        <v>-92.689569915721492</v>
      </c>
      <c r="K281" s="56">
        <f t="shared" si="44"/>
        <v>491.26217540580791</v>
      </c>
      <c r="L281" s="56">
        <f t="shared" si="45"/>
        <v>1710978.6137920811</v>
      </c>
      <c r="M281" s="56">
        <f t="shared" si="46"/>
        <v>1439398.1739390171</v>
      </c>
      <c r="N281" s="34">
        <f>'Jan-feb'!M281</f>
        <v>-424722.87561359641</v>
      </c>
      <c r="O281" s="34">
        <f t="shared" si="47"/>
        <v>1864121.0495526134</v>
      </c>
    </row>
    <row r="282" spans="1:15" x14ac:dyDescent="0.25">
      <c r="A282" s="55">
        <v>4646</v>
      </c>
      <c r="B282" s="55" t="s">
        <v>302</v>
      </c>
      <c r="C282" s="56">
        <v>31562497</v>
      </c>
      <c r="D282" s="56">
        <v>2924</v>
      </c>
      <c r="E282" s="56">
        <f t="shared" si="40"/>
        <v>10794.287619699042</v>
      </c>
      <c r="F282" s="57">
        <f t="shared" si="48"/>
        <v>0.91294772931315171</v>
      </c>
      <c r="G282" s="56">
        <f t="shared" si="49"/>
        <v>638.14572827535926</v>
      </c>
      <c r="H282" s="60">
        <f t="shared" si="41"/>
        <v>0</v>
      </c>
      <c r="I282" s="63">
        <f t="shared" si="42"/>
        <v>638.14572827535926</v>
      </c>
      <c r="J282" s="56">
        <f t="shared" si="43"/>
        <v>-92.689569915721492</v>
      </c>
      <c r="K282" s="56">
        <f t="shared" si="44"/>
        <v>545.45615835963781</v>
      </c>
      <c r="L282" s="56">
        <f t="shared" si="45"/>
        <v>1865938.1094771505</v>
      </c>
      <c r="M282" s="56">
        <f t="shared" si="46"/>
        <v>1594913.807043581</v>
      </c>
      <c r="N282" s="34">
        <f>'Jan-feb'!M282</f>
        <v>1674665.1084123219</v>
      </c>
      <c r="O282" s="34">
        <f t="shared" si="47"/>
        <v>-79751.301368740853</v>
      </c>
    </row>
    <row r="283" spans="1:15" x14ac:dyDescent="0.25">
      <c r="A283" s="55">
        <v>4647</v>
      </c>
      <c r="B283" s="55" t="s">
        <v>303</v>
      </c>
      <c r="C283" s="56">
        <v>259127181</v>
      </c>
      <c r="D283" s="56">
        <v>22662</v>
      </c>
      <c r="E283" s="56">
        <f t="shared" si="40"/>
        <v>11434.435663224782</v>
      </c>
      <c r="F283" s="57">
        <f t="shared" si="48"/>
        <v>0.96708948681964424</v>
      </c>
      <c r="G283" s="56">
        <f t="shared" si="49"/>
        <v>241.25394128940053</v>
      </c>
      <c r="H283" s="60">
        <f t="shared" si="41"/>
        <v>0</v>
      </c>
      <c r="I283" s="63">
        <f t="shared" si="42"/>
        <v>241.25394128940053</v>
      </c>
      <c r="J283" s="56">
        <f t="shared" si="43"/>
        <v>-92.689569915721492</v>
      </c>
      <c r="K283" s="56">
        <f t="shared" si="44"/>
        <v>148.56437137367902</v>
      </c>
      <c r="L283" s="56">
        <f t="shared" si="45"/>
        <v>5467296.8175003948</v>
      </c>
      <c r="M283" s="56">
        <f t="shared" si="46"/>
        <v>3366765.7840703139</v>
      </c>
      <c r="N283" s="34">
        <f>'Jan-feb'!M283</f>
        <v>-567401.40461273701</v>
      </c>
      <c r="O283" s="34">
        <f t="shared" si="47"/>
        <v>3934167.1886830507</v>
      </c>
    </row>
    <row r="284" spans="1:15" x14ac:dyDescent="0.25">
      <c r="A284" s="55">
        <v>4648</v>
      </c>
      <c r="B284" s="55" t="s">
        <v>304</v>
      </c>
      <c r="C284" s="56">
        <v>43210133</v>
      </c>
      <c r="D284" s="56">
        <v>3361</v>
      </c>
      <c r="E284" s="56">
        <f t="shared" si="40"/>
        <v>12856.33234156501</v>
      </c>
      <c r="F284" s="57">
        <f t="shared" si="48"/>
        <v>1.0873491454042112</v>
      </c>
      <c r="G284" s="56">
        <f t="shared" si="49"/>
        <v>-640.32199928154103</v>
      </c>
      <c r="H284" s="60">
        <f t="shared" si="41"/>
        <v>0</v>
      </c>
      <c r="I284" s="63">
        <f t="shared" si="42"/>
        <v>-640.32199928154103</v>
      </c>
      <c r="J284" s="56">
        <f t="shared" si="43"/>
        <v>-92.689569915721492</v>
      </c>
      <c r="K284" s="56">
        <f t="shared" si="44"/>
        <v>-733.01156919726247</v>
      </c>
      <c r="L284" s="56">
        <f t="shared" si="45"/>
        <v>-2152122.2395852595</v>
      </c>
      <c r="M284" s="56">
        <f t="shared" si="46"/>
        <v>-2463651.8840719992</v>
      </c>
      <c r="N284" s="34">
        <f>'Jan-feb'!M284</f>
        <v>-3492187.8108932753</v>
      </c>
      <c r="O284" s="34">
        <f t="shared" si="47"/>
        <v>1028535.9268212761</v>
      </c>
    </row>
    <row r="285" spans="1:15" x14ac:dyDescent="0.25">
      <c r="A285" s="55">
        <v>4649</v>
      </c>
      <c r="B285" s="55" t="s">
        <v>305</v>
      </c>
      <c r="C285" s="56">
        <v>101298704</v>
      </c>
      <c r="D285" s="56">
        <v>9655</v>
      </c>
      <c r="E285" s="56">
        <f t="shared" si="40"/>
        <v>10491.838839979286</v>
      </c>
      <c r="F285" s="57">
        <f t="shared" si="48"/>
        <v>0.88736753945654823</v>
      </c>
      <c r="G285" s="56">
        <f t="shared" si="49"/>
        <v>825.66397170160815</v>
      </c>
      <c r="H285" s="60">
        <f t="shared" si="41"/>
        <v>52.27620686847758</v>
      </c>
      <c r="I285" s="63">
        <f t="shared" si="42"/>
        <v>877.94017857008578</v>
      </c>
      <c r="J285" s="56">
        <f t="shared" si="43"/>
        <v>-92.689569915721492</v>
      </c>
      <c r="K285" s="56">
        <f t="shared" si="44"/>
        <v>785.25060865436433</v>
      </c>
      <c r="L285" s="56">
        <f t="shared" si="45"/>
        <v>8476512.4240941778</v>
      </c>
      <c r="M285" s="56">
        <f t="shared" si="46"/>
        <v>7581594.6265578875</v>
      </c>
      <c r="N285" s="34">
        <f>'Jan-feb'!M285</f>
        <v>2071721.3015190174</v>
      </c>
      <c r="O285" s="34">
        <f t="shared" si="47"/>
        <v>5509873.3250388699</v>
      </c>
    </row>
    <row r="286" spans="1:15" x14ac:dyDescent="0.25">
      <c r="A286" s="55">
        <v>4650</v>
      </c>
      <c r="B286" s="55" t="s">
        <v>306</v>
      </c>
      <c r="C286" s="56">
        <v>59981582</v>
      </c>
      <c r="D286" s="56">
        <v>5936</v>
      </c>
      <c r="E286" s="56">
        <f t="shared" si="40"/>
        <v>10104.713948787063</v>
      </c>
      <c r="F286" s="57">
        <f t="shared" si="48"/>
        <v>0.8546257038832995</v>
      </c>
      <c r="G286" s="56">
        <f t="shared" si="49"/>
        <v>1065.6814042407864</v>
      </c>
      <c r="H286" s="60">
        <f t="shared" si="41"/>
        <v>187.76991878575564</v>
      </c>
      <c r="I286" s="63">
        <f t="shared" si="42"/>
        <v>1253.451323026542</v>
      </c>
      <c r="J286" s="56">
        <f t="shared" si="43"/>
        <v>-92.689569915721492</v>
      </c>
      <c r="K286" s="56">
        <f t="shared" si="44"/>
        <v>1160.7617531108206</v>
      </c>
      <c r="L286" s="56">
        <f t="shared" si="45"/>
        <v>7440487.0534855537</v>
      </c>
      <c r="M286" s="56">
        <f t="shared" si="46"/>
        <v>6890281.7664658306</v>
      </c>
      <c r="N286" s="34">
        <f>'Jan-feb'!M286</f>
        <v>3190885.1106756316</v>
      </c>
      <c r="O286" s="34">
        <f t="shared" si="47"/>
        <v>3699396.6557901991</v>
      </c>
    </row>
    <row r="287" spans="1:15" x14ac:dyDescent="0.25">
      <c r="A287" s="55">
        <v>4651</v>
      </c>
      <c r="B287" s="55" t="s">
        <v>307</v>
      </c>
      <c r="C287" s="56">
        <v>73297646</v>
      </c>
      <c r="D287" s="56">
        <v>7311</v>
      </c>
      <c r="E287" s="56">
        <f t="shared" si="40"/>
        <v>10025.666256326083</v>
      </c>
      <c r="F287" s="57">
        <f t="shared" si="48"/>
        <v>0.84794009257829817</v>
      </c>
      <c r="G287" s="56">
        <f t="shared" si="49"/>
        <v>1114.6909735665936</v>
      </c>
      <c r="H287" s="60">
        <f t="shared" si="41"/>
        <v>215.43661114709838</v>
      </c>
      <c r="I287" s="63">
        <f t="shared" si="42"/>
        <v>1330.1275847136919</v>
      </c>
      <c r="J287" s="56">
        <f t="shared" si="43"/>
        <v>-92.689569915721492</v>
      </c>
      <c r="K287" s="56">
        <f t="shared" si="44"/>
        <v>1237.4380147979705</v>
      </c>
      <c r="L287" s="56">
        <f t="shared" si="45"/>
        <v>9724562.7718418017</v>
      </c>
      <c r="M287" s="56">
        <f t="shared" si="46"/>
        <v>9046909.3261879627</v>
      </c>
      <c r="N287" s="34">
        <f>'Jan-feb'!M287</f>
        <v>4753317.0020972956</v>
      </c>
      <c r="O287" s="34">
        <f t="shared" si="47"/>
        <v>4293592.3240906671</v>
      </c>
    </row>
    <row r="288" spans="1:15" x14ac:dyDescent="0.25">
      <c r="A288" s="55">
        <v>5001</v>
      </c>
      <c r="B288" s="55" t="s">
        <v>308</v>
      </c>
      <c r="C288" s="56">
        <v>2573334223</v>
      </c>
      <c r="D288" s="56">
        <v>216518</v>
      </c>
      <c r="E288" s="56">
        <f t="shared" si="40"/>
        <v>11885.08217792516</v>
      </c>
      <c r="F288" s="57">
        <f t="shared" si="48"/>
        <v>1.0052037864208316</v>
      </c>
      <c r="G288" s="56">
        <f t="shared" si="49"/>
        <v>-38.146897824833978</v>
      </c>
      <c r="H288" s="60">
        <f t="shared" si="41"/>
        <v>0</v>
      </c>
      <c r="I288" s="63">
        <f t="shared" si="42"/>
        <v>-38.146897824833978</v>
      </c>
      <c r="J288" s="56">
        <f t="shared" si="43"/>
        <v>-92.689569915721492</v>
      </c>
      <c r="K288" s="56">
        <f t="shared" si="44"/>
        <v>-130.83646774055546</v>
      </c>
      <c r="L288" s="56">
        <f t="shared" si="45"/>
        <v>-8259490.0232374035</v>
      </c>
      <c r="M288" s="56">
        <f t="shared" si="46"/>
        <v>-28328450.322249588</v>
      </c>
      <c r="N288" s="34">
        <f>'Jan-feb'!M288</f>
        <v>-15887261.446602279</v>
      </c>
      <c r="O288" s="34">
        <f t="shared" si="47"/>
        <v>-12441188.875647308</v>
      </c>
    </row>
    <row r="289" spans="1:15" x14ac:dyDescent="0.25">
      <c r="A289" s="55">
        <v>5006</v>
      </c>
      <c r="B289" s="55" t="s">
        <v>309</v>
      </c>
      <c r="C289" s="56">
        <v>224177281</v>
      </c>
      <c r="D289" s="56">
        <v>24064</v>
      </c>
      <c r="E289" s="56">
        <f t="shared" si="40"/>
        <v>9315.8777011303191</v>
      </c>
      <c r="F289" s="57">
        <f t="shared" si="48"/>
        <v>0.78790835425627426</v>
      </c>
      <c r="G289" s="56">
        <f t="shared" si="49"/>
        <v>1554.7598777879673</v>
      </c>
      <c r="H289" s="60">
        <f t="shared" si="41"/>
        <v>463.86260546561584</v>
      </c>
      <c r="I289" s="63">
        <f t="shared" si="42"/>
        <v>2018.6224832535831</v>
      </c>
      <c r="J289" s="56">
        <f t="shared" si="43"/>
        <v>-92.689569915721492</v>
      </c>
      <c r="K289" s="56">
        <f t="shared" si="44"/>
        <v>1925.9329133378617</v>
      </c>
      <c r="L289" s="56">
        <f t="shared" si="45"/>
        <v>48576131.437014222</v>
      </c>
      <c r="M289" s="56">
        <f t="shared" si="46"/>
        <v>46345649.626562305</v>
      </c>
      <c r="N289" s="34">
        <f>'Jan-feb'!M289</f>
        <v>22223853.72397884</v>
      </c>
      <c r="O289" s="34">
        <f t="shared" si="47"/>
        <v>24121795.902583465</v>
      </c>
    </row>
    <row r="290" spans="1:15" x14ac:dyDescent="0.25">
      <c r="A290" s="55">
        <v>5007</v>
      </c>
      <c r="B290" s="55" t="s">
        <v>310</v>
      </c>
      <c r="C290" s="56">
        <v>152859535</v>
      </c>
      <c r="D290" s="56">
        <v>15154</v>
      </c>
      <c r="E290" s="56">
        <f t="shared" si="40"/>
        <v>10087.07502969513</v>
      </c>
      <c r="F290" s="57">
        <f t="shared" si="48"/>
        <v>0.85313385822382959</v>
      </c>
      <c r="G290" s="56">
        <f t="shared" si="49"/>
        <v>1076.6175340777845</v>
      </c>
      <c r="H290" s="60">
        <f t="shared" si="41"/>
        <v>193.94354046793205</v>
      </c>
      <c r="I290" s="63">
        <f t="shared" si="42"/>
        <v>1270.5610745457166</v>
      </c>
      <c r="J290" s="56">
        <f t="shared" si="43"/>
        <v>-92.689569915721492</v>
      </c>
      <c r="K290" s="56">
        <f t="shared" si="44"/>
        <v>1177.8715046299951</v>
      </c>
      <c r="L290" s="56">
        <f t="shared" si="45"/>
        <v>19254082.52366579</v>
      </c>
      <c r="M290" s="56">
        <f t="shared" si="46"/>
        <v>17849464.781162947</v>
      </c>
      <c r="N290" s="34">
        <f>'Jan-feb'!M290</f>
        <v>8505786.7015664615</v>
      </c>
      <c r="O290" s="34">
        <f t="shared" si="47"/>
        <v>9343678.0795964859</v>
      </c>
    </row>
    <row r="291" spans="1:15" x14ac:dyDescent="0.25">
      <c r="A291" s="55">
        <v>5014</v>
      </c>
      <c r="B291" s="55" t="s">
        <v>311</v>
      </c>
      <c r="C291" s="56">
        <v>160093248</v>
      </c>
      <c r="D291" s="56">
        <v>5655</v>
      </c>
      <c r="E291" s="56">
        <f t="shared" si="40"/>
        <v>28310.035013262601</v>
      </c>
      <c r="F291" s="57">
        <f t="shared" si="48"/>
        <v>2.3943759044336561</v>
      </c>
      <c r="G291" s="56">
        <f t="shared" si="49"/>
        <v>-10221.617655734046</v>
      </c>
      <c r="H291" s="60">
        <f t="shared" si="41"/>
        <v>0</v>
      </c>
      <c r="I291" s="63">
        <f t="shared" si="42"/>
        <v>-10221.617655734046</v>
      </c>
      <c r="J291" s="56">
        <f t="shared" si="43"/>
        <v>-92.689569915721492</v>
      </c>
      <c r="K291" s="56">
        <f t="shared" si="44"/>
        <v>-10314.307225649767</v>
      </c>
      <c r="L291" s="56">
        <f t="shared" si="45"/>
        <v>-57803247.84317603</v>
      </c>
      <c r="M291" s="56">
        <f t="shared" si="46"/>
        <v>-58327407.361049436</v>
      </c>
      <c r="N291" s="34">
        <f>'Jan-feb'!M291</f>
        <v>-61049261.197370276</v>
      </c>
      <c r="O291" s="34">
        <f t="shared" si="47"/>
        <v>2721853.8363208398</v>
      </c>
    </row>
    <row r="292" spans="1:15" x14ac:dyDescent="0.25">
      <c r="A292" s="55">
        <v>5020</v>
      </c>
      <c r="B292" s="55" t="s">
        <v>312</v>
      </c>
      <c r="C292" s="56">
        <v>10013266</v>
      </c>
      <c r="D292" s="56">
        <v>891</v>
      </c>
      <c r="E292" s="56">
        <f t="shared" si="40"/>
        <v>11238.233445566779</v>
      </c>
      <c r="F292" s="57">
        <f t="shared" si="48"/>
        <v>0.95049530521101366</v>
      </c>
      <c r="G292" s="56">
        <f t="shared" si="49"/>
        <v>362.89931623736243</v>
      </c>
      <c r="H292" s="60">
        <f t="shared" si="41"/>
        <v>0</v>
      </c>
      <c r="I292" s="63">
        <f t="shared" si="42"/>
        <v>362.89931623736243</v>
      </c>
      <c r="J292" s="56">
        <f t="shared" si="43"/>
        <v>-92.689569915721492</v>
      </c>
      <c r="K292" s="56">
        <f t="shared" si="44"/>
        <v>270.20974632164092</v>
      </c>
      <c r="L292" s="56">
        <f t="shared" si="45"/>
        <v>323343.29076748993</v>
      </c>
      <c r="M292" s="56">
        <f t="shared" si="46"/>
        <v>240756.88397258206</v>
      </c>
      <c r="N292" s="34">
        <f>'Jan-feb'!M292</f>
        <v>-476645.10100741108</v>
      </c>
      <c r="O292" s="34">
        <f t="shared" si="47"/>
        <v>717401.9849799932</v>
      </c>
    </row>
    <row r="293" spans="1:15" x14ac:dyDescent="0.25">
      <c r="A293" s="55">
        <v>5021</v>
      </c>
      <c r="B293" s="55" t="s">
        <v>313</v>
      </c>
      <c r="C293" s="56">
        <v>71776542</v>
      </c>
      <c r="D293" s="56">
        <v>7408</v>
      </c>
      <c r="E293" s="56">
        <f t="shared" si="40"/>
        <v>9689.0580453563707</v>
      </c>
      <c r="F293" s="57">
        <f t="shared" si="48"/>
        <v>0.81947080282988127</v>
      </c>
      <c r="G293" s="56">
        <f t="shared" si="49"/>
        <v>1323.3880643678153</v>
      </c>
      <c r="H293" s="60">
        <f t="shared" si="41"/>
        <v>333.24948498649781</v>
      </c>
      <c r="I293" s="63">
        <f t="shared" si="42"/>
        <v>1656.6375493543133</v>
      </c>
      <c r="J293" s="56">
        <f t="shared" si="43"/>
        <v>-92.689569915721492</v>
      </c>
      <c r="K293" s="56">
        <f t="shared" si="44"/>
        <v>1563.9479794385918</v>
      </c>
      <c r="L293" s="56">
        <f t="shared" si="45"/>
        <v>12272370.965616753</v>
      </c>
      <c r="M293" s="56">
        <f t="shared" si="46"/>
        <v>11585726.631681088</v>
      </c>
      <c r="N293" s="34">
        <f>'Jan-feb'!M293</f>
        <v>5007108.3905466767</v>
      </c>
      <c r="O293" s="34">
        <f t="shared" si="47"/>
        <v>6578618.2411344117</v>
      </c>
    </row>
    <row r="294" spans="1:15" x14ac:dyDescent="0.25">
      <c r="A294" s="55">
        <v>5022</v>
      </c>
      <c r="B294" s="55" t="s">
        <v>314</v>
      </c>
      <c r="C294" s="56">
        <v>24441229</v>
      </c>
      <c r="D294" s="56">
        <v>2513</v>
      </c>
      <c r="E294" s="56">
        <f t="shared" si="40"/>
        <v>9725.91683247115</v>
      </c>
      <c r="F294" s="57">
        <f t="shared" si="48"/>
        <v>0.82258820595894599</v>
      </c>
      <c r="G294" s="56">
        <f t="shared" si="49"/>
        <v>1300.5356163566523</v>
      </c>
      <c r="H294" s="60">
        <f t="shared" si="41"/>
        <v>320.34890949632506</v>
      </c>
      <c r="I294" s="63">
        <f t="shared" si="42"/>
        <v>1620.8845258529773</v>
      </c>
      <c r="J294" s="56">
        <f t="shared" si="43"/>
        <v>-92.689569915721492</v>
      </c>
      <c r="K294" s="56">
        <f t="shared" si="44"/>
        <v>1528.1949559372558</v>
      </c>
      <c r="L294" s="56">
        <f t="shared" si="45"/>
        <v>4073282.8134685317</v>
      </c>
      <c r="M294" s="56">
        <f t="shared" si="46"/>
        <v>3840353.9242703239</v>
      </c>
      <c r="N294" s="34">
        <f>'Jan-feb'!M294</f>
        <v>173555.21462219546</v>
      </c>
      <c r="O294" s="34">
        <f t="shared" si="47"/>
        <v>3666798.7096481286</v>
      </c>
    </row>
    <row r="295" spans="1:15" x14ac:dyDescent="0.25">
      <c r="A295" s="55">
        <v>5025</v>
      </c>
      <c r="B295" s="55" t="s">
        <v>315</v>
      </c>
      <c r="C295" s="56">
        <v>57905464</v>
      </c>
      <c r="D295" s="56">
        <v>5681</v>
      </c>
      <c r="E295" s="56">
        <f t="shared" si="40"/>
        <v>10192.829431438127</v>
      </c>
      <c r="F295" s="57">
        <f t="shared" si="48"/>
        <v>0.86207824106202113</v>
      </c>
      <c r="G295" s="56">
        <f t="shared" si="49"/>
        <v>1011.0498049971263</v>
      </c>
      <c r="H295" s="60">
        <f t="shared" si="41"/>
        <v>156.929499857883</v>
      </c>
      <c r="I295" s="63">
        <f t="shared" si="42"/>
        <v>1167.9793048550093</v>
      </c>
      <c r="J295" s="56">
        <f t="shared" si="43"/>
        <v>-92.689569915721492</v>
      </c>
      <c r="K295" s="56">
        <f t="shared" si="44"/>
        <v>1075.2897349392879</v>
      </c>
      <c r="L295" s="56">
        <f t="shared" si="45"/>
        <v>6635290.4308813084</v>
      </c>
      <c r="M295" s="56">
        <f t="shared" si="46"/>
        <v>6108720.9841900943</v>
      </c>
      <c r="N295" s="34">
        <f>'Jan-feb'!M295</f>
        <v>2505130.5037210672</v>
      </c>
      <c r="O295" s="34">
        <f t="shared" si="47"/>
        <v>3603590.4804690271</v>
      </c>
    </row>
    <row r="296" spans="1:15" x14ac:dyDescent="0.25">
      <c r="A296" s="55">
        <v>5026</v>
      </c>
      <c r="B296" s="55" t="s">
        <v>316</v>
      </c>
      <c r="C296" s="56">
        <v>18408702</v>
      </c>
      <c r="D296" s="56">
        <v>2048</v>
      </c>
      <c r="E296" s="56">
        <f t="shared" si="40"/>
        <v>8988.6240234375</v>
      </c>
      <c r="F296" s="57">
        <f t="shared" si="48"/>
        <v>0.76023024223211388</v>
      </c>
      <c r="G296" s="56">
        <f t="shared" si="49"/>
        <v>1757.6571579575152</v>
      </c>
      <c r="H296" s="60">
        <f t="shared" si="41"/>
        <v>578.40139265810251</v>
      </c>
      <c r="I296" s="63">
        <f t="shared" si="42"/>
        <v>2336.0585506156176</v>
      </c>
      <c r="J296" s="56">
        <f t="shared" si="43"/>
        <v>-92.689569915721492</v>
      </c>
      <c r="K296" s="56">
        <f t="shared" si="44"/>
        <v>2243.3689806998959</v>
      </c>
      <c r="L296" s="56">
        <f t="shared" si="45"/>
        <v>4784247.9116607849</v>
      </c>
      <c r="M296" s="56">
        <f t="shared" si="46"/>
        <v>4594419.6724733869</v>
      </c>
      <c r="N296" s="34">
        <f>'Jan-feb'!M296</f>
        <v>2056280.7441684115</v>
      </c>
      <c r="O296" s="34">
        <f t="shared" si="47"/>
        <v>2538138.9283049754</v>
      </c>
    </row>
    <row r="297" spans="1:15" x14ac:dyDescent="0.25">
      <c r="A297" s="55">
        <v>5027</v>
      </c>
      <c r="B297" s="55" t="s">
        <v>317</v>
      </c>
      <c r="C297" s="56">
        <v>56607272</v>
      </c>
      <c r="D297" s="56">
        <v>6141</v>
      </c>
      <c r="E297" s="56">
        <f t="shared" si="40"/>
        <v>9217.924116593389</v>
      </c>
      <c r="F297" s="57">
        <f t="shared" si="48"/>
        <v>0.77962374060396844</v>
      </c>
      <c r="G297" s="56">
        <f t="shared" si="49"/>
        <v>1615.4911002008641</v>
      </c>
      <c r="H297" s="60">
        <f t="shared" si="41"/>
        <v>498.1463600535414</v>
      </c>
      <c r="I297" s="63">
        <f t="shared" si="42"/>
        <v>2113.6374602544056</v>
      </c>
      <c r="J297" s="56">
        <f t="shared" si="43"/>
        <v>-92.689569915721492</v>
      </c>
      <c r="K297" s="56">
        <f t="shared" si="44"/>
        <v>2020.9478903386841</v>
      </c>
      <c r="L297" s="56">
        <f t="shared" si="45"/>
        <v>12979847.643422306</v>
      </c>
      <c r="M297" s="56">
        <f t="shared" si="46"/>
        <v>12410640.994569859</v>
      </c>
      <c r="N297" s="34">
        <f>'Jan-feb'!M297</f>
        <v>5972443.07430577</v>
      </c>
      <c r="O297" s="34">
        <f t="shared" si="47"/>
        <v>6438197.9202640885</v>
      </c>
    </row>
    <row r="298" spans="1:15" x14ac:dyDescent="0.25">
      <c r="A298" s="55">
        <v>5028</v>
      </c>
      <c r="B298" s="55" t="s">
        <v>318</v>
      </c>
      <c r="C298" s="56">
        <v>175228510</v>
      </c>
      <c r="D298" s="56">
        <v>17812</v>
      </c>
      <c r="E298" s="56">
        <f t="shared" si="40"/>
        <v>9837.6661801033006</v>
      </c>
      <c r="F298" s="57">
        <f t="shared" si="48"/>
        <v>0.83203962292756695</v>
      </c>
      <c r="G298" s="56">
        <f t="shared" si="49"/>
        <v>1231.2510208247188</v>
      </c>
      <c r="H298" s="60">
        <f t="shared" si="41"/>
        <v>281.23663782507236</v>
      </c>
      <c r="I298" s="63">
        <f t="shared" si="42"/>
        <v>1512.4876586497912</v>
      </c>
      <c r="J298" s="56">
        <f t="shared" si="43"/>
        <v>-92.689569915721492</v>
      </c>
      <c r="K298" s="56">
        <f t="shared" si="44"/>
        <v>1419.7980887340698</v>
      </c>
      <c r="L298" s="56">
        <f t="shared" si="45"/>
        <v>26940430.17587008</v>
      </c>
      <c r="M298" s="56">
        <f t="shared" si="46"/>
        <v>25289443.55653125</v>
      </c>
      <c r="N298" s="34">
        <f>'Jan-feb'!M298</f>
        <v>10147465.18629284</v>
      </c>
      <c r="O298" s="34">
        <f t="shared" si="47"/>
        <v>15141978.37023841</v>
      </c>
    </row>
    <row r="299" spans="1:15" x14ac:dyDescent="0.25">
      <c r="A299" s="55">
        <v>5029</v>
      </c>
      <c r="B299" s="55" t="s">
        <v>319</v>
      </c>
      <c r="C299" s="56">
        <v>84017117</v>
      </c>
      <c r="D299" s="56">
        <v>8521</v>
      </c>
      <c r="E299" s="56">
        <f t="shared" si="40"/>
        <v>9860.0066893557087</v>
      </c>
      <c r="F299" s="57">
        <f t="shared" si="48"/>
        <v>0.83392911465803221</v>
      </c>
      <c r="G299" s="56">
        <f t="shared" si="49"/>
        <v>1217.399905088226</v>
      </c>
      <c r="H299" s="60">
        <f t="shared" si="41"/>
        <v>273.41745958672954</v>
      </c>
      <c r="I299" s="63">
        <f t="shared" si="42"/>
        <v>1490.8173646749556</v>
      </c>
      <c r="J299" s="56">
        <f t="shared" si="43"/>
        <v>-92.689569915721492</v>
      </c>
      <c r="K299" s="56">
        <f t="shared" si="44"/>
        <v>1398.1277947592341</v>
      </c>
      <c r="L299" s="56">
        <f t="shared" si="45"/>
        <v>12703254.764395297</v>
      </c>
      <c r="M299" s="56">
        <f t="shared" si="46"/>
        <v>11913446.939143434</v>
      </c>
      <c r="N299" s="34">
        <f>'Jan-feb'!M299</f>
        <v>5374760.8725483567</v>
      </c>
      <c r="O299" s="34">
        <f t="shared" si="47"/>
        <v>6538686.0665950775</v>
      </c>
    </row>
    <row r="300" spans="1:15" x14ac:dyDescent="0.25">
      <c r="A300" s="55">
        <v>5031</v>
      </c>
      <c r="B300" s="55" t="s">
        <v>320</v>
      </c>
      <c r="C300" s="56">
        <v>167822739</v>
      </c>
      <c r="D300" s="56">
        <v>15023</v>
      </c>
      <c r="E300" s="56">
        <f t="shared" si="40"/>
        <v>11171.053651068361</v>
      </c>
      <c r="F300" s="57">
        <f t="shared" si="48"/>
        <v>0.9448134443042201</v>
      </c>
      <c r="G300" s="56">
        <f t="shared" si="49"/>
        <v>404.55078882638117</v>
      </c>
      <c r="H300" s="60">
        <f t="shared" si="41"/>
        <v>0</v>
      </c>
      <c r="I300" s="63">
        <f t="shared" si="42"/>
        <v>404.55078882638117</v>
      </c>
      <c r="J300" s="56">
        <f t="shared" si="43"/>
        <v>-92.689569915721492</v>
      </c>
      <c r="K300" s="56">
        <f t="shared" si="44"/>
        <v>311.86121891065966</v>
      </c>
      <c r="L300" s="56">
        <f t="shared" si="45"/>
        <v>6077566.5005387245</v>
      </c>
      <c r="M300" s="56">
        <f t="shared" si="46"/>
        <v>4685091.0916948402</v>
      </c>
      <c r="N300" s="34">
        <f>'Jan-feb'!M300</f>
        <v>2223594.6075484403</v>
      </c>
      <c r="O300" s="34">
        <f t="shared" si="47"/>
        <v>2461496.4841463999</v>
      </c>
    </row>
    <row r="301" spans="1:15" x14ac:dyDescent="0.25">
      <c r="A301" s="55">
        <v>5032</v>
      </c>
      <c r="B301" s="55" t="s">
        <v>321</v>
      </c>
      <c r="C301" s="56">
        <v>42193241</v>
      </c>
      <c r="D301" s="56">
        <v>4233</v>
      </c>
      <c r="E301" s="56">
        <f t="shared" si="40"/>
        <v>9967.6921804866524</v>
      </c>
      <c r="F301" s="57">
        <f t="shared" si="48"/>
        <v>0.84303682311195127</v>
      </c>
      <c r="G301" s="56">
        <f t="shared" si="49"/>
        <v>1150.6349005870406</v>
      </c>
      <c r="H301" s="60">
        <f t="shared" si="41"/>
        <v>235.7275376908992</v>
      </c>
      <c r="I301" s="63">
        <f t="shared" si="42"/>
        <v>1386.3624382779399</v>
      </c>
      <c r="J301" s="56">
        <f t="shared" si="43"/>
        <v>-92.689569915721492</v>
      </c>
      <c r="K301" s="56">
        <f t="shared" si="44"/>
        <v>1293.6728683622184</v>
      </c>
      <c r="L301" s="56">
        <f t="shared" si="45"/>
        <v>5868472.2012305195</v>
      </c>
      <c r="M301" s="56">
        <f t="shared" si="46"/>
        <v>5476117.2517772708</v>
      </c>
      <c r="N301" s="34">
        <f>'Jan-feb'!M301</f>
        <v>1842092.5694457444</v>
      </c>
      <c r="O301" s="34">
        <f t="shared" si="47"/>
        <v>3634024.6823315267</v>
      </c>
    </row>
    <row r="302" spans="1:15" x14ac:dyDescent="0.25">
      <c r="A302" s="55">
        <v>5033</v>
      </c>
      <c r="B302" s="55" t="s">
        <v>322</v>
      </c>
      <c r="C302" s="56">
        <v>14965904</v>
      </c>
      <c r="D302" s="56">
        <v>786</v>
      </c>
      <c r="E302" s="56">
        <f t="shared" si="40"/>
        <v>19040.590330788804</v>
      </c>
      <c r="F302" s="57">
        <f t="shared" si="48"/>
        <v>1.6103947124358959</v>
      </c>
      <c r="G302" s="56">
        <f t="shared" si="49"/>
        <v>-4474.5619526002929</v>
      </c>
      <c r="H302" s="60">
        <f t="shared" si="41"/>
        <v>0</v>
      </c>
      <c r="I302" s="63">
        <f t="shared" si="42"/>
        <v>-4474.5619526002929</v>
      </c>
      <c r="J302" s="56">
        <f t="shared" si="43"/>
        <v>-92.689569915721492</v>
      </c>
      <c r="K302" s="56">
        <f t="shared" si="44"/>
        <v>-4567.2515225160141</v>
      </c>
      <c r="L302" s="56">
        <f t="shared" si="45"/>
        <v>-3517005.6947438302</v>
      </c>
      <c r="M302" s="56">
        <f t="shared" si="46"/>
        <v>-3589859.6966975871</v>
      </c>
      <c r="N302" s="34">
        <f>'Jan-feb'!M302</f>
        <v>-4031078.6231782548</v>
      </c>
      <c r="O302" s="34">
        <f t="shared" si="47"/>
        <v>441218.92648066767</v>
      </c>
    </row>
    <row r="303" spans="1:15" x14ac:dyDescent="0.25">
      <c r="A303" s="55">
        <v>5034</v>
      </c>
      <c r="B303" s="55" t="s">
        <v>323</v>
      </c>
      <c r="C303" s="56">
        <v>22605967</v>
      </c>
      <c r="D303" s="56">
        <v>2472</v>
      </c>
      <c r="E303" s="56">
        <f t="shared" si="40"/>
        <v>9144.8086569579282</v>
      </c>
      <c r="F303" s="57">
        <f t="shared" si="48"/>
        <v>0.77343985935088189</v>
      </c>
      <c r="G303" s="56">
        <f t="shared" si="49"/>
        <v>1660.8226851748498</v>
      </c>
      <c r="H303" s="60">
        <f t="shared" si="41"/>
        <v>523.73677092595267</v>
      </c>
      <c r="I303" s="63">
        <f t="shared" si="42"/>
        <v>2184.5594561008024</v>
      </c>
      <c r="J303" s="56">
        <f t="shared" si="43"/>
        <v>-92.689569915721492</v>
      </c>
      <c r="K303" s="56">
        <f t="shared" si="44"/>
        <v>2091.8698861850808</v>
      </c>
      <c r="L303" s="56">
        <f t="shared" si="45"/>
        <v>5400230.9754811833</v>
      </c>
      <c r="M303" s="56">
        <f t="shared" si="46"/>
        <v>5171102.3586495193</v>
      </c>
      <c r="N303" s="34">
        <f>'Jan-feb'!M303</f>
        <v>495523.0093935802</v>
      </c>
      <c r="O303" s="34">
        <f t="shared" si="47"/>
        <v>4675579.349255939</v>
      </c>
    </row>
    <row r="304" spans="1:15" x14ac:dyDescent="0.25">
      <c r="A304" s="55">
        <v>5035</v>
      </c>
      <c r="B304" s="55" t="s">
        <v>324</v>
      </c>
      <c r="C304" s="56">
        <v>248551999</v>
      </c>
      <c r="D304" s="56">
        <v>24927</v>
      </c>
      <c r="E304" s="56">
        <f t="shared" si="40"/>
        <v>9971.1958518875108</v>
      </c>
      <c r="F304" s="57">
        <f t="shared" si="48"/>
        <v>0.84333315288954913</v>
      </c>
      <c r="G304" s="56">
        <f t="shared" si="49"/>
        <v>1148.4626243185085</v>
      </c>
      <c r="H304" s="60">
        <f t="shared" si="41"/>
        <v>234.50125270059877</v>
      </c>
      <c r="I304" s="63">
        <f t="shared" si="42"/>
        <v>1382.9638770191073</v>
      </c>
      <c r="J304" s="56">
        <f t="shared" si="43"/>
        <v>-92.689569915721492</v>
      </c>
      <c r="K304" s="56">
        <f t="shared" si="44"/>
        <v>1290.2743071033858</v>
      </c>
      <c r="L304" s="56">
        <f t="shared" si="45"/>
        <v>34473140.562455289</v>
      </c>
      <c r="M304" s="56">
        <f t="shared" si="46"/>
        <v>32162667.653166097</v>
      </c>
      <c r="N304" s="34">
        <f>'Jan-feb'!M304</f>
        <v>15723224.3793584</v>
      </c>
      <c r="O304" s="34">
        <f t="shared" si="47"/>
        <v>16439443.273807697</v>
      </c>
    </row>
    <row r="305" spans="1:15" x14ac:dyDescent="0.25">
      <c r="A305" s="55">
        <v>5036</v>
      </c>
      <c r="B305" s="55" t="s">
        <v>325</v>
      </c>
      <c r="C305" s="56">
        <v>24126652</v>
      </c>
      <c r="D305" s="56">
        <v>2661</v>
      </c>
      <c r="E305" s="56">
        <f t="shared" si="40"/>
        <v>9066.7613679068018</v>
      </c>
      <c r="F305" s="57">
        <f t="shared" si="48"/>
        <v>0.76683885909698468</v>
      </c>
      <c r="G305" s="56">
        <f t="shared" si="49"/>
        <v>1709.2120043865482</v>
      </c>
      <c r="H305" s="60">
        <f t="shared" si="41"/>
        <v>551.05332209384687</v>
      </c>
      <c r="I305" s="63">
        <f t="shared" si="42"/>
        <v>2260.2653264803948</v>
      </c>
      <c r="J305" s="56">
        <f t="shared" si="43"/>
        <v>-92.689569915721492</v>
      </c>
      <c r="K305" s="56">
        <f t="shared" si="44"/>
        <v>2167.5757565646732</v>
      </c>
      <c r="L305" s="56">
        <f t="shared" si="45"/>
        <v>6014566.0337643307</v>
      </c>
      <c r="M305" s="56">
        <f t="shared" si="46"/>
        <v>5767919.0882185949</v>
      </c>
      <c r="N305" s="34">
        <f>'Jan-feb'!M305</f>
        <v>3099878.8629258522</v>
      </c>
      <c r="O305" s="34">
        <f t="shared" si="47"/>
        <v>2668040.2252927427</v>
      </c>
    </row>
    <row r="306" spans="1:15" x14ac:dyDescent="0.25">
      <c r="A306" s="55">
        <v>5037</v>
      </c>
      <c r="B306" s="55" t="s">
        <v>326</v>
      </c>
      <c r="C306" s="56">
        <v>204612282</v>
      </c>
      <c r="D306" s="56">
        <v>20732</v>
      </c>
      <c r="E306" s="56">
        <f t="shared" si="40"/>
        <v>9869.3942697279563</v>
      </c>
      <c r="F306" s="57">
        <f t="shared" si="48"/>
        <v>0.8347230874042233</v>
      </c>
      <c r="G306" s="56">
        <f t="shared" si="49"/>
        <v>1211.5796052574324</v>
      </c>
      <c r="H306" s="60">
        <f t="shared" si="41"/>
        <v>270.13180645644286</v>
      </c>
      <c r="I306" s="63">
        <f t="shared" si="42"/>
        <v>1481.7114117138753</v>
      </c>
      <c r="J306" s="56">
        <f t="shared" si="43"/>
        <v>-92.689569915721492</v>
      </c>
      <c r="K306" s="56">
        <f t="shared" si="44"/>
        <v>1389.0218417981539</v>
      </c>
      <c r="L306" s="56">
        <f t="shared" si="45"/>
        <v>30718840.987652063</v>
      </c>
      <c r="M306" s="56">
        <f t="shared" si="46"/>
        <v>28797200.824159328</v>
      </c>
      <c r="N306" s="34">
        <f>'Jan-feb'!M306</f>
        <v>17518357.83043921</v>
      </c>
      <c r="O306" s="34">
        <f t="shared" si="47"/>
        <v>11278842.993720118</v>
      </c>
    </row>
    <row r="307" spans="1:15" x14ac:dyDescent="0.25">
      <c r="A307" s="55">
        <v>5038</v>
      </c>
      <c r="B307" s="55" t="s">
        <v>327</v>
      </c>
      <c r="C307" s="56">
        <v>146245278</v>
      </c>
      <c r="D307" s="56">
        <v>15412</v>
      </c>
      <c r="E307" s="56">
        <f t="shared" si="40"/>
        <v>9489.0525564495201</v>
      </c>
      <c r="F307" s="57">
        <f t="shared" si="48"/>
        <v>0.80255495220770134</v>
      </c>
      <c r="G307" s="56">
        <f t="shared" si="49"/>
        <v>1447.3914674900627</v>
      </c>
      <c r="H307" s="60">
        <f t="shared" si="41"/>
        <v>403.25140610389553</v>
      </c>
      <c r="I307" s="63">
        <f t="shared" si="42"/>
        <v>1850.6428735939583</v>
      </c>
      <c r="J307" s="56">
        <f t="shared" si="43"/>
        <v>-92.689569915721492</v>
      </c>
      <c r="K307" s="56">
        <f t="shared" si="44"/>
        <v>1757.9533036782368</v>
      </c>
      <c r="L307" s="56">
        <f t="shared" si="45"/>
        <v>28522107.967830084</v>
      </c>
      <c r="M307" s="56">
        <f t="shared" si="46"/>
        <v>27093576.316288985</v>
      </c>
      <c r="N307" s="34">
        <f>'Jan-feb'!M307</f>
        <v>13002703.666720491</v>
      </c>
      <c r="O307" s="34">
        <f t="shared" si="47"/>
        <v>14090872.649568494</v>
      </c>
    </row>
    <row r="308" spans="1:15" x14ac:dyDescent="0.25">
      <c r="A308" s="55">
        <v>5041</v>
      </c>
      <c r="B308" s="55" t="s">
        <v>328</v>
      </c>
      <c r="C308" s="56">
        <v>19051878</v>
      </c>
      <c r="D308" s="56">
        <v>2138</v>
      </c>
      <c r="E308" s="56">
        <f t="shared" si="40"/>
        <v>8911.0748362956037</v>
      </c>
      <c r="F308" s="57">
        <f t="shared" si="48"/>
        <v>0.75367136990949102</v>
      </c>
      <c r="G308" s="56">
        <f t="shared" si="49"/>
        <v>1805.7376539854909</v>
      </c>
      <c r="H308" s="60">
        <f t="shared" si="41"/>
        <v>605.54360815776624</v>
      </c>
      <c r="I308" s="63">
        <f t="shared" si="42"/>
        <v>2411.2812621432572</v>
      </c>
      <c r="J308" s="56">
        <f t="shared" si="43"/>
        <v>-92.689569915721492</v>
      </c>
      <c r="K308" s="56">
        <f t="shared" si="44"/>
        <v>2318.5916922275355</v>
      </c>
      <c r="L308" s="56">
        <f t="shared" si="45"/>
        <v>5155319.3384622838</v>
      </c>
      <c r="M308" s="56">
        <f t="shared" si="46"/>
        <v>4957149.0379824713</v>
      </c>
      <c r="N308" s="34">
        <f>'Jan-feb'!M308</f>
        <v>1993964.8101523751</v>
      </c>
      <c r="O308" s="34">
        <f t="shared" si="47"/>
        <v>2963184.2278300961</v>
      </c>
    </row>
    <row r="309" spans="1:15" x14ac:dyDescent="0.25">
      <c r="A309" s="55">
        <v>5042</v>
      </c>
      <c r="B309" s="55" t="s">
        <v>329</v>
      </c>
      <c r="C309" s="56">
        <v>13329152</v>
      </c>
      <c r="D309" s="56">
        <v>1316</v>
      </c>
      <c r="E309" s="56">
        <f t="shared" si="40"/>
        <v>10128.534954407294</v>
      </c>
      <c r="F309" s="57">
        <f t="shared" si="48"/>
        <v>0.85664041145429826</v>
      </c>
      <c r="G309" s="56">
        <f t="shared" si="49"/>
        <v>1050.9123807562428</v>
      </c>
      <c r="H309" s="60">
        <f t="shared" si="41"/>
        <v>179.43256681867459</v>
      </c>
      <c r="I309" s="63">
        <f t="shared" si="42"/>
        <v>1230.3449475749173</v>
      </c>
      <c r="J309" s="56">
        <f t="shared" si="43"/>
        <v>-92.689569915721492</v>
      </c>
      <c r="K309" s="56">
        <f t="shared" si="44"/>
        <v>1137.6553776591959</v>
      </c>
      <c r="L309" s="56">
        <f t="shared" si="45"/>
        <v>1619133.9510085913</v>
      </c>
      <c r="M309" s="56">
        <f t="shared" si="46"/>
        <v>1497154.4769995017</v>
      </c>
      <c r="N309" s="34">
        <f>'Jan-feb'!M309</f>
        <v>224670.52587457612</v>
      </c>
      <c r="O309" s="34">
        <f t="shared" si="47"/>
        <v>1272483.9511249256</v>
      </c>
    </row>
    <row r="310" spans="1:15" x14ac:dyDescent="0.25">
      <c r="A310" s="55">
        <v>5043</v>
      </c>
      <c r="B310" s="55" t="s">
        <v>330</v>
      </c>
      <c r="C310" s="56">
        <v>5447543</v>
      </c>
      <c r="D310" s="56">
        <v>443</v>
      </c>
      <c r="E310" s="56">
        <f t="shared" si="40"/>
        <v>12296.936794582392</v>
      </c>
      <c r="F310" s="57">
        <f t="shared" si="48"/>
        <v>1.0400371863015401</v>
      </c>
      <c r="G310" s="56">
        <f t="shared" si="49"/>
        <v>-293.49676015231802</v>
      </c>
      <c r="H310" s="60">
        <f t="shared" si="41"/>
        <v>0</v>
      </c>
      <c r="I310" s="63">
        <f t="shared" si="42"/>
        <v>-293.49676015231802</v>
      </c>
      <c r="J310" s="56">
        <f t="shared" si="43"/>
        <v>-92.689569915721492</v>
      </c>
      <c r="K310" s="56">
        <f t="shared" si="44"/>
        <v>-386.18633006803952</v>
      </c>
      <c r="L310" s="56">
        <f t="shared" si="45"/>
        <v>-130019.06474747688</v>
      </c>
      <c r="M310" s="56">
        <f t="shared" si="46"/>
        <v>-171080.54422014151</v>
      </c>
      <c r="N310" s="34">
        <f>'Jan-feb'!M310</f>
        <v>-556837.33960301138</v>
      </c>
      <c r="O310" s="34">
        <f t="shared" si="47"/>
        <v>385756.7953828699</v>
      </c>
    </row>
    <row r="311" spans="1:15" x14ac:dyDescent="0.25">
      <c r="A311" s="55">
        <v>5044</v>
      </c>
      <c r="B311" s="55" t="s">
        <v>331</v>
      </c>
      <c r="C311" s="56">
        <v>13008981</v>
      </c>
      <c r="D311" s="56">
        <v>811</v>
      </c>
      <c r="E311" s="56">
        <f t="shared" si="40"/>
        <v>16040.667077681874</v>
      </c>
      <c r="F311" s="57">
        <f t="shared" si="48"/>
        <v>1.3566704076434639</v>
      </c>
      <c r="G311" s="56">
        <f t="shared" si="49"/>
        <v>-2614.6095356739966</v>
      </c>
      <c r="H311" s="60">
        <f t="shared" si="41"/>
        <v>0</v>
      </c>
      <c r="I311" s="63">
        <f t="shared" si="42"/>
        <v>-2614.6095356739966</v>
      </c>
      <c r="J311" s="56">
        <f t="shared" si="43"/>
        <v>-92.689569915721492</v>
      </c>
      <c r="K311" s="56">
        <f t="shared" si="44"/>
        <v>-2707.2991055897182</v>
      </c>
      <c r="L311" s="56">
        <f t="shared" si="45"/>
        <v>-2120448.3334316113</v>
      </c>
      <c r="M311" s="56">
        <f t="shared" si="46"/>
        <v>-2195619.5746332617</v>
      </c>
      <c r="N311" s="34">
        <f>'Jan-feb'!M311</f>
        <v>-2766818.4521851968</v>
      </c>
      <c r="O311" s="34">
        <f t="shared" si="47"/>
        <v>571198.87755193515</v>
      </c>
    </row>
    <row r="312" spans="1:15" x14ac:dyDescent="0.25">
      <c r="A312" s="55">
        <v>5045</v>
      </c>
      <c r="B312" s="55" t="s">
        <v>332</v>
      </c>
      <c r="C312" s="56">
        <v>23842992</v>
      </c>
      <c r="D312" s="56">
        <v>2314</v>
      </c>
      <c r="E312" s="56">
        <f t="shared" si="40"/>
        <v>10303.799481417458</v>
      </c>
      <c r="F312" s="57">
        <f t="shared" si="48"/>
        <v>0.87146374742610133</v>
      </c>
      <c r="G312" s="56">
        <f t="shared" si="49"/>
        <v>942.24837400994124</v>
      </c>
      <c r="H312" s="60">
        <f t="shared" si="41"/>
        <v>118.08998236511724</v>
      </c>
      <c r="I312" s="63">
        <f t="shared" si="42"/>
        <v>1060.3383563750585</v>
      </c>
      <c r="J312" s="56">
        <f t="shared" si="43"/>
        <v>-92.689569915721492</v>
      </c>
      <c r="K312" s="56">
        <f t="shared" si="44"/>
        <v>967.64878645933709</v>
      </c>
      <c r="L312" s="56">
        <f t="shared" si="45"/>
        <v>2453622.9566518855</v>
      </c>
      <c r="M312" s="56">
        <f t="shared" si="46"/>
        <v>2239139.291866906</v>
      </c>
      <c r="N312" s="34">
        <f>'Jan-feb'!M312</f>
        <v>266027.68631745316</v>
      </c>
      <c r="O312" s="34">
        <f t="shared" si="47"/>
        <v>1973111.6055494528</v>
      </c>
    </row>
    <row r="313" spans="1:15" x14ac:dyDescent="0.25">
      <c r="A313" s="55">
        <v>5046</v>
      </c>
      <c r="B313" s="55" t="s">
        <v>333</v>
      </c>
      <c r="C313" s="56">
        <v>11151118</v>
      </c>
      <c r="D313" s="56">
        <v>1235</v>
      </c>
      <c r="E313" s="56">
        <f t="shared" si="40"/>
        <v>9029.2453441295547</v>
      </c>
      <c r="F313" s="57">
        <f t="shared" si="48"/>
        <v>0.76366586890745225</v>
      </c>
      <c r="G313" s="56">
        <f t="shared" si="49"/>
        <v>1732.4719391284414</v>
      </c>
      <c r="H313" s="60">
        <f t="shared" si="41"/>
        <v>564.18393041588342</v>
      </c>
      <c r="I313" s="63">
        <f t="shared" si="42"/>
        <v>2296.6558695443246</v>
      </c>
      <c r="J313" s="56">
        <f t="shared" si="43"/>
        <v>-92.689569915721492</v>
      </c>
      <c r="K313" s="56">
        <f t="shared" si="44"/>
        <v>2203.9662996286029</v>
      </c>
      <c r="L313" s="56">
        <f t="shared" si="45"/>
        <v>2836369.9988872409</v>
      </c>
      <c r="M313" s="56">
        <f t="shared" si="46"/>
        <v>2721898.3800413245</v>
      </c>
      <c r="N313" s="34">
        <f>'Jan-feb'!M313</f>
        <v>1281692.7921132757</v>
      </c>
      <c r="O313" s="34">
        <f t="shared" si="47"/>
        <v>1440205.5879280488</v>
      </c>
    </row>
    <row r="314" spans="1:15" x14ac:dyDescent="0.25">
      <c r="A314" s="55">
        <v>5047</v>
      </c>
      <c r="B314" s="55" t="s">
        <v>334</v>
      </c>
      <c r="C314" s="56">
        <v>37966501</v>
      </c>
      <c r="D314" s="56">
        <v>3946</v>
      </c>
      <c r="E314" s="56">
        <f t="shared" si="40"/>
        <v>9621.5157121135326</v>
      </c>
      <c r="F314" s="57">
        <f t="shared" si="48"/>
        <v>0.81375827950837654</v>
      </c>
      <c r="G314" s="56">
        <f t="shared" si="49"/>
        <v>1365.2643109783751</v>
      </c>
      <c r="H314" s="60">
        <f t="shared" si="41"/>
        <v>356.88930162149114</v>
      </c>
      <c r="I314" s="63">
        <f t="shared" si="42"/>
        <v>1722.1536125998662</v>
      </c>
      <c r="J314" s="56">
        <f t="shared" si="43"/>
        <v>-92.689569915721492</v>
      </c>
      <c r="K314" s="56">
        <f t="shared" si="44"/>
        <v>1629.4640426841447</v>
      </c>
      <c r="L314" s="56">
        <f t="shared" si="45"/>
        <v>6795618.1553190723</v>
      </c>
      <c r="M314" s="56">
        <f t="shared" si="46"/>
        <v>6429865.1124316351</v>
      </c>
      <c r="N314" s="34">
        <f>'Jan-feb'!M314</f>
        <v>2997455.3583635502</v>
      </c>
      <c r="O314" s="34">
        <f t="shared" si="47"/>
        <v>3432409.754068085</v>
      </c>
    </row>
    <row r="315" spans="1:15" x14ac:dyDescent="0.25">
      <c r="A315" s="55">
        <v>5049</v>
      </c>
      <c r="B315" s="55" t="s">
        <v>335</v>
      </c>
      <c r="C315" s="56">
        <v>12472463</v>
      </c>
      <c r="D315" s="56">
        <v>1121</v>
      </c>
      <c r="E315" s="56">
        <f t="shared" si="40"/>
        <v>11126.193577163247</v>
      </c>
      <c r="F315" s="57">
        <f t="shared" si="48"/>
        <v>0.94101931688688556</v>
      </c>
      <c r="G315" s="56">
        <f t="shared" si="49"/>
        <v>432.3640346475521</v>
      </c>
      <c r="H315" s="60">
        <f t="shared" si="41"/>
        <v>0</v>
      </c>
      <c r="I315" s="63">
        <f t="shared" si="42"/>
        <v>432.3640346475521</v>
      </c>
      <c r="J315" s="56">
        <f t="shared" si="43"/>
        <v>-92.689569915721492</v>
      </c>
      <c r="K315" s="56">
        <f t="shared" si="44"/>
        <v>339.6744647318306</v>
      </c>
      <c r="L315" s="56">
        <f t="shared" si="45"/>
        <v>484680.08283990592</v>
      </c>
      <c r="M315" s="56">
        <f t="shared" si="46"/>
        <v>380775.0749643821</v>
      </c>
      <c r="N315" s="34">
        <f>'Jan-feb'!M315</f>
        <v>-5830.8438712769957</v>
      </c>
      <c r="O315" s="34">
        <f t="shared" si="47"/>
        <v>386605.9188356591</v>
      </c>
    </row>
    <row r="316" spans="1:15" x14ac:dyDescent="0.25">
      <c r="A316" s="55">
        <v>5052</v>
      </c>
      <c r="B316" s="55" t="s">
        <v>336</v>
      </c>
      <c r="C316" s="56">
        <v>6239947</v>
      </c>
      <c r="D316" s="56">
        <v>593</v>
      </c>
      <c r="E316" s="56">
        <f t="shared" si="40"/>
        <v>10522.676222596965</v>
      </c>
      <c r="F316" s="57">
        <f t="shared" si="48"/>
        <v>0.88997567066730032</v>
      </c>
      <c r="G316" s="56">
        <f t="shared" si="49"/>
        <v>806.54479447864685</v>
      </c>
      <c r="H316" s="60">
        <f t="shared" si="41"/>
        <v>41.48312295228979</v>
      </c>
      <c r="I316" s="63">
        <f t="shared" si="42"/>
        <v>848.02791743093667</v>
      </c>
      <c r="J316" s="56">
        <f t="shared" si="43"/>
        <v>-92.689569915721492</v>
      </c>
      <c r="K316" s="56">
        <f t="shared" si="44"/>
        <v>755.33834751521522</v>
      </c>
      <c r="L316" s="56">
        <f t="shared" si="45"/>
        <v>502880.55503654544</v>
      </c>
      <c r="M316" s="56">
        <f t="shared" si="46"/>
        <v>447915.6400765226</v>
      </c>
      <c r="N316" s="34">
        <f>'Jan-feb'!M316</f>
        <v>256698.81742767023</v>
      </c>
      <c r="O316" s="34">
        <f t="shared" si="47"/>
        <v>191216.82264885237</v>
      </c>
    </row>
    <row r="317" spans="1:15" x14ac:dyDescent="0.25">
      <c r="A317" s="55">
        <v>5053</v>
      </c>
      <c r="B317" s="55" t="s">
        <v>337</v>
      </c>
      <c r="C317" s="56">
        <v>68085298</v>
      </c>
      <c r="D317" s="56">
        <v>7031</v>
      </c>
      <c r="E317" s="56">
        <f t="shared" si="40"/>
        <v>9683.5866875266674</v>
      </c>
      <c r="F317" s="57">
        <f t="shared" si="48"/>
        <v>0.81900805217111883</v>
      </c>
      <c r="G317" s="56">
        <f t="shared" si="49"/>
        <v>1326.7803062222315</v>
      </c>
      <c r="H317" s="60">
        <f t="shared" si="41"/>
        <v>335.16446022689394</v>
      </c>
      <c r="I317" s="63">
        <f t="shared" si="42"/>
        <v>1661.9447664491254</v>
      </c>
      <c r="J317" s="56">
        <f t="shared" si="43"/>
        <v>-92.689569915721492</v>
      </c>
      <c r="K317" s="56">
        <f t="shared" si="44"/>
        <v>1569.2551965334039</v>
      </c>
      <c r="L317" s="56">
        <f t="shared" si="45"/>
        <v>11685133.652903801</v>
      </c>
      <c r="M317" s="56">
        <f t="shared" si="46"/>
        <v>11033433.286826363</v>
      </c>
      <c r="N317" s="34">
        <f>'Jan-feb'!M317</f>
        <v>5881119.9934805194</v>
      </c>
      <c r="O317" s="34">
        <f t="shared" si="47"/>
        <v>5152313.2933458434</v>
      </c>
    </row>
    <row r="318" spans="1:15" x14ac:dyDescent="0.25">
      <c r="A318" s="55">
        <v>5054</v>
      </c>
      <c r="B318" s="55" t="s">
        <v>338</v>
      </c>
      <c r="C318" s="56">
        <v>90357953</v>
      </c>
      <c r="D318" s="56">
        <v>10042</v>
      </c>
      <c r="E318" s="56">
        <f t="shared" si="40"/>
        <v>8998.0036845249942</v>
      </c>
      <c r="F318" s="57">
        <f t="shared" si="48"/>
        <v>0.76102354518949733</v>
      </c>
      <c r="G318" s="56">
        <f t="shared" si="49"/>
        <v>1751.8417680832688</v>
      </c>
      <c r="H318" s="60">
        <f t="shared" si="41"/>
        <v>575.11851127747957</v>
      </c>
      <c r="I318" s="63">
        <f t="shared" si="42"/>
        <v>2326.9602793607482</v>
      </c>
      <c r="J318" s="56">
        <f t="shared" si="43"/>
        <v>-92.689569915721492</v>
      </c>
      <c r="K318" s="56">
        <f t="shared" si="44"/>
        <v>2234.2707094450266</v>
      </c>
      <c r="L318" s="56">
        <f t="shared" si="45"/>
        <v>23367335.125340633</v>
      </c>
      <c r="M318" s="56">
        <f t="shared" si="46"/>
        <v>22436546.464246958</v>
      </c>
      <c r="N318" s="34">
        <f>'Jan-feb'!M318</f>
        <v>10061981.289677342</v>
      </c>
      <c r="O318" s="34">
        <f t="shared" si="47"/>
        <v>12374565.174569616</v>
      </c>
    </row>
    <row r="319" spans="1:15" x14ac:dyDescent="0.25">
      <c r="A319" s="55">
        <v>5055</v>
      </c>
      <c r="B319" s="55" t="s">
        <v>339</v>
      </c>
      <c r="C319" s="56">
        <v>63046222</v>
      </c>
      <c r="D319" s="56">
        <v>6134</v>
      </c>
      <c r="E319" s="56">
        <f t="shared" si="40"/>
        <v>10278.158134985328</v>
      </c>
      <c r="F319" s="57">
        <f t="shared" si="48"/>
        <v>0.86929508101415354</v>
      </c>
      <c r="G319" s="56">
        <f t="shared" si="49"/>
        <v>958.14600879786212</v>
      </c>
      <c r="H319" s="60">
        <f t="shared" si="41"/>
        <v>127.06445361636287</v>
      </c>
      <c r="I319" s="63">
        <f t="shared" si="42"/>
        <v>1085.210462414225</v>
      </c>
      <c r="J319" s="56">
        <f t="shared" si="43"/>
        <v>-92.689569915721492</v>
      </c>
      <c r="K319" s="56">
        <f t="shared" si="44"/>
        <v>992.5208924985036</v>
      </c>
      <c r="L319" s="56">
        <f t="shared" si="45"/>
        <v>6656680.9764488563</v>
      </c>
      <c r="M319" s="56">
        <f t="shared" si="46"/>
        <v>6088123.1545858206</v>
      </c>
      <c r="N319" s="34">
        <f>'Jan-feb'!M319</f>
        <v>2214981.3918403517</v>
      </c>
      <c r="O319" s="34">
        <f t="shared" si="47"/>
        <v>3873141.7627454689</v>
      </c>
    </row>
    <row r="320" spans="1:15" x14ac:dyDescent="0.25">
      <c r="A320" s="55">
        <v>5056</v>
      </c>
      <c r="B320" s="55" t="s">
        <v>340</v>
      </c>
      <c r="C320" s="56">
        <v>58851759</v>
      </c>
      <c r="D320" s="56">
        <v>5414</v>
      </c>
      <c r="E320" s="56">
        <f t="shared" si="40"/>
        <v>10870.291651274474</v>
      </c>
      <c r="F320" s="57">
        <f t="shared" si="48"/>
        <v>0.91937591711859856</v>
      </c>
      <c r="G320" s="56">
        <f t="shared" si="49"/>
        <v>591.02322869859131</v>
      </c>
      <c r="H320" s="60">
        <f t="shared" si="41"/>
        <v>0</v>
      </c>
      <c r="I320" s="63">
        <f t="shared" si="42"/>
        <v>591.02322869859131</v>
      </c>
      <c r="J320" s="56">
        <f t="shared" si="43"/>
        <v>-92.689569915721492</v>
      </c>
      <c r="K320" s="56">
        <f t="shared" si="44"/>
        <v>498.3336587828698</v>
      </c>
      <c r="L320" s="56">
        <f t="shared" si="45"/>
        <v>3199799.7601741734</v>
      </c>
      <c r="M320" s="56">
        <f t="shared" si="46"/>
        <v>2697978.4286504569</v>
      </c>
      <c r="N320" s="34">
        <f>'Jan-feb'!M320</f>
        <v>128253.88945665164</v>
      </c>
      <c r="O320" s="34">
        <f t="shared" si="47"/>
        <v>2569724.5391938053</v>
      </c>
    </row>
    <row r="321" spans="1:15" x14ac:dyDescent="0.25">
      <c r="A321" s="55">
        <v>5057</v>
      </c>
      <c r="B321" s="55" t="s">
        <v>341</v>
      </c>
      <c r="C321" s="56">
        <v>109912409</v>
      </c>
      <c r="D321" s="56">
        <v>10627</v>
      </c>
      <c r="E321" s="56">
        <f t="shared" si="40"/>
        <v>10342.750446974687</v>
      </c>
      <c r="F321" s="57">
        <f t="shared" si="48"/>
        <v>0.87475810058889192</v>
      </c>
      <c r="G321" s="56">
        <f t="shared" si="49"/>
        <v>918.09877536445913</v>
      </c>
      <c r="H321" s="60">
        <f t="shared" si="41"/>
        <v>104.45714442008702</v>
      </c>
      <c r="I321" s="63">
        <f t="shared" si="42"/>
        <v>1022.5559197845462</v>
      </c>
      <c r="J321" s="56">
        <f t="shared" si="43"/>
        <v>-92.689569915721492</v>
      </c>
      <c r="K321" s="56">
        <f t="shared" si="44"/>
        <v>929.86634986882473</v>
      </c>
      <c r="L321" s="56">
        <f t="shared" si="45"/>
        <v>10866701.759550372</v>
      </c>
      <c r="M321" s="56">
        <f t="shared" si="46"/>
        <v>9881689.7000559997</v>
      </c>
      <c r="N321" s="34">
        <f>'Jan-feb'!M321</f>
        <v>4838341.1685731038</v>
      </c>
      <c r="O321" s="34">
        <f t="shared" si="47"/>
        <v>5043348.5314828958</v>
      </c>
    </row>
    <row r="322" spans="1:15" x14ac:dyDescent="0.25">
      <c r="A322" s="55">
        <v>5058</v>
      </c>
      <c r="B322" s="55" t="s">
        <v>342</v>
      </c>
      <c r="C322" s="56">
        <v>45110103</v>
      </c>
      <c r="D322" s="56">
        <v>4342</v>
      </c>
      <c r="E322" s="56">
        <f t="shared" si="40"/>
        <v>10389.245278673423</v>
      </c>
      <c r="F322" s="57">
        <f t="shared" si="48"/>
        <v>0.87869049080487005</v>
      </c>
      <c r="G322" s="56">
        <f t="shared" si="49"/>
        <v>889.27197971124303</v>
      </c>
      <c r="H322" s="60">
        <f t="shared" si="41"/>
        <v>88.183953325529544</v>
      </c>
      <c r="I322" s="63">
        <f t="shared" si="42"/>
        <v>977.45593303677254</v>
      </c>
      <c r="J322" s="56">
        <f t="shared" si="43"/>
        <v>-92.689569915721492</v>
      </c>
      <c r="K322" s="56">
        <f t="shared" si="44"/>
        <v>884.76636312105109</v>
      </c>
      <c r="L322" s="56">
        <f t="shared" si="45"/>
        <v>4244113.6612456664</v>
      </c>
      <c r="M322" s="56">
        <f t="shared" si="46"/>
        <v>3841655.5486716037</v>
      </c>
      <c r="N322" s="34">
        <f>'Jan-feb'!M322</f>
        <v>1365648.0106929918</v>
      </c>
      <c r="O322" s="34">
        <f t="shared" si="47"/>
        <v>2476007.5379786119</v>
      </c>
    </row>
    <row r="323" spans="1:15" x14ac:dyDescent="0.25">
      <c r="A323" s="55">
        <v>5059</v>
      </c>
      <c r="B323" s="55" t="s">
        <v>343</v>
      </c>
      <c r="C323" s="56">
        <v>180860007</v>
      </c>
      <c r="D323" s="56">
        <v>18798</v>
      </c>
      <c r="E323" s="56">
        <f t="shared" si="40"/>
        <v>9621.2366741142669</v>
      </c>
      <c r="F323" s="57">
        <f t="shared" si="48"/>
        <v>0.81373467933050492</v>
      </c>
      <c r="G323" s="56">
        <f t="shared" si="49"/>
        <v>1365.4373145379197</v>
      </c>
      <c r="H323" s="60">
        <f t="shared" si="41"/>
        <v>356.98696492123418</v>
      </c>
      <c r="I323" s="63">
        <f t="shared" si="42"/>
        <v>1722.4242794591539</v>
      </c>
      <c r="J323" s="56">
        <f t="shared" si="43"/>
        <v>-92.689569915721492</v>
      </c>
      <c r="K323" s="56">
        <f t="shared" si="44"/>
        <v>1629.7347095434325</v>
      </c>
      <c r="L323" s="56">
        <f t="shared" si="45"/>
        <v>32378131.605273176</v>
      </c>
      <c r="M323" s="56">
        <f t="shared" si="46"/>
        <v>30635753.069997445</v>
      </c>
      <c r="N323" s="34">
        <f>'Jan-feb'!M323</f>
        <v>14575737.297850491</v>
      </c>
      <c r="O323" s="34">
        <f t="shared" si="47"/>
        <v>16060015.772146953</v>
      </c>
    </row>
    <row r="324" spans="1:15" x14ac:dyDescent="0.25">
      <c r="A324" s="55">
        <v>5060</v>
      </c>
      <c r="B324" s="55" t="s">
        <v>344</v>
      </c>
      <c r="C324" s="56">
        <v>112997546</v>
      </c>
      <c r="D324" s="56">
        <v>9921</v>
      </c>
      <c r="E324" s="56">
        <f t="shared" si="40"/>
        <v>11389.733494607399</v>
      </c>
      <c r="F324" s="57">
        <f t="shared" si="48"/>
        <v>0.96330871454708267</v>
      </c>
      <c r="G324" s="56">
        <f t="shared" si="49"/>
        <v>268.969285832178</v>
      </c>
      <c r="H324" s="60">
        <f t="shared" si="41"/>
        <v>0</v>
      </c>
      <c r="I324" s="63">
        <f t="shared" si="42"/>
        <v>268.969285832178</v>
      </c>
      <c r="J324" s="56">
        <f t="shared" si="43"/>
        <v>-92.689569915721492</v>
      </c>
      <c r="K324" s="56">
        <f t="shared" si="44"/>
        <v>176.2797159164565</v>
      </c>
      <c r="L324" s="56">
        <f t="shared" si="45"/>
        <v>2668444.284741038</v>
      </c>
      <c r="M324" s="56">
        <f t="shared" si="46"/>
        <v>1748871.0616071648</v>
      </c>
      <c r="N324" s="34">
        <f>'Jan-feb'!M324</f>
        <v>-3945421.5543148415</v>
      </c>
      <c r="O324" s="34">
        <f t="shared" si="47"/>
        <v>5694292.6159220058</v>
      </c>
    </row>
    <row r="325" spans="1:15" x14ac:dyDescent="0.25">
      <c r="A325" s="55">
        <v>5061</v>
      </c>
      <c r="B325" s="55" t="s">
        <v>345</v>
      </c>
      <c r="C325" s="56">
        <v>19277008</v>
      </c>
      <c r="D325" s="56">
        <v>1937</v>
      </c>
      <c r="E325" s="56">
        <f t="shared" si="40"/>
        <v>9951.9917398038197</v>
      </c>
      <c r="F325" s="57">
        <f t="shared" si="48"/>
        <v>0.84170892800894792</v>
      </c>
      <c r="G325" s="56">
        <f t="shared" si="49"/>
        <v>1160.3691738103971</v>
      </c>
      <c r="H325" s="60">
        <f t="shared" si="41"/>
        <v>241.22269192989069</v>
      </c>
      <c r="I325" s="63">
        <f t="shared" si="42"/>
        <v>1401.5918657402879</v>
      </c>
      <c r="J325" s="56">
        <f t="shared" si="43"/>
        <v>-92.689569915721492</v>
      </c>
      <c r="K325" s="56">
        <f t="shared" si="44"/>
        <v>1308.9022958245664</v>
      </c>
      <c r="L325" s="56">
        <f t="shared" si="45"/>
        <v>2714883.4439389375</v>
      </c>
      <c r="M325" s="56">
        <f t="shared" si="46"/>
        <v>2535343.7470121849</v>
      </c>
      <c r="N325" s="34">
        <f>'Jan-feb'!M325</f>
        <v>494465.04078818968</v>
      </c>
      <c r="O325" s="34">
        <f t="shared" si="47"/>
        <v>2040878.7062239952</v>
      </c>
    </row>
    <row r="326" spans="1:15" x14ac:dyDescent="0.25">
      <c r="A326" s="55">
        <v>5501</v>
      </c>
      <c r="B326" s="55" t="s">
        <v>346</v>
      </c>
      <c r="C326" s="56">
        <v>947956530</v>
      </c>
      <c r="D326" s="56">
        <v>79421</v>
      </c>
      <c r="E326" s="56">
        <f t="shared" si="40"/>
        <v>11935.842283527027</v>
      </c>
      <c r="F326" s="57">
        <f t="shared" si="48"/>
        <v>1.0094969204174049</v>
      </c>
      <c r="G326" s="56">
        <f t="shared" si="49"/>
        <v>-69.618163297991273</v>
      </c>
      <c r="H326" s="60">
        <f t="shared" si="41"/>
        <v>0</v>
      </c>
      <c r="I326" s="63">
        <f t="shared" si="42"/>
        <v>-69.618163297991273</v>
      </c>
      <c r="J326" s="56">
        <f t="shared" si="43"/>
        <v>-92.689569915721492</v>
      </c>
      <c r="K326" s="56">
        <f t="shared" si="44"/>
        <v>-162.30773321371277</v>
      </c>
      <c r="L326" s="56">
        <f t="shared" si="45"/>
        <v>-5529144.1472897651</v>
      </c>
      <c r="M326" s="56">
        <f t="shared" si="46"/>
        <v>-12890642.479566282</v>
      </c>
      <c r="N326" s="34">
        <f>'Jan-feb'!M326</f>
        <v>-2326408.4936134708</v>
      </c>
      <c r="O326" s="34">
        <f t="shared" si="47"/>
        <v>-10564233.985952811</v>
      </c>
    </row>
    <row r="327" spans="1:15" x14ac:dyDescent="0.25">
      <c r="A327" s="55">
        <v>5503</v>
      </c>
      <c r="B327" s="55" t="s">
        <v>347</v>
      </c>
      <c r="C327" s="56">
        <v>275408114</v>
      </c>
      <c r="D327" s="56">
        <v>25167</v>
      </c>
      <c r="E327" s="56">
        <f t="shared" si="40"/>
        <v>10943.223824850002</v>
      </c>
      <c r="F327" s="57">
        <f t="shared" si="48"/>
        <v>0.92554429659906923</v>
      </c>
      <c r="G327" s="56">
        <f t="shared" si="49"/>
        <v>545.80528108176429</v>
      </c>
      <c r="H327" s="60">
        <f t="shared" si="41"/>
        <v>0</v>
      </c>
      <c r="I327" s="63">
        <f t="shared" si="42"/>
        <v>545.80528108176429</v>
      </c>
      <c r="J327" s="56">
        <f t="shared" si="43"/>
        <v>-92.689569915721492</v>
      </c>
      <c r="K327" s="56">
        <f t="shared" si="44"/>
        <v>453.11571116604279</v>
      </c>
      <c r="L327" s="56">
        <f t="shared" si="45"/>
        <v>13736281.508984761</v>
      </c>
      <c r="M327" s="56">
        <f t="shared" si="46"/>
        <v>11403563.102915799</v>
      </c>
      <c r="N327" s="34">
        <f>'Jan-feb'!M327</f>
        <v>5135292.7928916831</v>
      </c>
      <c r="O327" s="34">
        <f t="shared" si="47"/>
        <v>6268270.3100241162</v>
      </c>
    </row>
    <row r="328" spans="1:15" x14ac:dyDescent="0.25">
      <c r="A328" s="55">
        <v>5510</v>
      </c>
      <c r="B328" s="55" t="s">
        <v>348</v>
      </c>
      <c r="C328" s="56">
        <v>27333690</v>
      </c>
      <c r="D328" s="56">
        <v>2852</v>
      </c>
      <c r="E328" s="56">
        <f t="shared" si="40"/>
        <v>9584.0427769985981</v>
      </c>
      <c r="F328" s="57">
        <f t="shared" si="48"/>
        <v>0.81058893362570372</v>
      </c>
      <c r="G328" s="56">
        <f t="shared" si="49"/>
        <v>1388.4975307496345</v>
      </c>
      <c r="H328" s="60">
        <f t="shared" si="41"/>
        <v>370.00482891171822</v>
      </c>
      <c r="I328" s="63">
        <f t="shared" si="42"/>
        <v>1758.5023596613528</v>
      </c>
      <c r="J328" s="56">
        <f t="shared" si="43"/>
        <v>-92.689569915721492</v>
      </c>
      <c r="K328" s="56">
        <f t="shared" si="44"/>
        <v>1665.8127897456313</v>
      </c>
      <c r="L328" s="56">
        <f t="shared" si="45"/>
        <v>5015248.7297541779</v>
      </c>
      <c r="M328" s="56">
        <f t="shared" si="46"/>
        <v>4750898.0763545409</v>
      </c>
      <c r="N328" s="34">
        <f>'Jan-feb'!M328</f>
        <v>2118158.2116251513</v>
      </c>
      <c r="O328" s="34">
        <f t="shared" si="47"/>
        <v>2632739.8647293895</v>
      </c>
    </row>
    <row r="329" spans="1:15" x14ac:dyDescent="0.25">
      <c r="A329" s="55">
        <v>5512</v>
      </c>
      <c r="B329" s="55" t="s">
        <v>349</v>
      </c>
      <c r="C329" s="56">
        <v>43215903</v>
      </c>
      <c r="D329" s="56">
        <v>4209</v>
      </c>
      <c r="E329" s="56">
        <f t="shared" ref="E329:E366" si="50">C329/D329</f>
        <v>10267.498930862437</v>
      </c>
      <c r="F329" s="57">
        <f t="shared" si="48"/>
        <v>0.86839355823255571</v>
      </c>
      <c r="G329" s="56">
        <f t="shared" si="49"/>
        <v>964.75471535405416</v>
      </c>
      <c r="H329" s="60">
        <f t="shared" ref="H329:H364" si="51">(IF(E329&gt;=E$366*0.9,0,IF(E329&lt;0.9*E$366,(E$366*0.9-E329)*0.35)))</f>
        <v>130.79517505937454</v>
      </c>
      <c r="I329" s="63">
        <f t="shared" ref="I329:I364" si="52">G329+H329</f>
        <v>1095.5498904134288</v>
      </c>
      <c r="J329" s="56">
        <f t="shared" ref="J329:J364" si="53">I$368</f>
        <v>-92.689569915721492</v>
      </c>
      <c r="K329" s="56">
        <f t="shared" ref="K329:K364" si="54">I329+J329</f>
        <v>1002.8603204977073</v>
      </c>
      <c r="L329" s="56">
        <f t="shared" ref="L329:L364" si="55">I329*D329</f>
        <v>4611169.4887501216</v>
      </c>
      <c r="M329" s="56">
        <f t="shared" ref="M329:M364" si="56">D329*K329</f>
        <v>4221039.0889748503</v>
      </c>
      <c r="N329" s="34">
        <f>'Jan-feb'!M329</f>
        <v>1659286.4938500226</v>
      </c>
      <c r="O329" s="34">
        <f t="shared" ref="O329:O364" si="57">M329-N329</f>
        <v>2561752.5951248277</v>
      </c>
    </row>
    <row r="330" spans="1:15" x14ac:dyDescent="0.25">
      <c r="A330" s="55">
        <v>5514</v>
      </c>
      <c r="B330" s="55" t="s">
        <v>350</v>
      </c>
      <c r="C330" s="56">
        <v>14286442</v>
      </c>
      <c r="D330" s="56">
        <v>1301</v>
      </c>
      <c r="E330" s="56">
        <f t="shared" si="50"/>
        <v>10981.1237509608</v>
      </c>
      <c r="F330" s="57">
        <f t="shared" ref="F330:F366" si="58">E330/$E$366</f>
        <v>0.92874975607013666</v>
      </c>
      <c r="G330" s="56">
        <f t="shared" si="49"/>
        <v>522.30732689306933</v>
      </c>
      <c r="H330" s="60">
        <f t="shared" si="51"/>
        <v>0</v>
      </c>
      <c r="I330" s="63">
        <f t="shared" si="52"/>
        <v>522.30732689306933</v>
      </c>
      <c r="J330" s="56">
        <f t="shared" si="53"/>
        <v>-92.689569915721492</v>
      </c>
      <c r="K330" s="56">
        <f t="shared" si="54"/>
        <v>429.61775697734782</v>
      </c>
      <c r="L330" s="56">
        <f t="shared" si="55"/>
        <v>679521.83228788315</v>
      </c>
      <c r="M330" s="56">
        <f t="shared" si="56"/>
        <v>558932.70182752947</v>
      </c>
      <c r="N330" s="34">
        <f>'Jan-feb'!M330</f>
        <v>190106.03127874099</v>
      </c>
      <c r="O330" s="34">
        <f t="shared" si="57"/>
        <v>368826.6705487885</v>
      </c>
    </row>
    <row r="331" spans="1:15" x14ac:dyDescent="0.25">
      <c r="A331" s="55">
        <v>5516</v>
      </c>
      <c r="B331" s="55" t="s">
        <v>351</v>
      </c>
      <c r="C331" s="56">
        <v>11399406</v>
      </c>
      <c r="D331" s="56">
        <v>1062</v>
      </c>
      <c r="E331" s="56">
        <f t="shared" si="50"/>
        <v>10733.903954802259</v>
      </c>
      <c r="F331" s="57">
        <f t="shared" si="58"/>
        <v>0.90784066419710641</v>
      </c>
      <c r="G331" s="56">
        <f t="shared" ref="G331:G364" si="59">(E$366-E331)*0.62</f>
        <v>675.58360051136458</v>
      </c>
      <c r="H331" s="60">
        <f t="shared" si="51"/>
        <v>0</v>
      </c>
      <c r="I331" s="63">
        <f t="shared" si="52"/>
        <v>675.58360051136458</v>
      </c>
      <c r="J331" s="56">
        <f t="shared" si="53"/>
        <v>-92.689569915721492</v>
      </c>
      <c r="K331" s="56">
        <f t="shared" si="54"/>
        <v>582.89403059564313</v>
      </c>
      <c r="L331" s="56">
        <f t="shared" si="55"/>
        <v>717469.78374306916</v>
      </c>
      <c r="M331" s="56">
        <f t="shared" si="56"/>
        <v>619033.46049257298</v>
      </c>
      <c r="N331" s="34">
        <f>'Jan-feb'!M331</f>
        <v>54709.597385105844</v>
      </c>
      <c r="O331" s="34">
        <f t="shared" si="57"/>
        <v>564323.86310746719</v>
      </c>
    </row>
    <row r="332" spans="1:15" x14ac:dyDescent="0.25">
      <c r="A332" s="55">
        <v>5518</v>
      </c>
      <c r="B332" s="55" t="s">
        <v>352</v>
      </c>
      <c r="C332" s="56">
        <v>7974475</v>
      </c>
      <c r="D332" s="56">
        <v>985</v>
      </c>
      <c r="E332" s="56">
        <f t="shared" si="50"/>
        <v>8095.9137055837564</v>
      </c>
      <c r="F332" s="57">
        <f t="shared" si="58"/>
        <v>0.68472754244008072</v>
      </c>
      <c r="G332" s="56">
        <f t="shared" si="59"/>
        <v>2311.1375550268363</v>
      </c>
      <c r="H332" s="60">
        <f t="shared" si="51"/>
        <v>890.85000390691278</v>
      </c>
      <c r="I332" s="63">
        <f t="shared" si="52"/>
        <v>3201.9875589337489</v>
      </c>
      <c r="J332" s="56">
        <f t="shared" si="53"/>
        <v>-92.689569915721492</v>
      </c>
      <c r="K332" s="56">
        <f t="shared" si="54"/>
        <v>3109.2979890180272</v>
      </c>
      <c r="L332" s="56">
        <f t="shared" si="55"/>
        <v>3153957.7455497426</v>
      </c>
      <c r="M332" s="56">
        <f t="shared" si="56"/>
        <v>3062658.519182757</v>
      </c>
      <c r="N332" s="34">
        <f>'Jan-feb'!M332</f>
        <v>1380790.9854911549</v>
      </c>
      <c r="O332" s="34">
        <f t="shared" si="57"/>
        <v>1681867.5336916021</v>
      </c>
    </row>
    <row r="333" spans="1:15" x14ac:dyDescent="0.25">
      <c r="A333" s="55">
        <v>5520</v>
      </c>
      <c r="B333" s="55" t="s">
        <v>353</v>
      </c>
      <c r="C333" s="56">
        <v>51022897</v>
      </c>
      <c r="D333" s="56">
        <v>3961</v>
      </c>
      <c r="E333" s="56">
        <f t="shared" si="50"/>
        <v>12881.317091643525</v>
      </c>
      <c r="F333" s="57">
        <f t="shared" si="58"/>
        <v>1.0894622789110495</v>
      </c>
      <c r="G333" s="56">
        <f t="shared" si="59"/>
        <v>-655.81254433022002</v>
      </c>
      <c r="H333" s="60">
        <f t="shared" si="51"/>
        <v>0</v>
      </c>
      <c r="I333" s="63">
        <f t="shared" si="52"/>
        <v>-655.81254433022002</v>
      </c>
      <c r="J333" s="56">
        <f t="shared" si="53"/>
        <v>-92.689569915721492</v>
      </c>
      <c r="K333" s="56">
        <f t="shared" si="54"/>
        <v>-748.50211424594147</v>
      </c>
      <c r="L333" s="56">
        <f t="shared" si="55"/>
        <v>-2597673.4880920015</v>
      </c>
      <c r="M333" s="56">
        <f t="shared" si="56"/>
        <v>-2964816.8745281743</v>
      </c>
      <c r="N333" s="34">
        <f>'Jan-feb'!M333</f>
        <v>-3895604.8270598822</v>
      </c>
      <c r="O333" s="34">
        <f t="shared" si="57"/>
        <v>930787.95253170794</v>
      </c>
    </row>
    <row r="334" spans="1:15" x14ac:dyDescent="0.25">
      <c r="A334" s="55">
        <v>5522</v>
      </c>
      <c r="B334" s="55" t="s">
        <v>354</v>
      </c>
      <c r="C334" s="56">
        <v>21009097</v>
      </c>
      <c r="D334" s="56">
        <v>2116</v>
      </c>
      <c r="E334" s="56">
        <f t="shared" si="50"/>
        <v>9928.684782608696</v>
      </c>
      <c r="F334" s="57">
        <f t="shared" si="58"/>
        <v>0.8397376970766115</v>
      </c>
      <c r="G334" s="56">
        <f t="shared" si="59"/>
        <v>1174.8194872713736</v>
      </c>
      <c r="H334" s="60">
        <f t="shared" si="51"/>
        <v>249.38012694818397</v>
      </c>
      <c r="I334" s="63">
        <f t="shared" si="52"/>
        <v>1424.1996142195576</v>
      </c>
      <c r="J334" s="56">
        <f t="shared" si="53"/>
        <v>-92.689569915721492</v>
      </c>
      <c r="K334" s="56">
        <f t="shared" si="54"/>
        <v>1331.5100443038361</v>
      </c>
      <c r="L334" s="56">
        <f t="shared" si="55"/>
        <v>3013606.383688584</v>
      </c>
      <c r="M334" s="56">
        <f t="shared" si="56"/>
        <v>2817475.2537469175</v>
      </c>
      <c r="N334" s="34">
        <f>'Jan-feb'!M334</f>
        <v>1645739.0466896286</v>
      </c>
      <c r="O334" s="34">
        <f t="shared" si="57"/>
        <v>1171736.2070572888</v>
      </c>
    </row>
    <row r="335" spans="1:15" x14ac:dyDescent="0.25">
      <c r="A335" s="55">
        <v>5524</v>
      </c>
      <c r="B335" s="55" t="s">
        <v>355</v>
      </c>
      <c r="C335" s="56">
        <v>75914853</v>
      </c>
      <c r="D335" s="56">
        <v>6794</v>
      </c>
      <c r="E335" s="56">
        <f t="shared" si="50"/>
        <v>11173.808213129232</v>
      </c>
      <c r="F335" s="57">
        <f t="shared" si="58"/>
        <v>0.94504641671215694</v>
      </c>
      <c r="G335" s="56">
        <f t="shared" si="59"/>
        <v>402.84296034864133</v>
      </c>
      <c r="H335" s="60">
        <f t="shared" si="51"/>
        <v>0</v>
      </c>
      <c r="I335" s="63">
        <f t="shared" si="52"/>
        <v>402.84296034864133</v>
      </c>
      <c r="J335" s="56">
        <f t="shared" si="53"/>
        <v>-92.689569915721492</v>
      </c>
      <c r="K335" s="56">
        <f t="shared" si="54"/>
        <v>310.15339043291982</v>
      </c>
      <c r="L335" s="56">
        <f t="shared" si="55"/>
        <v>2736915.0726086693</v>
      </c>
      <c r="M335" s="56">
        <f t="shared" si="56"/>
        <v>2107182.1346012573</v>
      </c>
      <c r="N335" s="34">
        <f>'Jan-feb'!M335</f>
        <v>-85778.167726543106</v>
      </c>
      <c r="O335" s="34">
        <f t="shared" si="57"/>
        <v>2192960.3023278005</v>
      </c>
    </row>
    <row r="336" spans="1:15" x14ac:dyDescent="0.25">
      <c r="A336" s="55">
        <v>5526</v>
      </c>
      <c r="B336" s="55" t="s">
        <v>356</v>
      </c>
      <c r="C336" s="56">
        <v>37039827</v>
      </c>
      <c r="D336" s="56">
        <v>3533</v>
      </c>
      <c r="E336" s="56">
        <f t="shared" si="50"/>
        <v>10483.958958392301</v>
      </c>
      <c r="F336" s="57">
        <f t="shared" si="58"/>
        <v>0.88670108324789898</v>
      </c>
      <c r="G336" s="56">
        <f t="shared" si="59"/>
        <v>830.54949828553879</v>
      </c>
      <c r="H336" s="60">
        <f t="shared" si="51"/>
        <v>55.034165423922332</v>
      </c>
      <c r="I336" s="63">
        <f t="shared" si="52"/>
        <v>885.58366370946112</v>
      </c>
      <c r="J336" s="56">
        <f t="shared" si="53"/>
        <v>-92.689569915721492</v>
      </c>
      <c r="K336" s="56">
        <f t="shared" si="54"/>
        <v>792.89409379373967</v>
      </c>
      <c r="L336" s="56">
        <f t="shared" si="55"/>
        <v>3128767.0838855263</v>
      </c>
      <c r="M336" s="56">
        <f t="shared" si="56"/>
        <v>2801294.8333732821</v>
      </c>
      <c r="N336" s="34">
        <f>'Jan-feb'!M336</f>
        <v>1017841.1229038071</v>
      </c>
      <c r="O336" s="34">
        <f t="shared" si="57"/>
        <v>1783453.710469475</v>
      </c>
    </row>
    <row r="337" spans="1:15" x14ac:dyDescent="0.25">
      <c r="A337" s="55">
        <v>5528</v>
      </c>
      <c r="B337" s="55" t="s">
        <v>357</v>
      </c>
      <c r="C337" s="56">
        <v>10745274</v>
      </c>
      <c r="D337" s="56">
        <v>1069</v>
      </c>
      <c r="E337" s="56">
        <f t="shared" si="50"/>
        <v>10051.706267539757</v>
      </c>
      <c r="F337" s="57">
        <f t="shared" si="58"/>
        <v>0.85014247683434008</v>
      </c>
      <c r="G337" s="56">
        <f t="shared" si="59"/>
        <v>1098.5461666141157</v>
      </c>
      <c r="H337" s="60">
        <f t="shared" si="51"/>
        <v>206.32260722231248</v>
      </c>
      <c r="I337" s="63">
        <f t="shared" si="52"/>
        <v>1304.8687738364281</v>
      </c>
      <c r="J337" s="56">
        <f t="shared" si="53"/>
        <v>-92.689569915721492</v>
      </c>
      <c r="K337" s="56">
        <f t="shared" si="54"/>
        <v>1212.1792039207066</v>
      </c>
      <c r="L337" s="56">
        <f t="shared" si="55"/>
        <v>1394904.7192311417</v>
      </c>
      <c r="M337" s="56">
        <f t="shared" si="56"/>
        <v>1295819.5689912355</v>
      </c>
      <c r="N337" s="34">
        <f>'Jan-feb'!M337</f>
        <v>382545.60507618787</v>
      </c>
      <c r="O337" s="34">
        <f t="shared" si="57"/>
        <v>913273.96391504759</v>
      </c>
    </row>
    <row r="338" spans="1:15" x14ac:dyDescent="0.25">
      <c r="A338" s="55">
        <v>5530</v>
      </c>
      <c r="B338" s="55" t="s">
        <v>358</v>
      </c>
      <c r="C338" s="56">
        <v>164288388</v>
      </c>
      <c r="D338" s="56">
        <v>14948</v>
      </c>
      <c r="E338" s="56">
        <f t="shared" si="50"/>
        <v>10990.66015520471</v>
      </c>
      <c r="F338" s="57">
        <f t="shared" si="58"/>
        <v>0.92955631588279186</v>
      </c>
      <c r="G338" s="56">
        <f t="shared" si="59"/>
        <v>516.3947562618448</v>
      </c>
      <c r="H338" s="60">
        <f t="shared" si="51"/>
        <v>0</v>
      </c>
      <c r="I338" s="63">
        <f t="shared" si="52"/>
        <v>516.3947562618448</v>
      </c>
      <c r="J338" s="56">
        <f t="shared" si="53"/>
        <v>-92.689569915721492</v>
      </c>
      <c r="K338" s="56">
        <f t="shared" si="54"/>
        <v>423.7051863461233</v>
      </c>
      <c r="L338" s="56">
        <f t="shared" si="55"/>
        <v>7719068.8166020559</v>
      </c>
      <c r="M338" s="56">
        <f t="shared" si="56"/>
        <v>6333545.1255018506</v>
      </c>
      <c r="N338" s="34">
        <f>'Jan-feb'!M338</f>
        <v>195423.3745692716</v>
      </c>
      <c r="O338" s="34">
        <f t="shared" si="57"/>
        <v>6138121.7509325789</v>
      </c>
    </row>
    <row r="339" spans="1:15" x14ac:dyDescent="0.25">
      <c r="A339" s="55">
        <v>5532</v>
      </c>
      <c r="B339" s="55" t="s">
        <v>359</v>
      </c>
      <c r="C339" s="56">
        <v>53568544</v>
      </c>
      <c r="D339" s="56">
        <v>5595</v>
      </c>
      <c r="E339" s="56">
        <f t="shared" si="50"/>
        <v>9574.3599642537974</v>
      </c>
      <c r="F339" s="57">
        <f t="shared" si="58"/>
        <v>0.80976999103123393</v>
      </c>
      <c r="G339" s="56">
        <f t="shared" si="59"/>
        <v>1394.5008746514109</v>
      </c>
      <c r="H339" s="60">
        <f t="shared" si="51"/>
        <v>373.39381337239843</v>
      </c>
      <c r="I339" s="63">
        <f t="shared" si="52"/>
        <v>1767.8946880238093</v>
      </c>
      <c r="J339" s="56">
        <f t="shared" si="53"/>
        <v>-92.689569915721492</v>
      </c>
      <c r="K339" s="56">
        <f t="shared" si="54"/>
        <v>1675.2051181080878</v>
      </c>
      <c r="L339" s="56">
        <f t="shared" si="55"/>
        <v>9891370.7794932127</v>
      </c>
      <c r="M339" s="56">
        <f t="shared" si="56"/>
        <v>9372772.6358147506</v>
      </c>
      <c r="N339" s="34">
        <f>'Jan-feb'!M339</f>
        <v>4364865.6320030587</v>
      </c>
      <c r="O339" s="34">
        <f t="shared" si="57"/>
        <v>5007907.0038116919</v>
      </c>
    </row>
    <row r="340" spans="1:15" x14ac:dyDescent="0.25">
      <c r="A340" s="55">
        <v>5534</v>
      </c>
      <c r="B340" s="55" t="s">
        <v>360</v>
      </c>
      <c r="C340" s="56">
        <v>22145942</v>
      </c>
      <c r="D340" s="56">
        <v>2223</v>
      </c>
      <c r="E340" s="56">
        <f t="shared" si="50"/>
        <v>9962.1871345029231</v>
      </c>
      <c r="F340" s="57">
        <f t="shared" si="58"/>
        <v>0.84257122321247868</v>
      </c>
      <c r="G340" s="56">
        <f t="shared" si="59"/>
        <v>1154.0480290969529</v>
      </c>
      <c r="H340" s="60">
        <f t="shared" si="51"/>
        <v>237.65430378520449</v>
      </c>
      <c r="I340" s="63">
        <f t="shared" si="52"/>
        <v>1391.7023328821574</v>
      </c>
      <c r="J340" s="56">
        <f t="shared" si="53"/>
        <v>-92.689569915721492</v>
      </c>
      <c r="K340" s="56">
        <f t="shared" si="54"/>
        <v>1299.012762966436</v>
      </c>
      <c r="L340" s="56">
        <f t="shared" si="55"/>
        <v>3093754.2859970359</v>
      </c>
      <c r="M340" s="56">
        <f t="shared" si="56"/>
        <v>2887705.372074387</v>
      </c>
      <c r="N340" s="34">
        <f>'Jan-feb'!M340</f>
        <v>1185263.3658038964</v>
      </c>
      <c r="O340" s="34">
        <f t="shared" si="57"/>
        <v>1702442.0062704906</v>
      </c>
    </row>
    <row r="341" spans="1:15" x14ac:dyDescent="0.25">
      <c r="A341" s="55">
        <v>5536</v>
      </c>
      <c r="B341" s="55" t="s">
        <v>361</v>
      </c>
      <c r="C341" s="56">
        <v>26247531</v>
      </c>
      <c r="D341" s="56">
        <v>2734</v>
      </c>
      <c r="E341" s="56">
        <f t="shared" si="50"/>
        <v>9600.4136795903432</v>
      </c>
      <c r="F341" s="57">
        <f t="shared" si="58"/>
        <v>0.81197353433994313</v>
      </c>
      <c r="G341" s="56">
        <f t="shared" si="59"/>
        <v>1378.3475711427525</v>
      </c>
      <c r="H341" s="60">
        <f t="shared" si="51"/>
        <v>364.27501300460744</v>
      </c>
      <c r="I341" s="63">
        <f t="shared" si="52"/>
        <v>1742.6225841473599</v>
      </c>
      <c r="J341" s="56">
        <f t="shared" si="53"/>
        <v>-92.689569915721492</v>
      </c>
      <c r="K341" s="56">
        <f t="shared" si="54"/>
        <v>1649.9330142316385</v>
      </c>
      <c r="L341" s="56">
        <f t="shared" si="55"/>
        <v>4764330.1450588824</v>
      </c>
      <c r="M341" s="56">
        <f t="shared" si="56"/>
        <v>4510916.8609092999</v>
      </c>
      <c r="N341" s="34">
        <f>'Jan-feb'!M341</f>
        <v>1824508.0557795102</v>
      </c>
      <c r="O341" s="34">
        <f t="shared" si="57"/>
        <v>2686408.8051297897</v>
      </c>
    </row>
    <row r="342" spans="1:15" x14ac:dyDescent="0.25">
      <c r="A342" s="55">
        <v>5538</v>
      </c>
      <c r="B342" s="55" t="s">
        <v>362</v>
      </c>
      <c r="C342" s="56">
        <v>19703845</v>
      </c>
      <c r="D342" s="56">
        <v>1829</v>
      </c>
      <c r="E342" s="56">
        <f t="shared" si="50"/>
        <v>10773.015308911974</v>
      </c>
      <c r="F342" s="57">
        <f t="shared" si="58"/>
        <v>0.91114858253158404</v>
      </c>
      <c r="G342" s="56">
        <f t="shared" si="59"/>
        <v>651.33456096334135</v>
      </c>
      <c r="H342" s="60">
        <f t="shared" si="51"/>
        <v>0</v>
      </c>
      <c r="I342" s="63">
        <f t="shared" si="52"/>
        <v>651.33456096334135</v>
      </c>
      <c r="J342" s="56">
        <f t="shared" si="53"/>
        <v>-92.689569915721492</v>
      </c>
      <c r="K342" s="56">
        <f t="shared" si="54"/>
        <v>558.6449910476199</v>
      </c>
      <c r="L342" s="56">
        <f t="shared" si="55"/>
        <v>1191290.9120019514</v>
      </c>
      <c r="M342" s="56">
        <f t="shared" si="56"/>
        <v>1021761.6886260968</v>
      </c>
      <c r="N342" s="34">
        <f>'Jan-feb'!M342</f>
        <v>-209044.19894787329</v>
      </c>
      <c r="O342" s="34">
        <f t="shared" si="57"/>
        <v>1230805.88757397</v>
      </c>
    </row>
    <row r="343" spans="1:15" x14ac:dyDescent="0.25">
      <c r="A343" s="55">
        <v>5540</v>
      </c>
      <c r="B343" s="55" t="s">
        <v>363</v>
      </c>
      <c r="C343" s="56">
        <v>20279484</v>
      </c>
      <c r="D343" s="56">
        <v>1955</v>
      </c>
      <c r="E343" s="56">
        <f t="shared" si="50"/>
        <v>10373.137595907929</v>
      </c>
      <c r="F343" s="57">
        <f t="shared" si="58"/>
        <v>0.87732815241595974</v>
      </c>
      <c r="G343" s="56">
        <f t="shared" si="59"/>
        <v>899.25874302584941</v>
      </c>
      <c r="H343" s="60">
        <f t="shared" si="51"/>
        <v>93.821642293452527</v>
      </c>
      <c r="I343" s="63">
        <f t="shared" si="52"/>
        <v>993.08038531930197</v>
      </c>
      <c r="J343" s="56">
        <f t="shared" si="53"/>
        <v>-92.689569915721492</v>
      </c>
      <c r="K343" s="56">
        <f t="shared" si="54"/>
        <v>900.39081540358052</v>
      </c>
      <c r="L343" s="56">
        <f t="shared" si="55"/>
        <v>1941472.1532992353</v>
      </c>
      <c r="M343" s="56">
        <f t="shared" si="56"/>
        <v>1760264.0441139999</v>
      </c>
      <c r="N343" s="34">
        <f>'Jan-feb'!M343</f>
        <v>245167.89565713916</v>
      </c>
      <c r="O343" s="34">
        <f t="shared" si="57"/>
        <v>1515096.1484568608</v>
      </c>
    </row>
    <row r="344" spans="1:15" x14ac:dyDescent="0.25">
      <c r="A344" s="55">
        <v>5542</v>
      </c>
      <c r="B344" s="55" t="s">
        <v>364</v>
      </c>
      <c r="C344" s="56">
        <v>28074163</v>
      </c>
      <c r="D344" s="56">
        <v>2784</v>
      </c>
      <c r="E344" s="56">
        <f t="shared" si="50"/>
        <v>10084.110272988506</v>
      </c>
      <c r="F344" s="57">
        <f t="shared" si="58"/>
        <v>0.85288310819764546</v>
      </c>
      <c r="G344" s="56">
        <f t="shared" si="59"/>
        <v>1078.4556832358915</v>
      </c>
      <c r="H344" s="60">
        <f t="shared" si="51"/>
        <v>194.98120531525046</v>
      </c>
      <c r="I344" s="63">
        <f t="shared" si="52"/>
        <v>1273.4368885511419</v>
      </c>
      <c r="J344" s="56">
        <f t="shared" si="53"/>
        <v>-92.689569915721492</v>
      </c>
      <c r="K344" s="56">
        <f t="shared" si="54"/>
        <v>1180.7473186354205</v>
      </c>
      <c r="L344" s="56">
        <f t="shared" si="55"/>
        <v>3545248.2977263792</v>
      </c>
      <c r="M344" s="56">
        <f t="shared" si="56"/>
        <v>3287200.5350810108</v>
      </c>
      <c r="N344" s="34">
        <f>'Jan-feb'!M344</f>
        <v>594733.57698694477</v>
      </c>
      <c r="O344" s="34">
        <f t="shared" si="57"/>
        <v>2692466.958094066</v>
      </c>
    </row>
    <row r="345" spans="1:15" x14ac:dyDescent="0.25">
      <c r="A345" s="55">
        <v>5544</v>
      </c>
      <c r="B345" s="55" t="s">
        <v>365</v>
      </c>
      <c r="C345" s="56">
        <v>48805581</v>
      </c>
      <c r="D345" s="56">
        <v>4810</v>
      </c>
      <c r="E345" s="56">
        <f t="shared" si="50"/>
        <v>10146.690436590437</v>
      </c>
      <c r="F345" s="57">
        <f t="shared" si="58"/>
        <v>0.85817594643517447</v>
      </c>
      <c r="G345" s="56">
        <f t="shared" si="59"/>
        <v>1039.655981802694</v>
      </c>
      <c r="H345" s="60">
        <f t="shared" si="51"/>
        <v>173.07814805457446</v>
      </c>
      <c r="I345" s="63">
        <f t="shared" si="52"/>
        <v>1212.7341298572685</v>
      </c>
      <c r="J345" s="56">
        <f t="shared" si="53"/>
        <v>-92.689569915721492</v>
      </c>
      <c r="K345" s="56">
        <f t="shared" si="54"/>
        <v>1120.044559941547</v>
      </c>
      <c r="L345" s="56">
        <f t="shared" si="55"/>
        <v>5833251.1646134611</v>
      </c>
      <c r="M345" s="56">
        <f t="shared" si="56"/>
        <v>5387414.3333188416</v>
      </c>
      <c r="N345" s="34">
        <f>'Jan-feb'!M345</f>
        <v>1746467.0998095989</v>
      </c>
      <c r="O345" s="34">
        <f t="shared" si="57"/>
        <v>3640947.2335092425</v>
      </c>
    </row>
    <row r="346" spans="1:15" x14ac:dyDescent="0.25">
      <c r="A346" s="55">
        <v>5546</v>
      </c>
      <c r="B346" s="55" t="s">
        <v>366</v>
      </c>
      <c r="C346" s="56">
        <v>14268974</v>
      </c>
      <c r="D346" s="56">
        <v>1131</v>
      </c>
      <c r="E346" s="56">
        <f t="shared" si="50"/>
        <v>12616.245800176835</v>
      </c>
      <c r="F346" s="57">
        <f t="shared" si="58"/>
        <v>1.0670433623343791</v>
      </c>
      <c r="G346" s="56">
        <f t="shared" si="59"/>
        <v>-491.4683436208727</v>
      </c>
      <c r="H346" s="60">
        <f t="shared" si="51"/>
        <v>0</v>
      </c>
      <c r="I346" s="63">
        <f t="shared" si="52"/>
        <v>-491.4683436208727</v>
      </c>
      <c r="J346" s="56">
        <f t="shared" si="53"/>
        <v>-92.689569915721492</v>
      </c>
      <c r="K346" s="56">
        <f t="shared" si="54"/>
        <v>-584.15791353659415</v>
      </c>
      <c r="L346" s="56">
        <f t="shared" si="55"/>
        <v>-555850.69663520704</v>
      </c>
      <c r="M346" s="56">
        <f t="shared" si="56"/>
        <v>-660682.60020988795</v>
      </c>
      <c r="N346" s="34">
        <f>'Jan-feb'!M346</f>
        <v>-1683072.1274740538</v>
      </c>
      <c r="O346" s="34">
        <f t="shared" si="57"/>
        <v>1022389.5272641658</v>
      </c>
    </row>
    <row r="347" spans="1:15" x14ac:dyDescent="0.25">
      <c r="A347" s="55">
        <v>5601</v>
      </c>
      <c r="B347" s="55" t="s">
        <v>367</v>
      </c>
      <c r="C347" s="56">
        <v>232301122</v>
      </c>
      <c r="D347" s="56">
        <v>21877</v>
      </c>
      <c r="E347" s="56">
        <f t="shared" si="50"/>
        <v>10618.509027746035</v>
      </c>
      <c r="F347" s="57">
        <f t="shared" si="58"/>
        <v>0.89808091530566692</v>
      </c>
      <c r="G347" s="56">
        <f t="shared" si="59"/>
        <v>747.12845528622358</v>
      </c>
      <c r="H347" s="60">
        <f t="shared" si="51"/>
        <v>7.9416411501153554</v>
      </c>
      <c r="I347" s="63">
        <f t="shared" si="52"/>
        <v>755.07009643633899</v>
      </c>
      <c r="J347" s="56">
        <f t="shared" si="53"/>
        <v>-92.689569915721492</v>
      </c>
      <c r="K347" s="56">
        <f t="shared" si="54"/>
        <v>662.38052652061754</v>
      </c>
      <c r="L347" s="56">
        <f t="shared" si="55"/>
        <v>16518668.499737788</v>
      </c>
      <c r="M347" s="56">
        <f t="shared" si="56"/>
        <v>14490898.778691551</v>
      </c>
      <c r="N347" s="34">
        <f>'Jan-feb'!M347</f>
        <v>2113488.7182052364</v>
      </c>
      <c r="O347" s="34">
        <f t="shared" si="57"/>
        <v>12377410.060486315</v>
      </c>
    </row>
    <row r="348" spans="1:15" x14ac:dyDescent="0.25">
      <c r="A348" s="55">
        <v>5603</v>
      </c>
      <c r="B348" s="55" t="s">
        <v>368</v>
      </c>
      <c r="C348" s="56">
        <v>143705431</v>
      </c>
      <c r="D348" s="56">
        <v>11324</v>
      </c>
      <c r="E348" s="56">
        <f t="shared" si="50"/>
        <v>12690.341840339102</v>
      </c>
      <c r="F348" s="57">
        <f t="shared" si="58"/>
        <v>1.0733101780799397</v>
      </c>
      <c r="G348" s="56">
        <f t="shared" si="59"/>
        <v>-537.40788852147818</v>
      </c>
      <c r="H348" s="60">
        <f t="shared" si="51"/>
        <v>0</v>
      </c>
      <c r="I348" s="63">
        <f t="shared" si="52"/>
        <v>-537.40788852147818</v>
      </c>
      <c r="J348" s="56">
        <f t="shared" si="53"/>
        <v>-92.689569915721492</v>
      </c>
      <c r="K348" s="56">
        <f t="shared" si="54"/>
        <v>-630.09745843719963</v>
      </c>
      <c r="L348" s="56">
        <f t="shared" si="55"/>
        <v>-6085606.9296172187</v>
      </c>
      <c r="M348" s="56">
        <f t="shared" si="56"/>
        <v>-7135223.6193428487</v>
      </c>
      <c r="N348" s="34">
        <f>'Jan-feb'!M348</f>
        <v>-2656430.9597844277</v>
      </c>
      <c r="O348" s="34">
        <f t="shared" si="57"/>
        <v>-4478792.659558421</v>
      </c>
    </row>
    <row r="349" spans="1:15" x14ac:dyDescent="0.25">
      <c r="A349" s="55">
        <v>5605</v>
      </c>
      <c r="B349" s="55" t="s">
        <v>369</v>
      </c>
      <c r="C349" s="56">
        <v>108228611</v>
      </c>
      <c r="D349" s="56">
        <v>9963</v>
      </c>
      <c r="E349" s="56">
        <f t="shared" si="50"/>
        <v>10863.054401284753</v>
      </c>
      <c r="F349" s="57">
        <f t="shared" si="58"/>
        <v>0.91876381271881125</v>
      </c>
      <c r="G349" s="56">
        <f t="shared" si="59"/>
        <v>595.51032369221832</v>
      </c>
      <c r="H349" s="60">
        <f t="shared" si="51"/>
        <v>0</v>
      </c>
      <c r="I349" s="63">
        <f t="shared" si="52"/>
        <v>595.51032369221832</v>
      </c>
      <c r="J349" s="56">
        <f t="shared" si="53"/>
        <v>-92.689569915721492</v>
      </c>
      <c r="K349" s="56">
        <f t="shared" si="54"/>
        <v>502.82075377649682</v>
      </c>
      <c r="L349" s="56">
        <f t="shared" si="55"/>
        <v>5933069.3549455712</v>
      </c>
      <c r="M349" s="56">
        <f t="shared" si="56"/>
        <v>5009603.1698752381</v>
      </c>
      <c r="N349" s="34">
        <f>'Jan-feb'!M349</f>
        <v>1611252.0105534957</v>
      </c>
      <c r="O349" s="34">
        <f t="shared" si="57"/>
        <v>3398351.1593217421</v>
      </c>
    </row>
    <row r="350" spans="1:15" x14ac:dyDescent="0.25">
      <c r="A350" s="55">
        <v>5607</v>
      </c>
      <c r="B350" s="55" t="s">
        <v>370</v>
      </c>
      <c r="C350" s="56">
        <v>60619230</v>
      </c>
      <c r="D350" s="56">
        <v>5777</v>
      </c>
      <c r="E350" s="56">
        <f t="shared" si="50"/>
        <v>10493.202354163061</v>
      </c>
      <c r="F350" s="57">
        <f t="shared" si="58"/>
        <v>0.88748286130286369</v>
      </c>
      <c r="G350" s="56">
        <f t="shared" si="59"/>
        <v>824.81859290766772</v>
      </c>
      <c r="H350" s="60">
        <f t="shared" si="51"/>
        <v>51.798976904156369</v>
      </c>
      <c r="I350" s="63">
        <f t="shared" si="52"/>
        <v>876.61756981182407</v>
      </c>
      <c r="J350" s="56">
        <f t="shared" si="53"/>
        <v>-92.689569915721492</v>
      </c>
      <c r="K350" s="56">
        <f t="shared" si="54"/>
        <v>783.92799989610262</v>
      </c>
      <c r="L350" s="56">
        <f t="shared" si="55"/>
        <v>5064219.7008029073</v>
      </c>
      <c r="M350" s="56">
        <f t="shared" si="56"/>
        <v>4528752.0553997848</v>
      </c>
      <c r="N350" s="34">
        <f>'Jan-feb'!M350</f>
        <v>1829635.5861039637</v>
      </c>
      <c r="O350" s="34">
        <f t="shared" si="57"/>
        <v>2699116.4692958212</v>
      </c>
    </row>
    <row r="351" spans="1:15" x14ac:dyDescent="0.25">
      <c r="A351" s="55">
        <v>5610</v>
      </c>
      <c r="B351" s="55" t="s">
        <v>371</v>
      </c>
      <c r="C351" s="56">
        <v>23617137</v>
      </c>
      <c r="D351" s="56">
        <v>2524</v>
      </c>
      <c r="E351" s="56">
        <f t="shared" si="50"/>
        <v>9357.0273375594297</v>
      </c>
      <c r="F351" s="57">
        <f t="shared" si="58"/>
        <v>0.7913886642557465</v>
      </c>
      <c r="G351" s="56">
        <f t="shared" si="59"/>
        <v>1529.2471032019189</v>
      </c>
      <c r="H351" s="60">
        <f t="shared" si="51"/>
        <v>449.46023271542714</v>
      </c>
      <c r="I351" s="63">
        <f t="shared" si="52"/>
        <v>1978.707335917346</v>
      </c>
      <c r="J351" s="56">
        <f t="shared" si="53"/>
        <v>-92.689569915721492</v>
      </c>
      <c r="K351" s="56">
        <f t="shared" si="54"/>
        <v>1886.0177660016245</v>
      </c>
      <c r="L351" s="56">
        <f t="shared" si="55"/>
        <v>4994257.3158553811</v>
      </c>
      <c r="M351" s="56">
        <f t="shared" si="56"/>
        <v>4760308.8413881008</v>
      </c>
      <c r="N351" s="34">
        <f>'Jan-feb'!M351</f>
        <v>2338185.9818169293</v>
      </c>
      <c r="O351" s="34">
        <f t="shared" si="57"/>
        <v>2422122.8595711715</v>
      </c>
    </row>
    <row r="352" spans="1:15" x14ac:dyDescent="0.25">
      <c r="A352" s="55">
        <v>5612</v>
      </c>
      <c r="B352" s="55" t="s">
        <v>372</v>
      </c>
      <c r="C352" s="56">
        <v>22903026</v>
      </c>
      <c r="D352" s="56">
        <v>2852</v>
      </c>
      <c r="E352" s="56">
        <f t="shared" si="50"/>
        <v>8030.5140252454421</v>
      </c>
      <c r="F352" s="57">
        <f t="shared" si="58"/>
        <v>0.67919623812744523</v>
      </c>
      <c r="G352" s="56">
        <f t="shared" si="59"/>
        <v>2351.6853568365909</v>
      </c>
      <c r="H352" s="60">
        <f t="shared" si="51"/>
        <v>913.73989202532277</v>
      </c>
      <c r="I352" s="63">
        <f t="shared" si="52"/>
        <v>3265.4252488619136</v>
      </c>
      <c r="J352" s="56">
        <f t="shared" si="53"/>
        <v>-92.689569915721492</v>
      </c>
      <c r="K352" s="56">
        <f t="shared" si="54"/>
        <v>3172.7356789461919</v>
      </c>
      <c r="L352" s="56">
        <f t="shared" si="55"/>
        <v>9312992.8097541779</v>
      </c>
      <c r="M352" s="56">
        <f t="shared" si="56"/>
        <v>9048642.1563545391</v>
      </c>
      <c r="N352" s="34">
        <f>'Jan-feb'!M352</f>
        <v>3902092.0016251518</v>
      </c>
      <c r="O352" s="34">
        <f t="shared" si="57"/>
        <v>5146550.1547293868</v>
      </c>
    </row>
    <row r="353" spans="1:15" x14ac:dyDescent="0.25">
      <c r="A353" s="55">
        <v>5614</v>
      </c>
      <c r="B353" s="55" t="s">
        <v>373</v>
      </c>
      <c r="C353" s="56">
        <v>8014444</v>
      </c>
      <c r="D353" s="56">
        <v>864</v>
      </c>
      <c r="E353" s="56">
        <f t="shared" si="50"/>
        <v>9275.9768518518522</v>
      </c>
      <c r="F353" s="57">
        <f t="shared" si="58"/>
        <v>0.78453366284264503</v>
      </c>
      <c r="G353" s="56">
        <f t="shared" si="59"/>
        <v>1579.4984043406168</v>
      </c>
      <c r="H353" s="60">
        <f t="shared" si="51"/>
        <v>477.82790271307925</v>
      </c>
      <c r="I353" s="63">
        <f t="shared" si="52"/>
        <v>2057.3263070536959</v>
      </c>
      <c r="J353" s="56">
        <f t="shared" si="53"/>
        <v>-92.689569915721492</v>
      </c>
      <c r="K353" s="56">
        <f t="shared" si="54"/>
        <v>1964.6367371379745</v>
      </c>
      <c r="L353" s="56">
        <f t="shared" si="55"/>
        <v>1777529.9292943934</v>
      </c>
      <c r="M353" s="56">
        <f t="shared" si="56"/>
        <v>1697446.1408872099</v>
      </c>
      <c r="N353" s="34">
        <f>'Jan-feb'!M353</f>
        <v>683493.41144604888</v>
      </c>
      <c r="O353" s="34">
        <f t="shared" si="57"/>
        <v>1013952.729441161</v>
      </c>
    </row>
    <row r="354" spans="1:15" x14ac:dyDescent="0.25">
      <c r="A354" s="55">
        <v>5616</v>
      </c>
      <c r="B354" s="55" t="s">
        <v>374</v>
      </c>
      <c r="C354" s="56">
        <v>8662367</v>
      </c>
      <c r="D354" s="56">
        <v>977</v>
      </c>
      <c r="E354" s="56">
        <f t="shared" si="50"/>
        <v>8866.2917093142278</v>
      </c>
      <c r="F354" s="57">
        <f t="shared" si="58"/>
        <v>0.74988375042688826</v>
      </c>
      <c r="G354" s="56">
        <f t="shared" si="59"/>
        <v>1833.5031927139441</v>
      </c>
      <c r="H354" s="60">
        <f t="shared" si="51"/>
        <v>621.21770260124777</v>
      </c>
      <c r="I354" s="63">
        <f t="shared" si="52"/>
        <v>2454.7208953151921</v>
      </c>
      <c r="J354" s="56">
        <f t="shared" si="53"/>
        <v>-92.689569915721492</v>
      </c>
      <c r="K354" s="56">
        <f t="shared" si="54"/>
        <v>2362.0313253994705</v>
      </c>
      <c r="L354" s="56">
        <f t="shared" si="55"/>
        <v>2398262.3147229427</v>
      </c>
      <c r="M354" s="56">
        <f t="shared" si="56"/>
        <v>2307704.6049152827</v>
      </c>
      <c r="N354" s="34">
        <f>'Jan-feb'!M354</f>
        <v>650398.48695924738</v>
      </c>
      <c r="O354" s="34">
        <f t="shared" si="57"/>
        <v>1657306.1179560353</v>
      </c>
    </row>
    <row r="355" spans="1:15" x14ac:dyDescent="0.25">
      <c r="A355" s="55">
        <v>5618</v>
      </c>
      <c r="B355" s="55" t="s">
        <v>375</v>
      </c>
      <c r="C355" s="56">
        <v>12786251</v>
      </c>
      <c r="D355" s="56">
        <v>1098</v>
      </c>
      <c r="E355" s="56">
        <f t="shared" si="50"/>
        <v>11645.037340619308</v>
      </c>
      <c r="F355" s="57">
        <f t="shared" si="58"/>
        <v>0.98490153055433172</v>
      </c>
      <c r="G355" s="56">
        <f t="shared" si="59"/>
        <v>110.68090130479402</v>
      </c>
      <c r="H355" s="60">
        <f t="shared" si="51"/>
        <v>0</v>
      </c>
      <c r="I355" s="63">
        <f t="shared" si="52"/>
        <v>110.68090130479402</v>
      </c>
      <c r="J355" s="56">
        <f t="shared" si="53"/>
        <v>-92.689569915721492</v>
      </c>
      <c r="K355" s="56">
        <f t="shared" si="54"/>
        <v>17.991331389072528</v>
      </c>
      <c r="L355" s="56">
        <f t="shared" si="55"/>
        <v>121527.62963266384</v>
      </c>
      <c r="M355" s="56">
        <f t="shared" si="56"/>
        <v>19754.481865201637</v>
      </c>
      <c r="N355" s="34">
        <f>'Jan-feb'!M355</f>
        <v>-840389.95558489067</v>
      </c>
      <c r="O355" s="34">
        <f t="shared" si="57"/>
        <v>860144.43745009229</v>
      </c>
    </row>
    <row r="356" spans="1:15" x14ac:dyDescent="0.25">
      <c r="A356" s="55">
        <v>5620</v>
      </c>
      <c r="B356" s="55" t="s">
        <v>376</v>
      </c>
      <c r="C356" s="56">
        <v>32218699</v>
      </c>
      <c r="D356" s="56">
        <v>2956</v>
      </c>
      <c r="E356" s="56">
        <f t="shared" si="50"/>
        <v>10899.424560216508</v>
      </c>
      <c r="F356" s="57">
        <f t="shared" si="58"/>
        <v>0.92183988917529824</v>
      </c>
      <c r="G356" s="56">
        <f t="shared" si="59"/>
        <v>572.96082515453008</v>
      </c>
      <c r="H356" s="60">
        <f t="shared" si="51"/>
        <v>0</v>
      </c>
      <c r="I356" s="63">
        <f t="shared" si="52"/>
        <v>572.96082515453008</v>
      </c>
      <c r="J356" s="56">
        <f t="shared" si="53"/>
        <v>-92.689569915721492</v>
      </c>
      <c r="K356" s="56">
        <f t="shared" si="54"/>
        <v>480.27125523880858</v>
      </c>
      <c r="L356" s="56">
        <f t="shared" si="55"/>
        <v>1693672.199156791</v>
      </c>
      <c r="M356" s="56">
        <f t="shared" si="56"/>
        <v>1419681.8304859181</v>
      </c>
      <c r="N356" s="34">
        <f>'Jan-feb'!M356</f>
        <v>-70314.184980816819</v>
      </c>
      <c r="O356" s="34">
        <f t="shared" si="57"/>
        <v>1489996.015466735</v>
      </c>
    </row>
    <row r="357" spans="1:15" x14ac:dyDescent="0.25">
      <c r="A357" s="55">
        <v>5622</v>
      </c>
      <c r="B357" s="55" t="s">
        <v>377</v>
      </c>
      <c r="C357" s="56">
        <v>40873834</v>
      </c>
      <c r="D357" s="56">
        <v>3896</v>
      </c>
      <c r="E357" s="56">
        <f t="shared" si="50"/>
        <v>10491.230492813142</v>
      </c>
      <c r="F357" s="57">
        <f t="shared" si="58"/>
        <v>0.88731608731968359</v>
      </c>
      <c r="G357" s="56">
        <f t="shared" si="59"/>
        <v>826.04114694461748</v>
      </c>
      <c r="H357" s="60">
        <f t="shared" si="51"/>
        <v>52.48912837662801</v>
      </c>
      <c r="I357" s="63">
        <f t="shared" si="52"/>
        <v>878.53027532124554</v>
      </c>
      <c r="J357" s="56">
        <f t="shared" si="53"/>
        <v>-92.689569915721492</v>
      </c>
      <c r="K357" s="56">
        <f t="shared" si="54"/>
        <v>785.84070540552409</v>
      </c>
      <c r="L357" s="56">
        <f t="shared" si="55"/>
        <v>3422753.9526515724</v>
      </c>
      <c r="M357" s="56">
        <f t="shared" si="56"/>
        <v>3061635.3882599217</v>
      </c>
      <c r="N357" s="34">
        <f>'Jan-feb'!M357</f>
        <v>1562876.7850391278</v>
      </c>
      <c r="O357" s="34">
        <f t="shared" si="57"/>
        <v>1498758.6032207939</v>
      </c>
    </row>
    <row r="358" spans="1:15" x14ac:dyDescent="0.25">
      <c r="A358" s="55">
        <v>5624</v>
      </c>
      <c r="B358" s="55" t="s">
        <v>378</v>
      </c>
      <c r="C358" s="56">
        <v>13285853</v>
      </c>
      <c r="D358" s="56">
        <v>1238</v>
      </c>
      <c r="E358" s="56">
        <f t="shared" si="50"/>
        <v>10731.706785137318</v>
      </c>
      <c r="F358" s="57">
        <f t="shared" si="58"/>
        <v>0.90765483432790195</v>
      </c>
      <c r="G358" s="56">
        <f t="shared" si="59"/>
        <v>676.94584570362838</v>
      </c>
      <c r="H358" s="60">
        <f t="shared" si="51"/>
        <v>0</v>
      </c>
      <c r="I358" s="63">
        <f t="shared" si="52"/>
        <v>676.94584570362838</v>
      </c>
      <c r="J358" s="56">
        <f t="shared" si="53"/>
        <v>-92.689569915721492</v>
      </c>
      <c r="K358" s="56">
        <f t="shared" si="54"/>
        <v>584.25627578790693</v>
      </c>
      <c r="L358" s="56">
        <f t="shared" si="55"/>
        <v>838058.95698109188</v>
      </c>
      <c r="M358" s="56">
        <f t="shared" si="56"/>
        <v>723309.26942542882</v>
      </c>
      <c r="N358" s="34">
        <f>'Jan-feb'!M358</f>
        <v>-182276.2460237655</v>
      </c>
      <c r="O358" s="34">
        <f t="shared" si="57"/>
        <v>905585.51544919435</v>
      </c>
    </row>
    <row r="359" spans="1:15" x14ac:dyDescent="0.25">
      <c r="A359" s="55">
        <v>5626</v>
      </c>
      <c r="B359" s="55" t="s">
        <v>379</v>
      </c>
      <c r="C359" s="56">
        <v>10056787</v>
      </c>
      <c r="D359" s="56">
        <v>1051</v>
      </c>
      <c r="E359" s="56">
        <f t="shared" si="50"/>
        <v>9568.7792578496665</v>
      </c>
      <c r="F359" s="57">
        <f t="shared" si="58"/>
        <v>0.80929799200553476</v>
      </c>
      <c r="G359" s="56">
        <f t="shared" si="59"/>
        <v>1397.9609126219721</v>
      </c>
      <c r="H359" s="60">
        <f t="shared" si="51"/>
        <v>375.34706061384429</v>
      </c>
      <c r="I359" s="63">
        <f t="shared" si="52"/>
        <v>1773.3079732358165</v>
      </c>
      <c r="J359" s="56">
        <f t="shared" si="53"/>
        <v>-92.689569915721492</v>
      </c>
      <c r="K359" s="56">
        <f t="shared" si="54"/>
        <v>1680.618403320095</v>
      </c>
      <c r="L359" s="56">
        <f t="shared" si="55"/>
        <v>1863746.6798708432</v>
      </c>
      <c r="M359" s="56">
        <f t="shared" si="56"/>
        <v>1766329.9418894199</v>
      </c>
      <c r="N359" s="34">
        <f>'Jan-feb'!M359</f>
        <v>404009.61587939446</v>
      </c>
      <c r="O359" s="34">
        <f t="shared" si="57"/>
        <v>1362320.3260100256</v>
      </c>
    </row>
    <row r="360" spans="1:15" x14ac:dyDescent="0.25">
      <c r="A360" s="55">
        <v>5628</v>
      </c>
      <c r="B360" s="55" t="s">
        <v>380</v>
      </c>
      <c r="C360" s="56">
        <v>28843618</v>
      </c>
      <c r="D360" s="56">
        <v>2798</v>
      </c>
      <c r="E360" s="56">
        <f t="shared" si="50"/>
        <v>10308.655468191566</v>
      </c>
      <c r="F360" s="57">
        <f t="shared" si="58"/>
        <v>0.87187445188897905</v>
      </c>
      <c r="G360" s="56">
        <f t="shared" si="59"/>
        <v>939.23766220999437</v>
      </c>
      <c r="H360" s="60">
        <f t="shared" si="51"/>
        <v>116.39038699417951</v>
      </c>
      <c r="I360" s="63">
        <f t="shared" si="52"/>
        <v>1055.628049204174</v>
      </c>
      <c r="J360" s="56">
        <f t="shared" si="53"/>
        <v>-92.689569915721492</v>
      </c>
      <c r="K360" s="56">
        <f t="shared" si="54"/>
        <v>962.93847928845253</v>
      </c>
      <c r="L360" s="56">
        <f t="shared" si="55"/>
        <v>2953647.2816732787</v>
      </c>
      <c r="M360" s="56">
        <f t="shared" si="56"/>
        <v>2694301.8650490902</v>
      </c>
      <c r="N360" s="34">
        <f>'Jan-feb'!M360</f>
        <v>1801942.6140347731</v>
      </c>
      <c r="O360" s="34">
        <f t="shared" si="57"/>
        <v>892359.25101431715</v>
      </c>
    </row>
    <row r="361" spans="1:15" x14ac:dyDescent="0.25">
      <c r="A361" s="55">
        <v>5630</v>
      </c>
      <c r="B361" s="55" t="s">
        <v>381</v>
      </c>
      <c r="C361" s="56">
        <v>8833188</v>
      </c>
      <c r="D361" s="56">
        <v>890</v>
      </c>
      <c r="E361" s="56">
        <f t="shared" si="50"/>
        <v>9924.9303370786511</v>
      </c>
      <c r="F361" s="57">
        <f t="shared" si="58"/>
        <v>0.83942015759255795</v>
      </c>
      <c r="G361" s="56">
        <f t="shared" si="59"/>
        <v>1177.1472435000017</v>
      </c>
      <c r="H361" s="60">
        <f t="shared" si="51"/>
        <v>250.69418288369968</v>
      </c>
      <c r="I361" s="63">
        <f t="shared" si="52"/>
        <v>1427.8414263837012</v>
      </c>
      <c r="J361" s="56">
        <f t="shared" si="53"/>
        <v>-92.689569915721492</v>
      </c>
      <c r="K361" s="56">
        <f t="shared" si="54"/>
        <v>1335.1518564679798</v>
      </c>
      <c r="L361" s="56">
        <f t="shared" si="55"/>
        <v>1270778.8694814942</v>
      </c>
      <c r="M361" s="56">
        <f t="shared" si="56"/>
        <v>1188285.1522565021</v>
      </c>
      <c r="N361" s="34">
        <f>'Jan-feb'!M361</f>
        <v>511890.81917474925</v>
      </c>
      <c r="O361" s="34">
        <f t="shared" si="57"/>
        <v>676394.33308175276</v>
      </c>
    </row>
    <row r="362" spans="1:15" x14ac:dyDescent="0.25">
      <c r="A362" s="55">
        <v>5632</v>
      </c>
      <c r="B362" s="55" t="s">
        <v>382</v>
      </c>
      <c r="C362" s="56">
        <v>21470994</v>
      </c>
      <c r="D362" s="56">
        <v>2107</v>
      </c>
      <c r="E362" s="56">
        <f t="shared" si="50"/>
        <v>10190.315140009492</v>
      </c>
      <c r="F362" s="57">
        <f t="shared" si="58"/>
        <v>0.86186559000699325</v>
      </c>
      <c r="G362" s="56">
        <f t="shared" si="59"/>
        <v>1012.6086656828802</v>
      </c>
      <c r="H362" s="60">
        <f t="shared" si="51"/>
        <v>157.80950185790533</v>
      </c>
      <c r="I362" s="63">
        <f t="shared" si="52"/>
        <v>1170.4181675407856</v>
      </c>
      <c r="J362" s="56">
        <f t="shared" si="53"/>
        <v>-92.689569915721492</v>
      </c>
      <c r="K362" s="56">
        <f t="shared" si="54"/>
        <v>1077.7285976250641</v>
      </c>
      <c r="L362" s="56">
        <f t="shared" si="55"/>
        <v>2466071.0790084354</v>
      </c>
      <c r="M362" s="56">
        <f t="shared" si="56"/>
        <v>2270774.1551960101</v>
      </c>
      <c r="N362" s="34">
        <f>'Jan-feb'!M362</f>
        <v>52038.560894933078</v>
      </c>
      <c r="O362" s="34">
        <f t="shared" si="57"/>
        <v>2218735.5943010771</v>
      </c>
    </row>
    <row r="363" spans="1:15" x14ac:dyDescent="0.25">
      <c r="A363" s="55">
        <v>5634</v>
      </c>
      <c r="B363" s="55" t="s">
        <v>383</v>
      </c>
      <c r="C363" s="56">
        <v>17460930</v>
      </c>
      <c r="D363" s="56">
        <v>1982</v>
      </c>
      <c r="E363" s="56">
        <f t="shared" si="50"/>
        <v>8809.7527749747733</v>
      </c>
      <c r="F363" s="57">
        <f t="shared" si="58"/>
        <v>0.745101860825504</v>
      </c>
      <c r="G363" s="56">
        <f t="shared" si="59"/>
        <v>1868.5573320044059</v>
      </c>
      <c r="H363" s="60">
        <f t="shared" si="51"/>
        <v>641.00632962005693</v>
      </c>
      <c r="I363" s="63">
        <f t="shared" si="52"/>
        <v>2509.5636616244628</v>
      </c>
      <c r="J363" s="56">
        <f t="shared" si="53"/>
        <v>-92.689569915721492</v>
      </c>
      <c r="K363" s="56">
        <f t="shared" si="54"/>
        <v>2416.8740917087412</v>
      </c>
      <c r="L363" s="56">
        <f t="shared" si="55"/>
        <v>4973955.1773396851</v>
      </c>
      <c r="M363" s="56">
        <f t="shared" si="56"/>
        <v>4790244.4497667253</v>
      </c>
      <c r="N363" s="34">
        <f>'Jan-feb'!M363</f>
        <v>2018440.1737801712</v>
      </c>
      <c r="O363" s="34">
        <f t="shared" si="57"/>
        <v>2771804.2759865541</v>
      </c>
    </row>
    <row r="364" spans="1:15" x14ac:dyDescent="0.25">
      <c r="A364" s="55">
        <v>5636</v>
      </c>
      <c r="B364" s="55" t="s">
        <v>384</v>
      </c>
      <c r="C364" s="56">
        <v>8406175</v>
      </c>
      <c r="D364" s="56">
        <v>868</v>
      </c>
      <c r="E364" s="56">
        <f t="shared" si="50"/>
        <v>9684.5334101382487</v>
      </c>
      <c r="F364" s="57">
        <f t="shared" si="58"/>
        <v>0.81908812306500123</v>
      </c>
      <c r="G364" s="56">
        <f t="shared" si="59"/>
        <v>1326.1933382030511</v>
      </c>
      <c r="H364" s="60">
        <f t="shared" si="51"/>
        <v>334.83310731284053</v>
      </c>
      <c r="I364" s="63">
        <f t="shared" si="52"/>
        <v>1661.0264455158917</v>
      </c>
      <c r="J364" s="56">
        <f t="shared" si="53"/>
        <v>-92.689569915721492</v>
      </c>
      <c r="K364" s="56">
        <f t="shared" si="54"/>
        <v>1568.3368756001703</v>
      </c>
      <c r="L364" s="56">
        <f t="shared" si="55"/>
        <v>1441770.9547077941</v>
      </c>
      <c r="M364" s="56">
        <f t="shared" si="56"/>
        <v>1361316.4080209478</v>
      </c>
      <c r="N364" s="34">
        <f>'Jan-feb'!M364</f>
        <v>199356.96727897532</v>
      </c>
      <c r="O364" s="34">
        <f t="shared" si="57"/>
        <v>1161959.4407419725</v>
      </c>
    </row>
    <row r="365" spans="1:15" x14ac:dyDescent="0.25">
      <c r="A365" s="55"/>
      <c r="B365" s="55"/>
      <c r="C365" s="56"/>
      <c r="D365" s="56"/>
      <c r="E365" s="56" t="str">
        <f t="shared" ref="E365" si="60">IF(ISNUMBER(C365),(C365)/D365,"")</f>
        <v/>
      </c>
      <c r="F365" s="57" t="str">
        <f t="shared" ref="F365" si="61">IF(ISNUMBER(C365),E365/$E$366,"")</f>
        <v/>
      </c>
      <c r="G365" s="56"/>
      <c r="H365" s="59"/>
      <c r="I365" s="56" t="str">
        <f t="shared" ref="I365" si="62">IF(ISNUMBER(C365),G365+H365,"")</f>
        <v/>
      </c>
      <c r="J365" s="56"/>
      <c r="K365" s="56"/>
      <c r="L365" s="56"/>
      <c r="M365" s="56"/>
      <c r="N365" s="34"/>
      <c r="O365" s="34"/>
    </row>
    <row r="366" spans="1:15" ht="15.75" thickBot="1" x14ac:dyDescent="0.3">
      <c r="A366" s="42"/>
      <c r="B366" s="42" t="s">
        <v>385</v>
      </c>
      <c r="C366" s="43">
        <f>SUM(C8:C364)</f>
        <v>66144986250</v>
      </c>
      <c r="D366" s="35">
        <f>SUM(D8:D364)</f>
        <v>5594340</v>
      </c>
      <c r="E366" s="35">
        <f t="shared" si="50"/>
        <v>11823.554923368976</v>
      </c>
      <c r="F366" s="44">
        <f t="shared" si="58"/>
        <v>1</v>
      </c>
      <c r="G366" s="45"/>
      <c r="H366" s="51"/>
      <c r="I366" s="35"/>
      <c r="J366" s="46"/>
      <c r="K366" s="35"/>
      <c r="L366" s="35">
        <f>SUM(L8:L364)</f>
        <v>518536968.56231737</v>
      </c>
      <c r="M366" s="35">
        <f>SUM(M8:M364)</f>
        <v>-8.2165934145450592E-7</v>
      </c>
      <c r="N366" s="35">
        <f>'Jan-feb'!M366</f>
        <v>-4.1883322410285473E-7</v>
      </c>
      <c r="O366" s="35">
        <f t="shared" ref="O366" si="63">M366-N366</f>
        <v>-4.0282611735165119E-7</v>
      </c>
    </row>
    <row r="367" spans="1:15" ht="15.75" thickTop="1" x14ac:dyDescent="0.25">
      <c r="N367" s="32"/>
      <c r="O367" s="36"/>
    </row>
    <row r="368" spans="1:15" x14ac:dyDescent="0.25">
      <c r="A368" s="25" t="s">
        <v>388</v>
      </c>
      <c r="B368" s="25"/>
      <c r="C368" s="25"/>
      <c r="D368" s="26">
        <f>L366</f>
        <v>518536968.56231737</v>
      </c>
      <c r="E368" s="27" t="s">
        <v>389</v>
      </c>
      <c r="F368" s="28">
        <f>D366</f>
        <v>5594340</v>
      </c>
      <c r="G368" s="27" t="s">
        <v>390</v>
      </c>
      <c r="H368" s="52"/>
      <c r="I368" s="29">
        <f>-L366/D366</f>
        <v>-92.689569915721492</v>
      </c>
      <c r="J368" s="30" t="s">
        <v>391</v>
      </c>
      <c r="N368" s="32"/>
      <c r="O368" s="32"/>
    </row>
    <row r="370" spans="3:15" ht="15.75" thickBot="1" x14ac:dyDescent="0.3"/>
    <row r="371" spans="3:15" x14ac:dyDescent="0.25">
      <c r="C371" s="66" t="s">
        <v>392</v>
      </c>
      <c r="D371" s="67"/>
      <c r="E371" s="67"/>
      <c r="F371" s="67"/>
      <c r="G371" s="67"/>
      <c r="H371" s="67"/>
      <c r="I371" s="67"/>
      <c r="J371" s="67"/>
      <c r="K371" s="67"/>
      <c r="L371" s="67"/>
      <c r="M371" s="67"/>
      <c r="N371"/>
      <c r="O371"/>
    </row>
    <row r="372" spans="3:15" x14ac:dyDescent="0.25">
      <c r="C372" s="68"/>
      <c r="D372" s="69"/>
      <c r="E372" s="69"/>
      <c r="F372" s="69"/>
      <c r="G372" s="69"/>
      <c r="H372" s="69"/>
      <c r="I372" s="69"/>
      <c r="J372" s="69"/>
      <c r="K372" s="69"/>
      <c r="L372" s="69"/>
      <c r="M372" s="69"/>
      <c r="N372"/>
      <c r="O372"/>
    </row>
    <row r="373" spans="3:15" x14ac:dyDescent="0.25">
      <c r="C373" s="68"/>
      <c r="D373" s="69"/>
      <c r="E373" s="69"/>
      <c r="F373" s="69"/>
      <c r="G373" s="69"/>
      <c r="H373" s="69"/>
      <c r="I373" s="69"/>
      <c r="J373" s="69"/>
      <c r="K373" s="69"/>
      <c r="L373" s="69"/>
      <c r="M373" s="69"/>
      <c r="N373"/>
      <c r="O373"/>
    </row>
    <row r="374" spans="3:15" x14ac:dyDescent="0.25">
      <c r="C374" s="68" t="s">
        <v>393</v>
      </c>
      <c r="D374" s="69"/>
      <c r="E374" s="69"/>
      <c r="F374" s="69"/>
      <c r="G374" s="69"/>
      <c r="H374" s="69"/>
      <c r="I374" s="69"/>
      <c r="J374" s="69"/>
      <c r="K374" s="69"/>
      <c r="L374" s="69"/>
      <c r="M374" s="69"/>
      <c r="N374"/>
      <c r="O374"/>
    </row>
    <row r="375" spans="3:15" ht="15.75" thickBot="1" x14ac:dyDescent="0.3">
      <c r="C375" s="70"/>
      <c r="D375" s="71"/>
      <c r="E375" s="71"/>
      <c r="F375" s="71"/>
      <c r="G375" s="71"/>
      <c r="H375" s="71"/>
      <c r="I375" s="71"/>
      <c r="J375" s="71"/>
      <c r="K375" s="71"/>
      <c r="L375" s="71"/>
      <c r="M375" s="71"/>
      <c r="N375"/>
      <c r="O375"/>
    </row>
  </sheetData>
  <mergeCells count="8">
    <mergeCell ref="C371:M373"/>
    <mergeCell ref="C374:M375"/>
    <mergeCell ref="A1:M1"/>
    <mergeCell ref="A2:A5"/>
    <mergeCell ref="B2:B5"/>
    <mergeCell ref="E2:F2"/>
    <mergeCell ref="G2:K2"/>
    <mergeCell ref="L2:M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221A4-4A44-4032-BD79-0BFE5C134DC2}">
  <dimension ref="A1:O375"/>
  <sheetViews>
    <sheetView workbookViewId="0">
      <pane xSplit="2" ySplit="7" topLeftCell="C339" activePane="bottomRight" state="frozen"/>
      <selection pane="topRight" activeCell="C1" sqref="C1"/>
      <selection pane="bottomLeft" activeCell="A8" sqref="A8"/>
      <selection pane="bottomRight" activeCell="H6" sqref="H6"/>
    </sheetView>
  </sheetViews>
  <sheetFormatPr baseColWidth="10" defaultRowHeight="15" x14ac:dyDescent="0.25"/>
  <cols>
    <col min="2" max="2" width="16.7109375" customWidth="1"/>
    <col min="3" max="3" width="14.5703125" bestFit="1" customWidth="1"/>
    <col min="4" max="7" width="11.5703125" bestFit="1" customWidth="1"/>
    <col min="8" max="8" width="11.5703125" style="53" bestFit="1" customWidth="1"/>
    <col min="9" max="11" width="11.5703125" bestFit="1" customWidth="1"/>
    <col min="12" max="13" width="13.28515625" bestFit="1" customWidth="1"/>
    <col min="14" max="15" width="11.42578125" style="37"/>
  </cols>
  <sheetData>
    <row r="1" spans="1:15" x14ac:dyDescent="0.25">
      <c r="A1" s="72" t="s">
        <v>401</v>
      </c>
      <c r="B1" s="72"/>
      <c r="C1" s="72"/>
      <c r="D1" s="72"/>
      <c r="E1" s="72"/>
      <c r="F1" s="72"/>
      <c r="G1" s="72"/>
      <c r="H1" s="72"/>
      <c r="I1" s="72"/>
      <c r="J1" s="72"/>
      <c r="K1" s="72"/>
      <c r="L1" s="72"/>
      <c r="M1" s="73"/>
      <c r="N1" s="31"/>
      <c r="O1" s="31"/>
    </row>
    <row r="2" spans="1:15" x14ac:dyDescent="0.25">
      <c r="A2" s="74" t="s">
        <v>0</v>
      </c>
      <c r="B2" s="74" t="s">
        <v>1</v>
      </c>
      <c r="C2" s="4" t="s">
        <v>2</v>
      </c>
      <c r="D2" s="5" t="s">
        <v>3</v>
      </c>
      <c r="E2" s="77" t="s">
        <v>402</v>
      </c>
      <c r="F2" s="78"/>
      <c r="G2" s="77" t="s">
        <v>4</v>
      </c>
      <c r="H2" s="79"/>
      <c r="I2" s="79"/>
      <c r="J2" s="79"/>
      <c r="K2" s="78"/>
      <c r="L2" s="77" t="s">
        <v>5</v>
      </c>
      <c r="M2" s="78"/>
      <c r="N2" s="38" t="s">
        <v>14</v>
      </c>
      <c r="O2" s="38" t="s">
        <v>396</v>
      </c>
    </row>
    <row r="3" spans="1:15" x14ac:dyDescent="0.25">
      <c r="A3" s="75"/>
      <c r="B3" s="75"/>
      <c r="C3" s="6" t="s">
        <v>400</v>
      </c>
      <c r="D3" s="7" t="s">
        <v>394</v>
      </c>
      <c r="E3" s="8" t="s">
        <v>7</v>
      </c>
      <c r="F3" s="9" t="s">
        <v>8</v>
      </c>
      <c r="G3" s="10" t="s">
        <v>9</v>
      </c>
      <c r="H3" s="47" t="s">
        <v>10</v>
      </c>
      <c r="I3" s="8" t="s">
        <v>11</v>
      </c>
      <c r="J3" s="11" t="s">
        <v>12</v>
      </c>
      <c r="K3" s="12" t="s">
        <v>13</v>
      </c>
      <c r="L3" s="13" t="s">
        <v>11</v>
      </c>
      <c r="M3" s="14" t="s">
        <v>14</v>
      </c>
      <c r="N3" s="39" t="s">
        <v>18</v>
      </c>
      <c r="O3" s="39" t="s">
        <v>397</v>
      </c>
    </row>
    <row r="4" spans="1:15" x14ac:dyDescent="0.25">
      <c r="A4" s="75"/>
      <c r="B4" s="75"/>
      <c r="C4" s="7"/>
      <c r="D4" s="7"/>
      <c r="E4" s="15"/>
      <c r="F4" s="14" t="s">
        <v>15</v>
      </c>
      <c r="G4" s="16" t="s">
        <v>16</v>
      </c>
      <c r="H4" s="48" t="s">
        <v>17</v>
      </c>
      <c r="I4" s="15" t="s">
        <v>18</v>
      </c>
      <c r="J4" s="17" t="s">
        <v>19</v>
      </c>
      <c r="K4" s="13" t="s">
        <v>20</v>
      </c>
      <c r="L4" s="13" t="s">
        <v>21</v>
      </c>
      <c r="M4" s="14" t="s">
        <v>18</v>
      </c>
      <c r="N4" s="40" t="s">
        <v>398</v>
      </c>
      <c r="O4" s="39" t="s">
        <v>399</v>
      </c>
    </row>
    <row r="5" spans="1:15" x14ac:dyDescent="0.25">
      <c r="A5" s="76"/>
      <c r="B5" s="76"/>
      <c r="C5" s="18"/>
      <c r="D5" s="19"/>
      <c r="E5" s="19"/>
      <c r="F5" s="20" t="s">
        <v>22</v>
      </c>
      <c r="G5" s="21" t="s">
        <v>387</v>
      </c>
      <c r="H5" s="49" t="s">
        <v>23</v>
      </c>
      <c r="I5" s="23"/>
      <c r="J5" s="24" t="s">
        <v>24</v>
      </c>
      <c r="K5" s="19"/>
      <c r="L5" s="20" t="s">
        <v>25</v>
      </c>
      <c r="M5" s="20" t="s">
        <v>395</v>
      </c>
      <c r="N5" s="41"/>
      <c r="O5" s="41"/>
    </row>
    <row r="6" spans="1:15" x14ac:dyDescent="0.25">
      <c r="A6" s="1"/>
      <c r="B6" s="1"/>
      <c r="C6" s="1">
        <v>1</v>
      </c>
      <c r="D6" s="2">
        <v>2</v>
      </c>
      <c r="E6" s="1">
        <v>3</v>
      </c>
      <c r="F6" s="1">
        <v>4</v>
      </c>
      <c r="G6" s="1">
        <v>5</v>
      </c>
      <c r="H6" s="65">
        <v>6</v>
      </c>
      <c r="I6" s="1">
        <v>7</v>
      </c>
      <c r="J6" s="1">
        <v>8</v>
      </c>
      <c r="K6" s="1">
        <v>9</v>
      </c>
      <c r="L6" s="1">
        <v>10</v>
      </c>
      <c r="M6" s="1">
        <v>11</v>
      </c>
      <c r="N6" s="1">
        <v>12</v>
      </c>
      <c r="O6" s="1">
        <v>13</v>
      </c>
    </row>
    <row r="7" spans="1:15" x14ac:dyDescent="0.25">
      <c r="A7" s="3"/>
      <c r="B7" s="3"/>
      <c r="C7" s="3"/>
      <c r="D7" s="3"/>
      <c r="E7" s="3"/>
      <c r="F7" s="3"/>
      <c r="G7" s="3"/>
      <c r="I7" s="3"/>
      <c r="J7" s="3"/>
      <c r="K7" s="3"/>
      <c r="L7" s="3"/>
      <c r="M7" s="3"/>
      <c r="N7" s="32"/>
      <c r="O7" s="33"/>
    </row>
    <row r="8" spans="1:15" x14ac:dyDescent="0.25">
      <c r="A8" s="55">
        <v>301</v>
      </c>
      <c r="B8" s="55" t="s">
        <v>28</v>
      </c>
      <c r="C8" s="56">
        <v>4482590479</v>
      </c>
      <c r="D8" s="56">
        <v>724290</v>
      </c>
      <c r="E8" s="56">
        <f>IF(ISNUMBER(C8),(C8)/D8,"")</f>
        <v>6188.944316503058</v>
      </c>
      <c r="F8" s="57">
        <f>IF(ISNUMBER(C8),E8/$E$366,"")</f>
        <v>1.2530833005040023</v>
      </c>
      <c r="G8" s="56">
        <f>IF(ISNUMBER(D8),(E$366-E8)*0.62,"")</f>
        <v>-774.98235053342194</v>
      </c>
      <c r="H8" s="60">
        <f>IF(ISNUMBER(D8),(IF(E8&gt;=E$366*0.9,0,IF(E8&lt;0.9*E$366,(E$366*0.9-E8)*0.35))),"")</f>
        <v>0</v>
      </c>
      <c r="I8" s="58">
        <f>IF(ISNUMBER(C8),G8+H8,"")</f>
        <v>-774.98235053342194</v>
      </c>
      <c r="J8" s="56">
        <f>IF(ISNUMBER(D8),I$368,"")</f>
        <v>-51.063485976151945</v>
      </c>
      <c r="K8" s="56">
        <f>I8+J8</f>
        <v>-826.04583650957386</v>
      </c>
      <c r="L8" s="56">
        <f>I8*D8</f>
        <v>-561311966.66785216</v>
      </c>
      <c r="M8" s="56">
        <f>D8*K8</f>
        <v>-598296738.92551923</v>
      </c>
      <c r="N8" s="34">
        <f>Jan!M8</f>
        <v>-631309370.45886707</v>
      </c>
      <c r="O8" s="34">
        <f>M8-N8</f>
        <v>33012631.533347845</v>
      </c>
    </row>
    <row r="9" spans="1:15" x14ac:dyDescent="0.25">
      <c r="A9" s="55">
        <v>1101</v>
      </c>
      <c r="B9" s="55" t="s">
        <v>29</v>
      </c>
      <c r="C9" s="56">
        <v>76820356</v>
      </c>
      <c r="D9" s="56">
        <v>15375</v>
      </c>
      <c r="E9" s="56">
        <f t="shared" ref="E9:E72" si="0">IF(ISNUMBER(C9),(C9)/D9,"")</f>
        <v>4996.4459186991871</v>
      </c>
      <c r="F9" s="57">
        <f t="shared" ref="F9:F72" si="1">IF(ISNUMBER(C9),E9/$E$366,"")</f>
        <v>1.0116366576280595</v>
      </c>
      <c r="G9" s="56">
        <f t="shared" ref="G9:G72" si="2">IF(ISNUMBER(D9),(E$366-E9)*0.62,"")</f>
        <v>-35.633343895022023</v>
      </c>
      <c r="H9" s="60">
        <f t="shared" ref="H9:H72" si="3">IF(ISNUMBER(D9),(IF(E9&gt;=E$366*0.9,0,IF(E9&lt;0.9*E$366,(E$366*0.9-E9)*0.35))),"")</f>
        <v>0</v>
      </c>
      <c r="I9" s="56">
        <f t="shared" ref="I9:I72" si="4">IF(ISNUMBER(C9),G9+H9,"")</f>
        <v>-35.633343895022023</v>
      </c>
      <c r="J9" s="56">
        <f t="shared" ref="J9:J72" si="5">IF(ISNUMBER(D9),I$368,"")</f>
        <v>-51.063485976151945</v>
      </c>
      <c r="K9" s="56">
        <f t="shared" ref="K9:K72" si="6">I9+J9</f>
        <v>-86.696829871173975</v>
      </c>
      <c r="L9" s="56">
        <f t="shared" ref="L9:L72" si="7">I9*D9</f>
        <v>-547862.6623859636</v>
      </c>
      <c r="M9" s="56">
        <f t="shared" ref="M9:M72" si="8">D9*K9</f>
        <v>-1332963.7592692999</v>
      </c>
      <c r="N9" s="34">
        <f>Jan!M9</f>
        <v>-1959538.1337078805</v>
      </c>
      <c r="O9" s="34">
        <f t="shared" ref="O9:O72" si="9">M9-N9</f>
        <v>626574.37443858059</v>
      </c>
    </row>
    <row r="10" spans="1:15" x14ac:dyDescent="0.25">
      <c r="A10" s="55">
        <v>1103</v>
      </c>
      <c r="B10" s="55" t="s">
        <v>30</v>
      </c>
      <c r="C10" s="56">
        <v>872849379</v>
      </c>
      <c r="D10" s="56">
        <v>150123</v>
      </c>
      <c r="E10" s="56">
        <f t="shared" si="0"/>
        <v>5814.2281928818365</v>
      </c>
      <c r="F10" s="57">
        <f t="shared" si="1"/>
        <v>1.1772140580409103</v>
      </c>
      <c r="G10" s="56">
        <f t="shared" si="2"/>
        <v>-542.65835388826463</v>
      </c>
      <c r="H10" s="60">
        <f t="shared" si="3"/>
        <v>0</v>
      </c>
      <c r="I10" s="56">
        <f t="shared" si="4"/>
        <v>-542.65835388826463</v>
      </c>
      <c r="J10" s="56">
        <f t="shared" si="5"/>
        <v>-51.063485976151945</v>
      </c>
      <c r="K10" s="56">
        <f t="shared" si="6"/>
        <v>-593.72183986441655</v>
      </c>
      <c r="L10" s="56">
        <f t="shared" si="7"/>
        <v>-81465500.060767949</v>
      </c>
      <c r="M10" s="56">
        <f t="shared" si="8"/>
        <v>-89131303.765965804</v>
      </c>
      <c r="N10" s="34">
        <f>Jan!M10</f>
        <v>-101843829.99933584</v>
      </c>
      <c r="O10" s="34">
        <f t="shared" si="9"/>
        <v>12712526.233370036</v>
      </c>
    </row>
    <row r="11" spans="1:15" x14ac:dyDescent="0.25">
      <c r="A11" s="55">
        <v>1106</v>
      </c>
      <c r="B11" s="55" t="s">
        <v>31</v>
      </c>
      <c r="C11" s="56">
        <v>192666220</v>
      </c>
      <c r="D11" s="56">
        <v>38441</v>
      </c>
      <c r="E11" s="56">
        <f t="shared" si="0"/>
        <v>5011.9981269998179</v>
      </c>
      <c r="F11" s="57">
        <f t="shared" si="1"/>
        <v>1.0147855327044621</v>
      </c>
      <c r="G11" s="56">
        <f t="shared" si="2"/>
        <v>-45.275713041413127</v>
      </c>
      <c r="H11" s="60">
        <f t="shared" si="3"/>
        <v>0</v>
      </c>
      <c r="I11" s="56">
        <f t="shared" si="4"/>
        <v>-45.275713041413127</v>
      </c>
      <c r="J11" s="56">
        <f t="shared" si="5"/>
        <v>-51.063485976151945</v>
      </c>
      <c r="K11" s="56">
        <f t="shared" si="6"/>
        <v>-96.339199017565079</v>
      </c>
      <c r="L11" s="56">
        <f t="shared" si="7"/>
        <v>-1740443.6850249621</v>
      </c>
      <c r="M11" s="56">
        <f t="shared" si="8"/>
        <v>-3703375.1494342191</v>
      </c>
      <c r="N11" s="34">
        <f>Jan!M11</f>
        <v>-7132167.8251111936</v>
      </c>
      <c r="O11" s="34">
        <f t="shared" si="9"/>
        <v>3428792.6756769745</v>
      </c>
    </row>
    <row r="12" spans="1:15" x14ac:dyDescent="0.25">
      <c r="A12" s="55">
        <v>1108</v>
      </c>
      <c r="B12" s="55" t="s">
        <v>32</v>
      </c>
      <c r="C12" s="56">
        <v>416208019</v>
      </c>
      <c r="D12" s="56">
        <v>84908</v>
      </c>
      <c r="E12" s="56">
        <f t="shared" si="0"/>
        <v>4901.8704833466809</v>
      </c>
      <c r="F12" s="57">
        <f t="shared" si="1"/>
        <v>0.99248785088211633</v>
      </c>
      <c r="G12" s="56">
        <f t="shared" si="2"/>
        <v>23.003426023531848</v>
      </c>
      <c r="H12" s="60">
        <f t="shared" si="3"/>
        <v>0</v>
      </c>
      <c r="I12" s="56">
        <f t="shared" si="4"/>
        <v>23.003426023531848</v>
      </c>
      <c r="J12" s="56">
        <f t="shared" si="5"/>
        <v>-51.063485976151945</v>
      </c>
      <c r="K12" s="56">
        <f t="shared" si="6"/>
        <v>-28.060059952620097</v>
      </c>
      <c r="L12" s="56">
        <f t="shared" si="7"/>
        <v>1953174.8968060422</v>
      </c>
      <c r="M12" s="56">
        <f t="shared" si="8"/>
        <v>-2382523.5704570673</v>
      </c>
      <c r="N12" s="34">
        <f>Jan!M12</f>
        <v>-4071445.8827465693</v>
      </c>
      <c r="O12" s="34">
        <f t="shared" si="9"/>
        <v>1688922.312289502</v>
      </c>
    </row>
    <row r="13" spans="1:15" x14ac:dyDescent="0.25">
      <c r="A13" s="55">
        <v>1111</v>
      </c>
      <c r="B13" s="55" t="s">
        <v>33</v>
      </c>
      <c r="C13" s="56">
        <v>14479347</v>
      </c>
      <c r="D13" s="56">
        <v>3371</v>
      </c>
      <c r="E13" s="56">
        <f t="shared" si="0"/>
        <v>4295.2675763868292</v>
      </c>
      <c r="F13" s="57">
        <f t="shared" si="1"/>
        <v>0.86966820121720112</v>
      </c>
      <c r="G13" s="56">
        <f t="shared" si="2"/>
        <v>399.09722833863987</v>
      </c>
      <c r="H13" s="60">
        <f t="shared" si="3"/>
        <v>52.432775030770017</v>
      </c>
      <c r="I13" s="56">
        <f t="shared" si="4"/>
        <v>451.53000336940988</v>
      </c>
      <c r="J13" s="56">
        <f t="shared" si="5"/>
        <v>-51.063485976151945</v>
      </c>
      <c r="K13" s="56">
        <f t="shared" si="6"/>
        <v>400.46651739325796</v>
      </c>
      <c r="L13" s="56">
        <f t="shared" si="7"/>
        <v>1522107.6413582808</v>
      </c>
      <c r="M13" s="56">
        <f t="shared" si="8"/>
        <v>1349972.6301326726</v>
      </c>
      <c r="N13" s="34">
        <f>Jan!M13</f>
        <v>957630.1688513516</v>
      </c>
      <c r="O13" s="34">
        <f t="shared" si="9"/>
        <v>392342.46128132101</v>
      </c>
    </row>
    <row r="14" spans="1:15" x14ac:dyDescent="0.25">
      <c r="A14" s="55">
        <v>1112</v>
      </c>
      <c r="B14" s="55" t="s">
        <v>34</v>
      </c>
      <c r="C14" s="56">
        <v>13671403</v>
      </c>
      <c r="D14" s="56">
        <v>3259</v>
      </c>
      <c r="E14" s="56">
        <f t="shared" si="0"/>
        <v>4194.9687020558449</v>
      </c>
      <c r="F14" s="57">
        <f t="shared" si="1"/>
        <v>0.84936056261906934</v>
      </c>
      <c r="G14" s="56">
        <f t="shared" si="2"/>
        <v>461.28253042385012</v>
      </c>
      <c r="H14" s="60">
        <f t="shared" si="3"/>
        <v>87.537381046614513</v>
      </c>
      <c r="I14" s="56">
        <f t="shared" si="4"/>
        <v>548.8199114704646</v>
      </c>
      <c r="J14" s="56">
        <f t="shared" si="5"/>
        <v>-51.063485976151945</v>
      </c>
      <c r="K14" s="56">
        <f t="shared" si="6"/>
        <v>497.75642549431268</v>
      </c>
      <c r="L14" s="56">
        <f t="shared" si="7"/>
        <v>1788604.0914822442</v>
      </c>
      <c r="M14" s="56">
        <f t="shared" si="8"/>
        <v>1622188.1906859651</v>
      </c>
      <c r="N14" s="34">
        <f>Jan!M14</f>
        <v>1670802.965323806</v>
      </c>
      <c r="O14" s="34">
        <f t="shared" si="9"/>
        <v>-48614.774637840921</v>
      </c>
    </row>
    <row r="15" spans="1:15" x14ac:dyDescent="0.25">
      <c r="A15" s="55">
        <v>1114</v>
      </c>
      <c r="B15" s="55" t="s">
        <v>35</v>
      </c>
      <c r="C15" s="56">
        <v>11551845</v>
      </c>
      <c r="D15" s="56">
        <v>2905</v>
      </c>
      <c r="E15" s="56">
        <f t="shared" si="0"/>
        <v>3976.5387263339071</v>
      </c>
      <c r="F15" s="57">
        <f t="shared" si="1"/>
        <v>0.80513477209502249</v>
      </c>
      <c r="G15" s="56">
        <f t="shared" si="2"/>
        <v>596.70911537145162</v>
      </c>
      <c r="H15" s="60">
        <f t="shared" si="3"/>
        <v>163.98787254929275</v>
      </c>
      <c r="I15" s="56">
        <f t="shared" si="4"/>
        <v>760.69698792074439</v>
      </c>
      <c r="J15" s="56">
        <f t="shared" si="5"/>
        <v>-51.063485976151945</v>
      </c>
      <c r="K15" s="56">
        <f t="shared" si="6"/>
        <v>709.63350194459247</v>
      </c>
      <c r="L15" s="56">
        <f t="shared" si="7"/>
        <v>2209824.7499097623</v>
      </c>
      <c r="M15" s="56">
        <f t="shared" si="8"/>
        <v>2061485.323149041</v>
      </c>
      <c r="N15" s="34">
        <f>Jan!M15</f>
        <v>1636535.8552456759</v>
      </c>
      <c r="O15" s="34">
        <f t="shared" si="9"/>
        <v>424949.46790336515</v>
      </c>
    </row>
    <row r="16" spans="1:15" x14ac:dyDescent="0.25">
      <c r="A16" s="55">
        <v>1119</v>
      </c>
      <c r="B16" s="55" t="s">
        <v>36</v>
      </c>
      <c r="C16" s="56">
        <v>79563576</v>
      </c>
      <c r="D16" s="56">
        <v>20067</v>
      </c>
      <c r="E16" s="56">
        <f t="shared" si="0"/>
        <v>3964.896397069816</v>
      </c>
      <c r="F16" s="57">
        <f t="shared" si="1"/>
        <v>0.80277753511990535</v>
      </c>
      <c r="G16" s="56">
        <f t="shared" si="2"/>
        <v>603.92735951518807</v>
      </c>
      <c r="H16" s="60">
        <f t="shared" si="3"/>
        <v>168.06268779172464</v>
      </c>
      <c r="I16" s="56">
        <f t="shared" si="4"/>
        <v>771.99004730691274</v>
      </c>
      <c r="J16" s="56">
        <f t="shared" si="5"/>
        <v>-51.063485976151945</v>
      </c>
      <c r="K16" s="56">
        <f t="shared" si="6"/>
        <v>720.92656133076082</v>
      </c>
      <c r="L16" s="56">
        <f t="shared" si="7"/>
        <v>15491524.279307818</v>
      </c>
      <c r="M16" s="56">
        <f t="shared" si="8"/>
        <v>14466833.306224378</v>
      </c>
      <c r="N16" s="34">
        <f>Jan!M16</f>
        <v>11312792.907564539</v>
      </c>
      <c r="O16" s="34">
        <f t="shared" si="9"/>
        <v>3154040.3986598384</v>
      </c>
    </row>
    <row r="17" spans="1:15" x14ac:dyDescent="0.25">
      <c r="A17" s="55">
        <v>1120</v>
      </c>
      <c r="B17" s="55" t="s">
        <v>37</v>
      </c>
      <c r="C17" s="56">
        <v>94798475</v>
      </c>
      <c r="D17" s="56">
        <v>21186</v>
      </c>
      <c r="E17" s="56">
        <f t="shared" si="0"/>
        <v>4474.5810912866991</v>
      </c>
      <c r="F17" s="57">
        <f t="shared" si="1"/>
        <v>0.90597403296891776</v>
      </c>
      <c r="G17" s="56">
        <f t="shared" si="2"/>
        <v>287.92284910072055</v>
      </c>
      <c r="H17" s="60">
        <f t="shared" si="3"/>
        <v>0</v>
      </c>
      <c r="I17" s="56">
        <f t="shared" si="4"/>
        <v>287.92284910072055</v>
      </c>
      <c r="J17" s="56">
        <f t="shared" si="5"/>
        <v>-51.063485976151945</v>
      </c>
      <c r="K17" s="56">
        <f t="shared" si="6"/>
        <v>236.8593631245686</v>
      </c>
      <c r="L17" s="56">
        <f t="shared" si="7"/>
        <v>6099933.4810478659</v>
      </c>
      <c r="M17" s="56">
        <f t="shared" si="8"/>
        <v>5018102.4671571106</v>
      </c>
      <c r="N17" s="34">
        <f>Jan!M17</f>
        <v>2564006.7434565811</v>
      </c>
      <c r="O17" s="34">
        <f t="shared" si="9"/>
        <v>2454095.7237005294</v>
      </c>
    </row>
    <row r="18" spans="1:15" x14ac:dyDescent="0.25">
      <c r="A18" s="55">
        <v>1121</v>
      </c>
      <c r="B18" s="55" t="s">
        <v>38</v>
      </c>
      <c r="C18" s="56">
        <v>92813165</v>
      </c>
      <c r="D18" s="56">
        <v>20157</v>
      </c>
      <c r="E18" s="56">
        <f t="shared" si="0"/>
        <v>4604.5128243290173</v>
      </c>
      <c r="F18" s="57">
        <f t="shared" si="1"/>
        <v>0.93228147355239821</v>
      </c>
      <c r="G18" s="56">
        <f t="shared" si="2"/>
        <v>207.36517461448324</v>
      </c>
      <c r="H18" s="60">
        <f t="shared" si="3"/>
        <v>0</v>
      </c>
      <c r="I18" s="56">
        <f t="shared" si="4"/>
        <v>207.36517461448324</v>
      </c>
      <c r="J18" s="56">
        <f t="shared" si="5"/>
        <v>-51.063485976151945</v>
      </c>
      <c r="K18" s="56">
        <f t="shared" si="6"/>
        <v>156.30168863833129</v>
      </c>
      <c r="L18" s="56">
        <f t="shared" si="7"/>
        <v>4179859.8247041386</v>
      </c>
      <c r="M18" s="56">
        <f t="shared" si="8"/>
        <v>3150573.1378828436</v>
      </c>
      <c r="N18" s="34">
        <f>Jan!M18</f>
        <v>1268106.0708559551</v>
      </c>
      <c r="O18" s="34">
        <f t="shared" si="9"/>
        <v>1882467.0670268885</v>
      </c>
    </row>
    <row r="19" spans="1:15" x14ac:dyDescent="0.25">
      <c r="A19" s="55">
        <v>1122</v>
      </c>
      <c r="B19" s="55" t="s">
        <v>39</v>
      </c>
      <c r="C19" s="56">
        <v>53477334</v>
      </c>
      <c r="D19" s="56">
        <v>12536</v>
      </c>
      <c r="E19" s="56">
        <f t="shared" si="0"/>
        <v>4265.900925335035</v>
      </c>
      <c r="F19" s="57">
        <f t="shared" si="1"/>
        <v>0.86372229862980732</v>
      </c>
      <c r="G19" s="56">
        <f t="shared" si="2"/>
        <v>417.30455199075226</v>
      </c>
      <c r="H19" s="60">
        <f t="shared" si="3"/>
        <v>62.711102898897977</v>
      </c>
      <c r="I19" s="56">
        <f t="shared" si="4"/>
        <v>480.01565488965025</v>
      </c>
      <c r="J19" s="56">
        <f t="shared" si="5"/>
        <v>-51.063485976151945</v>
      </c>
      <c r="K19" s="56">
        <f t="shared" si="6"/>
        <v>428.95216891349833</v>
      </c>
      <c r="L19" s="56">
        <f t="shared" si="7"/>
        <v>6017476.2496966552</v>
      </c>
      <c r="M19" s="56">
        <f t="shared" si="8"/>
        <v>5377344.3894996149</v>
      </c>
      <c r="N19" s="34">
        <f>Jan!M19</f>
        <v>4798164.3319758335</v>
      </c>
      <c r="O19" s="34">
        <f t="shared" si="9"/>
        <v>579180.05752378143</v>
      </c>
    </row>
    <row r="20" spans="1:15" x14ac:dyDescent="0.25">
      <c r="A20" s="55">
        <v>1124</v>
      </c>
      <c r="B20" s="55" t="s">
        <v>40</v>
      </c>
      <c r="C20" s="56">
        <v>173792958</v>
      </c>
      <c r="D20" s="56">
        <v>29153</v>
      </c>
      <c r="E20" s="56">
        <f t="shared" si="0"/>
        <v>5961.4090488114434</v>
      </c>
      <c r="F20" s="57">
        <f t="shared" si="1"/>
        <v>1.2070139501206445</v>
      </c>
      <c r="G20" s="56">
        <f t="shared" si="2"/>
        <v>-633.9104845646209</v>
      </c>
      <c r="H20" s="60">
        <f t="shared" si="3"/>
        <v>0</v>
      </c>
      <c r="I20" s="56">
        <f t="shared" si="4"/>
        <v>-633.9104845646209</v>
      </c>
      <c r="J20" s="56">
        <f t="shared" si="5"/>
        <v>-51.063485976151945</v>
      </c>
      <c r="K20" s="56">
        <f t="shared" si="6"/>
        <v>-684.97397054077283</v>
      </c>
      <c r="L20" s="56">
        <f t="shared" si="7"/>
        <v>-18480392.356512394</v>
      </c>
      <c r="M20" s="56">
        <f t="shared" si="8"/>
        <v>-19969046.163175151</v>
      </c>
      <c r="N20" s="34">
        <f>Jan!M20</f>
        <v>-21675166.997739565</v>
      </c>
      <c r="O20" s="34">
        <f t="shared" si="9"/>
        <v>1706120.8345644139</v>
      </c>
    </row>
    <row r="21" spans="1:15" x14ac:dyDescent="0.25">
      <c r="A21" s="55">
        <v>1127</v>
      </c>
      <c r="B21" s="55" t="s">
        <v>41</v>
      </c>
      <c r="C21" s="56">
        <v>59693313</v>
      </c>
      <c r="D21" s="56">
        <v>11795</v>
      </c>
      <c r="E21" s="56">
        <f t="shared" si="0"/>
        <v>5060.8997880457819</v>
      </c>
      <c r="F21" s="57">
        <f t="shared" si="1"/>
        <v>1.024686713211161</v>
      </c>
      <c r="G21" s="56">
        <f t="shared" si="2"/>
        <v>-75.594742889910762</v>
      </c>
      <c r="H21" s="60">
        <f t="shared" si="3"/>
        <v>0</v>
      </c>
      <c r="I21" s="56">
        <f t="shared" si="4"/>
        <v>-75.594742889910762</v>
      </c>
      <c r="J21" s="56">
        <f t="shared" si="5"/>
        <v>-51.063485976151945</v>
      </c>
      <c r="K21" s="56">
        <f t="shared" si="6"/>
        <v>-126.6582288660627</v>
      </c>
      <c r="L21" s="56">
        <f t="shared" si="7"/>
        <v>-891639.99238649744</v>
      </c>
      <c r="M21" s="56">
        <f t="shared" si="8"/>
        <v>-1493933.8094752096</v>
      </c>
      <c r="N21" s="34">
        <f>Jan!M21</f>
        <v>-2544691.815836384</v>
      </c>
      <c r="O21" s="34">
        <f t="shared" si="9"/>
        <v>1050758.0063611744</v>
      </c>
    </row>
    <row r="22" spans="1:15" x14ac:dyDescent="0.25">
      <c r="A22" s="55">
        <v>1130</v>
      </c>
      <c r="B22" s="55" t="s">
        <v>42</v>
      </c>
      <c r="C22" s="56">
        <v>60057527</v>
      </c>
      <c r="D22" s="56">
        <v>13813</v>
      </c>
      <c r="E22" s="56">
        <f t="shared" si="0"/>
        <v>4347.8988633895606</v>
      </c>
      <c r="F22" s="57">
        <f t="shared" si="1"/>
        <v>0.8803245237585583</v>
      </c>
      <c r="G22" s="56">
        <f t="shared" si="2"/>
        <v>366.46583039694644</v>
      </c>
      <c r="H22" s="60">
        <f t="shared" si="3"/>
        <v>34.011824579814032</v>
      </c>
      <c r="I22" s="56">
        <f t="shared" si="4"/>
        <v>400.4776549767605</v>
      </c>
      <c r="J22" s="56">
        <f t="shared" si="5"/>
        <v>-51.063485976151945</v>
      </c>
      <c r="K22" s="56">
        <f t="shared" si="6"/>
        <v>349.41416900060858</v>
      </c>
      <c r="L22" s="56">
        <f t="shared" si="7"/>
        <v>5531797.8481939929</v>
      </c>
      <c r="M22" s="56">
        <f t="shared" si="8"/>
        <v>4826457.9164054068</v>
      </c>
      <c r="N22" s="34">
        <f>Jan!M22</f>
        <v>3286047.1875533671</v>
      </c>
      <c r="O22" s="34">
        <f t="shared" si="9"/>
        <v>1540410.7288520397</v>
      </c>
    </row>
    <row r="23" spans="1:15" x14ac:dyDescent="0.25">
      <c r="A23" s="55">
        <v>1133</v>
      </c>
      <c r="B23" s="55" t="s">
        <v>43</v>
      </c>
      <c r="C23" s="56">
        <v>22108907</v>
      </c>
      <c r="D23" s="56">
        <v>2681</v>
      </c>
      <c r="E23" s="56">
        <f t="shared" si="0"/>
        <v>8246.5151063036174</v>
      </c>
      <c r="F23" s="57">
        <f t="shared" si="1"/>
        <v>1.6696822331246683</v>
      </c>
      <c r="G23" s="56">
        <f t="shared" si="2"/>
        <v>-2050.6762402097688</v>
      </c>
      <c r="H23" s="60">
        <f t="shared" si="3"/>
        <v>0</v>
      </c>
      <c r="I23" s="56">
        <f t="shared" si="4"/>
        <v>-2050.6762402097688</v>
      </c>
      <c r="J23" s="56">
        <f t="shared" si="5"/>
        <v>-51.063485976151945</v>
      </c>
      <c r="K23" s="56">
        <f t="shared" si="6"/>
        <v>-2101.739726185921</v>
      </c>
      <c r="L23" s="56">
        <f t="shared" si="7"/>
        <v>-5497863.0000023898</v>
      </c>
      <c r="M23" s="56">
        <f t="shared" si="8"/>
        <v>-5634764.205904454</v>
      </c>
      <c r="N23" s="34">
        <f>Jan!M23</f>
        <v>912889.05819058686</v>
      </c>
      <c r="O23" s="34">
        <f t="shared" si="9"/>
        <v>-6547653.264095041</v>
      </c>
    </row>
    <row r="24" spans="1:15" x14ac:dyDescent="0.25">
      <c r="A24" s="55">
        <v>1134</v>
      </c>
      <c r="B24" s="55" t="s">
        <v>44</v>
      </c>
      <c r="C24" s="56">
        <v>41059420</v>
      </c>
      <c r="D24" s="56">
        <v>3939</v>
      </c>
      <c r="E24" s="56">
        <f t="shared" si="0"/>
        <v>10423.818227976644</v>
      </c>
      <c r="F24" s="57">
        <f t="shared" si="1"/>
        <v>2.1105235208105948</v>
      </c>
      <c r="G24" s="56">
        <f t="shared" si="2"/>
        <v>-3400.6041756470454</v>
      </c>
      <c r="H24" s="60">
        <f t="shared" si="3"/>
        <v>0</v>
      </c>
      <c r="I24" s="56">
        <f t="shared" si="4"/>
        <v>-3400.6041756470454</v>
      </c>
      <c r="J24" s="56">
        <f t="shared" si="5"/>
        <v>-51.063485976151945</v>
      </c>
      <c r="K24" s="56">
        <f t="shared" si="6"/>
        <v>-3451.6676616231975</v>
      </c>
      <c r="L24" s="56">
        <f t="shared" si="7"/>
        <v>-13394979.847873712</v>
      </c>
      <c r="M24" s="56">
        <f t="shared" si="8"/>
        <v>-13596118.919133775</v>
      </c>
      <c r="N24" s="34">
        <f>Jan!M24</f>
        <v>1244367.4495981825</v>
      </c>
      <c r="O24" s="34">
        <f t="shared" si="9"/>
        <v>-14840486.368731957</v>
      </c>
    </row>
    <row r="25" spans="1:15" x14ac:dyDescent="0.25">
      <c r="A25" s="55">
        <v>1135</v>
      </c>
      <c r="B25" s="55" t="s">
        <v>45</v>
      </c>
      <c r="C25" s="56">
        <v>27987039</v>
      </c>
      <c r="D25" s="56">
        <v>4600</v>
      </c>
      <c r="E25" s="56">
        <f t="shared" si="0"/>
        <v>6084.1389130434782</v>
      </c>
      <c r="F25" s="57">
        <f t="shared" si="1"/>
        <v>1.2318632193138084</v>
      </c>
      <c r="G25" s="56">
        <f t="shared" si="2"/>
        <v>-710.00300038848252</v>
      </c>
      <c r="H25" s="60">
        <f t="shared" si="3"/>
        <v>0</v>
      </c>
      <c r="I25" s="56">
        <f t="shared" si="4"/>
        <v>-710.00300038848252</v>
      </c>
      <c r="J25" s="56">
        <f t="shared" si="5"/>
        <v>-51.063485976151945</v>
      </c>
      <c r="K25" s="56">
        <f t="shared" si="6"/>
        <v>-761.06648636463444</v>
      </c>
      <c r="L25" s="56">
        <f t="shared" si="7"/>
        <v>-3266013.8017870197</v>
      </c>
      <c r="M25" s="56">
        <f t="shared" si="8"/>
        <v>-3500905.8372773184</v>
      </c>
      <c r="N25" s="34">
        <f>Jan!M25</f>
        <v>1711783.93773842</v>
      </c>
      <c r="O25" s="34">
        <f t="shared" si="9"/>
        <v>-5212689.7750157379</v>
      </c>
    </row>
    <row r="26" spans="1:15" x14ac:dyDescent="0.25">
      <c r="A26" s="55">
        <v>1144</v>
      </c>
      <c r="B26" s="55" t="s">
        <v>46</v>
      </c>
      <c r="C26" s="56">
        <v>2657668</v>
      </c>
      <c r="D26" s="56">
        <v>570</v>
      </c>
      <c r="E26" s="56">
        <f t="shared" si="0"/>
        <v>4662.575438596491</v>
      </c>
      <c r="F26" s="57">
        <f t="shared" si="1"/>
        <v>0.94403748372172003</v>
      </c>
      <c r="G26" s="56">
        <f t="shared" si="2"/>
        <v>171.36635376864956</v>
      </c>
      <c r="H26" s="60">
        <f t="shared" si="3"/>
        <v>0</v>
      </c>
      <c r="I26" s="56">
        <f t="shared" si="4"/>
        <v>171.36635376864956</v>
      </c>
      <c r="J26" s="56">
        <f t="shared" si="5"/>
        <v>-51.063485976151945</v>
      </c>
      <c r="K26" s="56">
        <f t="shared" si="6"/>
        <v>120.30286779249761</v>
      </c>
      <c r="L26" s="56">
        <f t="shared" si="7"/>
        <v>97678.821648130252</v>
      </c>
      <c r="M26" s="56">
        <f t="shared" si="8"/>
        <v>68572.634641723635</v>
      </c>
      <c r="N26" s="34">
        <f>Jan!M26</f>
        <v>41324.265813756756</v>
      </c>
      <c r="O26" s="34">
        <f t="shared" si="9"/>
        <v>27248.368827966879</v>
      </c>
    </row>
    <row r="27" spans="1:15" x14ac:dyDescent="0.25">
      <c r="A27" s="55">
        <v>1145</v>
      </c>
      <c r="B27" s="55" t="s">
        <v>47</v>
      </c>
      <c r="C27" s="56">
        <v>4714187</v>
      </c>
      <c r="D27" s="56">
        <v>893</v>
      </c>
      <c r="E27" s="56">
        <f t="shared" si="0"/>
        <v>5279.0447928331469</v>
      </c>
      <c r="F27" s="57">
        <f t="shared" si="1"/>
        <v>1.0688548053134772</v>
      </c>
      <c r="G27" s="56">
        <f t="shared" si="2"/>
        <v>-210.84464585807706</v>
      </c>
      <c r="H27" s="60">
        <f t="shared" si="3"/>
        <v>0</v>
      </c>
      <c r="I27" s="56">
        <f t="shared" si="4"/>
        <v>-210.84464585807706</v>
      </c>
      <c r="J27" s="56">
        <f t="shared" si="5"/>
        <v>-51.063485976151945</v>
      </c>
      <c r="K27" s="56">
        <f t="shared" si="6"/>
        <v>-261.90813183422898</v>
      </c>
      <c r="L27" s="56">
        <f t="shared" si="7"/>
        <v>-188284.2687512628</v>
      </c>
      <c r="M27" s="56">
        <f t="shared" si="8"/>
        <v>-233883.96172796647</v>
      </c>
      <c r="N27" s="34">
        <f>Jan!M27</f>
        <v>-340334.01755844796</v>
      </c>
      <c r="O27" s="34">
        <f t="shared" si="9"/>
        <v>106450.05583048149</v>
      </c>
    </row>
    <row r="28" spans="1:15" x14ac:dyDescent="0.25">
      <c r="A28" s="55">
        <v>1146</v>
      </c>
      <c r="B28" s="55" t="s">
        <v>48</v>
      </c>
      <c r="C28" s="56">
        <v>53355761</v>
      </c>
      <c r="D28" s="56">
        <v>11715</v>
      </c>
      <c r="E28" s="56">
        <f t="shared" si="0"/>
        <v>4554.482373026035</v>
      </c>
      <c r="F28" s="57">
        <f t="shared" si="1"/>
        <v>0.92215174546981149</v>
      </c>
      <c r="G28" s="56">
        <f t="shared" si="2"/>
        <v>238.38405442233227</v>
      </c>
      <c r="H28" s="60">
        <f t="shared" si="3"/>
        <v>0</v>
      </c>
      <c r="I28" s="56">
        <f t="shared" si="4"/>
        <v>238.38405442233227</v>
      </c>
      <c r="J28" s="56">
        <f t="shared" si="5"/>
        <v>-51.063485976151945</v>
      </c>
      <c r="K28" s="56">
        <f t="shared" si="6"/>
        <v>187.32056844618032</v>
      </c>
      <c r="L28" s="56">
        <f t="shared" si="7"/>
        <v>2792669.1975576226</v>
      </c>
      <c r="M28" s="56">
        <f t="shared" si="8"/>
        <v>2194460.4593470022</v>
      </c>
      <c r="N28" s="34">
        <f>Jan!M28</f>
        <v>1016318.4805406329</v>
      </c>
      <c r="O28" s="34">
        <f t="shared" si="9"/>
        <v>1178141.9788063695</v>
      </c>
    </row>
    <row r="29" spans="1:15" x14ac:dyDescent="0.25">
      <c r="A29" s="55">
        <v>1149</v>
      </c>
      <c r="B29" s="55" t="s">
        <v>49</v>
      </c>
      <c r="C29" s="56">
        <v>197206413</v>
      </c>
      <c r="D29" s="56">
        <v>43723</v>
      </c>
      <c r="E29" s="56">
        <f t="shared" si="0"/>
        <v>4510.3586899343591</v>
      </c>
      <c r="F29" s="57">
        <f t="shared" si="1"/>
        <v>0.91321796813859923</v>
      </c>
      <c r="G29" s="56">
        <f t="shared" si="2"/>
        <v>265.74073793917137</v>
      </c>
      <c r="H29" s="60">
        <f t="shared" si="3"/>
        <v>0</v>
      </c>
      <c r="I29" s="56">
        <f t="shared" si="4"/>
        <v>265.74073793917137</v>
      </c>
      <c r="J29" s="56">
        <f t="shared" si="5"/>
        <v>-51.063485976151945</v>
      </c>
      <c r="K29" s="56">
        <f t="shared" si="6"/>
        <v>214.67725196301942</v>
      </c>
      <c r="L29" s="56">
        <f t="shared" si="7"/>
        <v>11618982.284914389</v>
      </c>
      <c r="M29" s="56">
        <f t="shared" si="8"/>
        <v>9386333.487579098</v>
      </c>
      <c r="N29" s="34">
        <f>Jan!M29</f>
        <v>4749135.7020962946</v>
      </c>
      <c r="O29" s="34">
        <f t="shared" si="9"/>
        <v>4637197.7854828034</v>
      </c>
    </row>
    <row r="30" spans="1:15" x14ac:dyDescent="0.25">
      <c r="A30" s="55">
        <v>1151</v>
      </c>
      <c r="B30" s="55" t="s">
        <v>50</v>
      </c>
      <c r="C30" s="56">
        <v>1256188</v>
      </c>
      <c r="D30" s="56">
        <v>217</v>
      </c>
      <c r="E30" s="56">
        <f t="shared" si="0"/>
        <v>5788.8847926267281</v>
      </c>
      <c r="F30" s="57">
        <f t="shared" si="1"/>
        <v>1.1720827480769505</v>
      </c>
      <c r="G30" s="56">
        <f t="shared" si="2"/>
        <v>-526.94544573009739</v>
      </c>
      <c r="H30" s="60">
        <f t="shared" si="3"/>
        <v>0</v>
      </c>
      <c r="I30" s="56">
        <f t="shared" si="4"/>
        <v>-526.94544573009739</v>
      </c>
      <c r="J30" s="56">
        <f t="shared" si="5"/>
        <v>-51.063485976151945</v>
      </c>
      <c r="K30" s="56">
        <f t="shared" si="6"/>
        <v>-578.00893170624931</v>
      </c>
      <c r="L30" s="56">
        <f t="shared" si="7"/>
        <v>-114347.16172343113</v>
      </c>
      <c r="M30" s="56">
        <f t="shared" si="8"/>
        <v>-125427.9381802561</v>
      </c>
      <c r="N30" s="34">
        <f>Jan!M30</f>
        <v>-135691.39217265751</v>
      </c>
      <c r="O30" s="34">
        <f t="shared" si="9"/>
        <v>10263.45399240141</v>
      </c>
    </row>
    <row r="31" spans="1:15" x14ac:dyDescent="0.25">
      <c r="A31" s="55">
        <v>1160</v>
      </c>
      <c r="B31" s="55" t="s">
        <v>51</v>
      </c>
      <c r="C31" s="56">
        <v>46165830</v>
      </c>
      <c r="D31" s="56">
        <v>9069</v>
      </c>
      <c r="E31" s="56">
        <f t="shared" si="0"/>
        <v>5090.5094277208073</v>
      </c>
      <c r="F31" s="57">
        <f t="shared" si="1"/>
        <v>1.0306818140091725</v>
      </c>
      <c r="G31" s="56">
        <f t="shared" si="2"/>
        <v>-93.952719488426496</v>
      </c>
      <c r="H31" s="60">
        <f t="shared" si="3"/>
        <v>0</v>
      </c>
      <c r="I31" s="56">
        <f t="shared" si="4"/>
        <v>-93.952719488426496</v>
      </c>
      <c r="J31" s="56">
        <f t="shared" si="5"/>
        <v>-51.063485976151945</v>
      </c>
      <c r="K31" s="56">
        <f t="shared" si="6"/>
        <v>-145.01620546457843</v>
      </c>
      <c r="L31" s="56">
        <f t="shared" si="7"/>
        <v>-852057.21304053988</v>
      </c>
      <c r="M31" s="56">
        <f t="shared" si="8"/>
        <v>-1315151.9673582618</v>
      </c>
      <c r="N31" s="34">
        <f>Jan!M31</f>
        <v>-1786234.9032895477</v>
      </c>
      <c r="O31" s="34">
        <f t="shared" si="9"/>
        <v>471082.93593128584</v>
      </c>
    </row>
    <row r="32" spans="1:15" x14ac:dyDescent="0.25">
      <c r="A32" s="55">
        <v>1505</v>
      </c>
      <c r="B32" s="55" t="s">
        <v>52</v>
      </c>
      <c r="C32" s="56">
        <v>106935326</v>
      </c>
      <c r="D32" s="56">
        <v>24578</v>
      </c>
      <c r="E32" s="56">
        <f t="shared" si="0"/>
        <v>4350.8554805110261</v>
      </c>
      <c r="F32" s="57">
        <f t="shared" si="1"/>
        <v>0.88092315372700281</v>
      </c>
      <c r="G32" s="56">
        <f t="shared" si="2"/>
        <v>364.63272778163781</v>
      </c>
      <c r="H32" s="60">
        <f t="shared" si="3"/>
        <v>32.977008587301086</v>
      </c>
      <c r="I32" s="56">
        <f t="shared" si="4"/>
        <v>397.60973636893891</v>
      </c>
      <c r="J32" s="56">
        <f t="shared" si="5"/>
        <v>-51.063485976151945</v>
      </c>
      <c r="K32" s="56">
        <f t="shared" si="6"/>
        <v>346.54625039278699</v>
      </c>
      <c r="L32" s="56">
        <f t="shared" si="7"/>
        <v>9772452.1004757807</v>
      </c>
      <c r="M32" s="56">
        <f t="shared" si="8"/>
        <v>8517413.7421539184</v>
      </c>
      <c r="N32" s="34">
        <f>Jan!M32</f>
        <v>5496165.0850710757</v>
      </c>
      <c r="O32" s="34">
        <f t="shared" si="9"/>
        <v>3021248.6570828427</v>
      </c>
    </row>
    <row r="33" spans="1:15" x14ac:dyDescent="0.25">
      <c r="A33" s="55">
        <v>1506</v>
      </c>
      <c r="B33" s="55" t="s">
        <v>53</v>
      </c>
      <c r="C33" s="56">
        <v>159351409</v>
      </c>
      <c r="D33" s="56">
        <v>33163</v>
      </c>
      <c r="E33" s="56">
        <f t="shared" si="0"/>
        <v>4805.0963121551122</v>
      </c>
      <c r="F33" s="57">
        <f t="shared" si="1"/>
        <v>0.97289386333937666</v>
      </c>
      <c r="G33" s="56">
        <f t="shared" si="2"/>
        <v>83.003412162304443</v>
      </c>
      <c r="H33" s="60">
        <f t="shared" si="3"/>
        <v>0</v>
      </c>
      <c r="I33" s="56">
        <f t="shared" si="4"/>
        <v>83.003412162304443</v>
      </c>
      <c r="J33" s="56">
        <f t="shared" si="5"/>
        <v>-51.063485976151945</v>
      </c>
      <c r="K33" s="56">
        <f t="shared" si="6"/>
        <v>31.939926186152498</v>
      </c>
      <c r="L33" s="56">
        <f t="shared" si="7"/>
        <v>2752642.157538502</v>
      </c>
      <c r="M33" s="56">
        <f t="shared" si="8"/>
        <v>1059223.7721113754</v>
      </c>
      <c r="N33" s="34">
        <f>Jan!M33</f>
        <v>2593845.3438624707</v>
      </c>
      <c r="O33" s="34">
        <f t="shared" si="9"/>
        <v>-1534621.5717510954</v>
      </c>
    </row>
    <row r="34" spans="1:15" x14ac:dyDescent="0.25">
      <c r="A34" s="55">
        <v>1508</v>
      </c>
      <c r="B34" s="55" t="s">
        <v>54</v>
      </c>
      <c r="C34" s="56">
        <v>305920597</v>
      </c>
      <c r="D34" s="56">
        <v>59198</v>
      </c>
      <c r="E34" s="56">
        <f t="shared" si="0"/>
        <v>5167.7522382512925</v>
      </c>
      <c r="F34" s="57">
        <f t="shared" si="1"/>
        <v>1.0463212625176437</v>
      </c>
      <c r="G34" s="56">
        <f t="shared" si="2"/>
        <v>-141.84326201732736</v>
      </c>
      <c r="H34" s="60">
        <f t="shared" si="3"/>
        <v>0</v>
      </c>
      <c r="I34" s="56">
        <f t="shared" si="4"/>
        <v>-141.84326201732736</v>
      </c>
      <c r="J34" s="56">
        <f t="shared" si="5"/>
        <v>-51.063485976151945</v>
      </c>
      <c r="K34" s="56">
        <f t="shared" si="6"/>
        <v>-192.90674799347931</v>
      </c>
      <c r="L34" s="56">
        <f t="shared" si="7"/>
        <v>-8396837.4249017444</v>
      </c>
      <c r="M34" s="56">
        <f t="shared" si="8"/>
        <v>-11419693.667717988</v>
      </c>
      <c r="N34" s="34">
        <f>Jan!M34</f>
        <v>-10778683.92708285</v>
      </c>
      <c r="O34" s="34">
        <f t="shared" si="9"/>
        <v>-641009.74063513801</v>
      </c>
    </row>
    <row r="35" spans="1:15" x14ac:dyDescent="0.25">
      <c r="A35" s="55">
        <v>1511</v>
      </c>
      <c r="B35" s="55" t="s">
        <v>55</v>
      </c>
      <c r="C35" s="56">
        <v>14352691</v>
      </c>
      <c r="D35" s="56">
        <v>3048</v>
      </c>
      <c r="E35" s="56">
        <f t="shared" si="0"/>
        <v>4708.8881233595803</v>
      </c>
      <c r="F35" s="57">
        <f t="shared" si="1"/>
        <v>0.95341447096062348</v>
      </c>
      <c r="G35" s="56">
        <f t="shared" si="2"/>
        <v>142.65248921553422</v>
      </c>
      <c r="H35" s="60">
        <f t="shared" si="3"/>
        <v>0</v>
      </c>
      <c r="I35" s="56">
        <f t="shared" si="4"/>
        <v>142.65248921553422</v>
      </c>
      <c r="J35" s="56">
        <f t="shared" si="5"/>
        <v>-51.063485976151945</v>
      </c>
      <c r="K35" s="56">
        <f t="shared" si="6"/>
        <v>91.589003239382265</v>
      </c>
      <c r="L35" s="56">
        <f t="shared" si="7"/>
        <v>434804.78712894832</v>
      </c>
      <c r="M35" s="56">
        <f t="shared" si="8"/>
        <v>279163.28187363717</v>
      </c>
      <c r="N35" s="34">
        <f>Jan!M35</f>
        <v>626716.35003566719</v>
      </c>
      <c r="O35" s="34">
        <f t="shared" si="9"/>
        <v>-347553.06816203002</v>
      </c>
    </row>
    <row r="36" spans="1:15" x14ac:dyDescent="0.25">
      <c r="A36" s="55">
        <v>1514</v>
      </c>
      <c r="B36" s="55" t="s">
        <v>56</v>
      </c>
      <c r="C36" s="56">
        <v>13225900</v>
      </c>
      <c r="D36" s="56">
        <v>2435</v>
      </c>
      <c r="E36" s="56">
        <f t="shared" si="0"/>
        <v>5431.5811088295686</v>
      </c>
      <c r="F36" s="57">
        <f t="shared" si="1"/>
        <v>1.0997390240946727</v>
      </c>
      <c r="G36" s="56">
        <f t="shared" si="2"/>
        <v>-305.41716177585857</v>
      </c>
      <c r="H36" s="60">
        <f t="shared" si="3"/>
        <v>0</v>
      </c>
      <c r="I36" s="56">
        <f t="shared" si="4"/>
        <v>-305.41716177585857</v>
      </c>
      <c r="J36" s="56">
        <f t="shared" si="5"/>
        <v>-51.063485976151945</v>
      </c>
      <c r="K36" s="56">
        <f t="shared" si="6"/>
        <v>-356.4806477520105</v>
      </c>
      <c r="L36" s="56">
        <f t="shared" si="7"/>
        <v>-743690.78892421559</v>
      </c>
      <c r="M36" s="56">
        <f t="shared" si="8"/>
        <v>-868030.3772761455</v>
      </c>
      <c r="N36" s="34">
        <f>Jan!M36</f>
        <v>-932421.29972544254</v>
      </c>
      <c r="O36" s="34">
        <f t="shared" si="9"/>
        <v>64390.922449297039</v>
      </c>
    </row>
    <row r="37" spans="1:15" x14ac:dyDescent="0.25">
      <c r="A37" s="55">
        <v>1515</v>
      </c>
      <c r="B37" s="55" t="s">
        <v>57</v>
      </c>
      <c r="C37" s="56">
        <v>62481383</v>
      </c>
      <c r="D37" s="56">
        <v>9031</v>
      </c>
      <c r="E37" s="56">
        <f t="shared" si="0"/>
        <v>6918.5453438157456</v>
      </c>
      <c r="F37" s="57">
        <f t="shared" si="1"/>
        <v>1.4008065335145512</v>
      </c>
      <c r="G37" s="56">
        <f t="shared" si="2"/>
        <v>-1227.3349874672883</v>
      </c>
      <c r="H37" s="60">
        <f t="shared" si="3"/>
        <v>0</v>
      </c>
      <c r="I37" s="56">
        <f t="shared" si="4"/>
        <v>-1227.3349874672883</v>
      </c>
      <c r="J37" s="56">
        <f t="shared" si="5"/>
        <v>-51.063485976151945</v>
      </c>
      <c r="K37" s="56">
        <f t="shared" si="6"/>
        <v>-1278.3984734434403</v>
      </c>
      <c r="L37" s="56">
        <f t="shared" si="7"/>
        <v>-11084062.271817081</v>
      </c>
      <c r="M37" s="56">
        <f t="shared" si="8"/>
        <v>-11545216.61366771</v>
      </c>
      <c r="N37" s="34">
        <f>Jan!M37</f>
        <v>-10954845.497010462</v>
      </c>
      <c r="O37" s="34">
        <f t="shared" si="9"/>
        <v>-590371.11665724777</v>
      </c>
    </row>
    <row r="38" spans="1:15" x14ac:dyDescent="0.25">
      <c r="A38" s="55">
        <v>1516</v>
      </c>
      <c r="B38" s="55" t="s">
        <v>58</v>
      </c>
      <c r="C38" s="56">
        <v>44513029</v>
      </c>
      <c r="D38" s="56">
        <v>8862</v>
      </c>
      <c r="E38" s="56">
        <f t="shared" si="0"/>
        <v>5022.9100654479798</v>
      </c>
      <c r="F38" s="57">
        <f t="shared" si="1"/>
        <v>1.0169948865370793</v>
      </c>
      <c r="G38" s="56">
        <f t="shared" si="2"/>
        <v>-52.041114879273501</v>
      </c>
      <c r="H38" s="60">
        <f t="shared" si="3"/>
        <v>0</v>
      </c>
      <c r="I38" s="56">
        <f t="shared" si="4"/>
        <v>-52.041114879273501</v>
      </c>
      <c r="J38" s="56">
        <f t="shared" si="5"/>
        <v>-51.063485976151945</v>
      </c>
      <c r="K38" s="56">
        <f t="shared" si="6"/>
        <v>-103.10460085542545</v>
      </c>
      <c r="L38" s="56">
        <f t="shared" si="7"/>
        <v>-461188.36006012175</v>
      </c>
      <c r="M38" s="56">
        <f t="shared" si="8"/>
        <v>-913712.97278078028</v>
      </c>
      <c r="N38" s="34">
        <f>Jan!M38</f>
        <v>-1491037.3506640142</v>
      </c>
      <c r="O38" s="34">
        <f t="shared" si="9"/>
        <v>577324.37788323394</v>
      </c>
    </row>
    <row r="39" spans="1:15" x14ac:dyDescent="0.25">
      <c r="A39" s="55">
        <v>1517</v>
      </c>
      <c r="B39" s="55" t="s">
        <v>59</v>
      </c>
      <c r="C39" s="56">
        <v>22661573</v>
      </c>
      <c r="D39" s="56">
        <v>5320</v>
      </c>
      <c r="E39" s="56">
        <f t="shared" si="0"/>
        <v>4259.6941729323307</v>
      </c>
      <c r="F39" s="57">
        <f t="shared" si="1"/>
        <v>0.86246560970380548</v>
      </c>
      <c r="G39" s="56">
        <f t="shared" si="2"/>
        <v>421.15273848042892</v>
      </c>
      <c r="H39" s="60">
        <f t="shared" si="3"/>
        <v>64.883466239844481</v>
      </c>
      <c r="I39" s="56">
        <f t="shared" si="4"/>
        <v>486.03620472027342</v>
      </c>
      <c r="J39" s="56">
        <f t="shared" si="5"/>
        <v>-51.063485976151945</v>
      </c>
      <c r="K39" s="56">
        <f t="shared" si="6"/>
        <v>434.97271874412149</v>
      </c>
      <c r="L39" s="56">
        <f t="shared" si="7"/>
        <v>2585712.6091118548</v>
      </c>
      <c r="M39" s="56">
        <f t="shared" si="8"/>
        <v>2314054.8637187262</v>
      </c>
      <c r="N39" s="34">
        <f>Jan!M39</f>
        <v>2296295.4175583464</v>
      </c>
      <c r="O39" s="34">
        <f t="shared" si="9"/>
        <v>17759.446160379797</v>
      </c>
    </row>
    <row r="40" spans="1:15" x14ac:dyDescent="0.25">
      <c r="A40" s="55">
        <v>1520</v>
      </c>
      <c r="B40" s="55" t="s">
        <v>60</v>
      </c>
      <c r="C40" s="56">
        <v>48439560</v>
      </c>
      <c r="D40" s="56">
        <v>11055</v>
      </c>
      <c r="E40" s="56">
        <f t="shared" si="0"/>
        <v>4381.6879240162825</v>
      </c>
      <c r="F40" s="57">
        <f t="shared" si="1"/>
        <v>0.88716583714671726</v>
      </c>
      <c r="G40" s="56">
        <f t="shared" si="2"/>
        <v>345.51661280837885</v>
      </c>
      <c r="H40" s="60">
        <f t="shared" si="3"/>
        <v>22.185653360461355</v>
      </c>
      <c r="I40" s="56">
        <f t="shared" si="4"/>
        <v>367.7022661688402</v>
      </c>
      <c r="J40" s="56">
        <f t="shared" si="5"/>
        <v>-51.063485976151945</v>
      </c>
      <c r="K40" s="56">
        <f t="shared" si="6"/>
        <v>316.63878019268827</v>
      </c>
      <c r="L40" s="56">
        <f t="shared" si="7"/>
        <v>4064948.5524965283</v>
      </c>
      <c r="M40" s="56">
        <f t="shared" si="8"/>
        <v>3500441.7150301686</v>
      </c>
      <c r="N40" s="34">
        <f>Jan!M40</f>
        <v>3256704.5301517872</v>
      </c>
      <c r="O40" s="34">
        <f t="shared" si="9"/>
        <v>243737.18487838143</v>
      </c>
    </row>
    <row r="41" spans="1:15" x14ac:dyDescent="0.25">
      <c r="A41" s="55">
        <v>1525</v>
      </c>
      <c r="B41" s="55" t="s">
        <v>61</v>
      </c>
      <c r="C41" s="56">
        <v>20742874</v>
      </c>
      <c r="D41" s="56">
        <v>4380</v>
      </c>
      <c r="E41" s="56">
        <f t="shared" si="0"/>
        <v>4735.8159817351598</v>
      </c>
      <c r="F41" s="57">
        <f t="shared" si="1"/>
        <v>0.95886658814299963</v>
      </c>
      <c r="G41" s="56">
        <f t="shared" si="2"/>
        <v>125.95721702267494</v>
      </c>
      <c r="H41" s="60">
        <f t="shared" si="3"/>
        <v>0</v>
      </c>
      <c r="I41" s="56">
        <f t="shared" si="4"/>
        <v>125.95721702267494</v>
      </c>
      <c r="J41" s="56">
        <f t="shared" si="5"/>
        <v>-51.063485976151945</v>
      </c>
      <c r="K41" s="56">
        <f t="shared" si="6"/>
        <v>74.893731046522987</v>
      </c>
      <c r="L41" s="56">
        <f t="shared" si="7"/>
        <v>551692.61055931624</v>
      </c>
      <c r="M41" s="56">
        <f t="shared" si="8"/>
        <v>328034.54198377067</v>
      </c>
      <c r="N41" s="34">
        <f>Jan!M41</f>
        <v>-60073.461641658905</v>
      </c>
      <c r="O41" s="34">
        <f t="shared" si="9"/>
        <v>388108.00362542958</v>
      </c>
    </row>
    <row r="42" spans="1:15" x14ac:dyDescent="0.25">
      <c r="A42" s="55">
        <v>1528</v>
      </c>
      <c r="B42" s="55" t="s">
        <v>62</v>
      </c>
      <c r="C42" s="56">
        <v>32375264</v>
      </c>
      <c r="D42" s="56">
        <v>7626</v>
      </c>
      <c r="E42" s="56">
        <f t="shared" si="0"/>
        <v>4245.3794912142666</v>
      </c>
      <c r="F42" s="57">
        <f t="shared" si="1"/>
        <v>0.85956729818319522</v>
      </c>
      <c r="G42" s="56">
        <f t="shared" si="2"/>
        <v>430.02784114562866</v>
      </c>
      <c r="H42" s="60">
        <f t="shared" si="3"/>
        <v>69.893604841166905</v>
      </c>
      <c r="I42" s="56">
        <f t="shared" si="4"/>
        <v>499.92144598679556</v>
      </c>
      <c r="J42" s="56">
        <f t="shared" si="5"/>
        <v>-51.063485976151945</v>
      </c>
      <c r="K42" s="56">
        <f t="shared" si="6"/>
        <v>448.85796001064364</v>
      </c>
      <c r="L42" s="56">
        <f t="shared" si="7"/>
        <v>3812400.9470953029</v>
      </c>
      <c r="M42" s="56">
        <f t="shared" si="8"/>
        <v>3422990.8030411685</v>
      </c>
      <c r="N42" s="34">
        <f>Jan!M42</f>
        <v>2730955.8262593881</v>
      </c>
      <c r="O42" s="34">
        <f t="shared" si="9"/>
        <v>692034.97678178037</v>
      </c>
    </row>
    <row r="43" spans="1:15" x14ac:dyDescent="0.25">
      <c r="A43" s="55">
        <v>1531</v>
      </c>
      <c r="B43" s="55" t="s">
        <v>63</v>
      </c>
      <c r="C43" s="56">
        <v>44944004</v>
      </c>
      <c r="D43" s="56">
        <v>9759</v>
      </c>
      <c r="E43" s="56">
        <f t="shared" si="0"/>
        <v>4605.3903063838507</v>
      </c>
      <c r="F43" s="57">
        <f t="shared" si="1"/>
        <v>0.93245913844210671</v>
      </c>
      <c r="G43" s="56">
        <f t="shared" si="2"/>
        <v>206.8211357404866</v>
      </c>
      <c r="H43" s="60">
        <f t="shared" si="3"/>
        <v>0</v>
      </c>
      <c r="I43" s="56">
        <f t="shared" si="4"/>
        <v>206.8211357404866</v>
      </c>
      <c r="J43" s="56">
        <f t="shared" si="5"/>
        <v>-51.063485976151945</v>
      </c>
      <c r="K43" s="56">
        <f t="shared" si="6"/>
        <v>155.75764976433464</v>
      </c>
      <c r="L43" s="56">
        <f t="shared" si="7"/>
        <v>2018367.4636914087</v>
      </c>
      <c r="M43" s="56">
        <f t="shared" si="8"/>
        <v>1520038.9040501418</v>
      </c>
      <c r="N43" s="34">
        <f>Jan!M43</f>
        <v>1824468.4279586845</v>
      </c>
      <c r="O43" s="34">
        <f t="shared" si="9"/>
        <v>-304429.5239085427</v>
      </c>
    </row>
    <row r="44" spans="1:15" x14ac:dyDescent="0.25">
      <c r="A44" s="55">
        <v>1532</v>
      </c>
      <c r="B44" s="55" t="s">
        <v>64</v>
      </c>
      <c r="C44" s="56">
        <v>49974401</v>
      </c>
      <c r="D44" s="56">
        <v>8773</v>
      </c>
      <c r="E44" s="56">
        <f t="shared" si="0"/>
        <v>5696.3867548159124</v>
      </c>
      <c r="F44" s="57">
        <f t="shared" si="1"/>
        <v>1.1533545546108936</v>
      </c>
      <c r="G44" s="56">
        <f t="shared" si="2"/>
        <v>-469.59666228739167</v>
      </c>
      <c r="H44" s="60">
        <f t="shared" si="3"/>
        <v>0</v>
      </c>
      <c r="I44" s="56">
        <f t="shared" si="4"/>
        <v>-469.59666228739167</v>
      </c>
      <c r="J44" s="56">
        <f t="shared" si="5"/>
        <v>-51.063485976151945</v>
      </c>
      <c r="K44" s="56">
        <f t="shared" si="6"/>
        <v>-520.66014826354365</v>
      </c>
      <c r="L44" s="56">
        <f t="shared" si="7"/>
        <v>-4119771.5182472873</v>
      </c>
      <c r="M44" s="56">
        <f t="shared" si="8"/>
        <v>-4567751.4807160683</v>
      </c>
      <c r="N44" s="34">
        <f>Jan!M44</f>
        <v>-1376384.0406945844</v>
      </c>
      <c r="O44" s="34">
        <f t="shared" si="9"/>
        <v>-3191367.4400214842</v>
      </c>
    </row>
    <row r="45" spans="1:15" x14ac:dyDescent="0.25">
      <c r="A45" s="55">
        <v>1535</v>
      </c>
      <c r="B45" s="55" t="s">
        <v>65</v>
      </c>
      <c r="C45" s="56">
        <v>34210935</v>
      </c>
      <c r="D45" s="56">
        <v>7242</v>
      </c>
      <c r="E45" s="56">
        <f t="shared" si="0"/>
        <v>4723.962303231152</v>
      </c>
      <c r="F45" s="57">
        <f t="shared" si="1"/>
        <v>0.95646655902279776</v>
      </c>
      <c r="G45" s="56">
        <f t="shared" si="2"/>
        <v>133.30649769515978</v>
      </c>
      <c r="H45" s="60">
        <f t="shared" si="3"/>
        <v>0</v>
      </c>
      <c r="I45" s="56">
        <f t="shared" si="4"/>
        <v>133.30649769515978</v>
      </c>
      <c r="J45" s="56">
        <f t="shared" si="5"/>
        <v>-51.063485976151945</v>
      </c>
      <c r="K45" s="56">
        <f t="shared" si="6"/>
        <v>82.243011719007825</v>
      </c>
      <c r="L45" s="56">
        <f t="shared" si="7"/>
        <v>965405.65630834713</v>
      </c>
      <c r="M45" s="56">
        <f t="shared" si="8"/>
        <v>595603.89086905471</v>
      </c>
      <c r="N45" s="34">
        <f>Jan!M45</f>
        <v>158598.43597057124</v>
      </c>
      <c r="O45" s="34">
        <f t="shared" si="9"/>
        <v>437005.45489848347</v>
      </c>
    </row>
    <row r="46" spans="1:15" x14ac:dyDescent="0.25">
      <c r="A46" s="55">
        <v>1539</v>
      </c>
      <c r="B46" s="55" t="s">
        <v>66</v>
      </c>
      <c r="C46" s="56">
        <v>31875831</v>
      </c>
      <c r="D46" s="56">
        <v>7196</v>
      </c>
      <c r="E46" s="56">
        <f t="shared" si="0"/>
        <v>4429.6596720400221</v>
      </c>
      <c r="F46" s="57">
        <f t="shared" si="1"/>
        <v>0.89687873700012866</v>
      </c>
      <c r="G46" s="56">
        <f t="shared" si="2"/>
        <v>315.7741290336603</v>
      </c>
      <c r="H46" s="60">
        <f t="shared" si="3"/>
        <v>5.3955415521525083</v>
      </c>
      <c r="I46" s="56">
        <f t="shared" si="4"/>
        <v>321.16967058581281</v>
      </c>
      <c r="J46" s="56">
        <f t="shared" si="5"/>
        <v>-51.063485976151945</v>
      </c>
      <c r="K46" s="56">
        <f t="shared" si="6"/>
        <v>270.10618460966089</v>
      </c>
      <c r="L46" s="56">
        <f t="shared" si="7"/>
        <v>2311136.9495355091</v>
      </c>
      <c r="M46" s="56">
        <f t="shared" si="8"/>
        <v>1943684.1044511197</v>
      </c>
      <c r="N46" s="34">
        <f>Jan!M46</f>
        <v>2684765.1316447114</v>
      </c>
      <c r="O46" s="34">
        <f t="shared" si="9"/>
        <v>-741081.0271935917</v>
      </c>
    </row>
    <row r="47" spans="1:15" x14ac:dyDescent="0.25">
      <c r="A47" s="55">
        <v>1547</v>
      </c>
      <c r="B47" s="55" t="s">
        <v>67</v>
      </c>
      <c r="C47" s="56">
        <v>19085100</v>
      </c>
      <c r="D47" s="56">
        <v>3759</v>
      </c>
      <c r="E47" s="56">
        <f t="shared" si="0"/>
        <v>5077.174780526736</v>
      </c>
      <c r="F47" s="57">
        <f t="shared" si="1"/>
        <v>1.0279819313050338</v>
      </c>
      <c r="G47" s="56">
        <f t="shared" si="2"/>
        <v>-85.685238228102293</v>
      </c>
      <c r="H47" s="60">
        <f t="shared" si="3"/>
        <v>0</v>
      </c>
      <c r="I47" s="56">
        <f t="shared" si="4"/>
        <v>-85.685238228102293</v>
      </c>
      <c r="J47" s="56">
        <f t="shared" si="5"/>
        <v>-51.063485976151945</v>
      </c>
      <c r="K47" s="56">
        <f t="shared" si="6"/>
        <v>-136.74872420425424</v>
      </c>
      <c r="L47" s="56">
        <f t="shared" si="7"/>
        <v>-322090.81049943651</v>
      </c>
      <c r="M47" s="56">
        <f t="shared" si="8"/>
        <v>-514038.45428379171</v>
      </c>
      <c r="N47" s="34">
        <f>Jan!M47</f>
        <v>-170537.46376506716</v>
      </c>
      <c r="O47" s="34">
        <f t="shared" si="9"/>
        <v>-343500.99051872455</v>
      </c>
    </row>
    <row r="48" spans="1:15" x14ac:dyDescent="0.25">
      <c r="A48" s="55">
        <v>1554</v>
      </c>
      <c r="B48" s="55" t="s">
        <v>68</v>
      </c>
      <c r="C48" s="56">
        <v>28592781</v>
      </c>
      <c r="D48" s="56">
        <v>5992</v>
      </c>
      <c r="E48" s="56">
        <f t="shared" si="0"/>
        <v>4771.8259345794395</v>
      </c>
      <c r="F48" s="57">
        <f t="shared" si="1"/>
        <v>0.966157568357635</v>
      </c>
      <c r="G48" s="56">
        <f t="shared" si="2"/>
        <v>103.63104625922151</v>
      </c>
      <c r="H48" s="60">
        <f t="shared" si="3"/>
        <v>0</v>
      </c>
      <c r="I48" s="56">
        <f t="shared" si="4"/>
        <v>103.63104625922151</v>
      </c>
      <c r="J48" s="56">
        <f t="shared" si="5"/>
        <v>-51.063485976151945</v>
      </c>
      <c r="K48" s="56">
        <f t="shared" si="6"/>
        <v>52.567560283069561</v>
      </c>
      <c r="L48" s="56">
        <f t="shared" si="7"/>
        <v>620957.22918525524</v>
      </c>
      <c r="M48" s="56">
        <f t="shared" si="8"/>
        <v>314984.82121615281</v>
      </c>
      <c r="N48" s="34">
        <f>Jan!M48</f>
        <v>-84123.560638543189</v>
      </c>
      <c r="O48" s="34">
        <f t="shared" si="9"/>
        <v>399108.38185469597</v>
      </c>
    </row>
    <row r="49" spans="1:15" x14ac:dyDescent="0.25">
      <c r="A49" s="55">
        <v>1557</v>
      </c>
      <c r="B49" s="55" t="s">
        <v>69</v>
      </c>
      <c r="C49" s="56">
        <v>10596817</v>
      </c>
      <c r="D49" s="56">
        <v>2708</v>
      </c>
      <c r="E49" s="56">
        <f t="shared" si="0"/>
        <v>3913.1525110782864</v>
      </c>
      <c r="F49" s="57">
        <f t="shared" si="1"/>
        <v>0.79230088577176505</v>
      </c>
      <c r="G49" s="56">
        <f t="shared" si="2"/>
        <v>636.00856882993651</v>
      </c>
      <c r="H49" s="60">
        <f t="shared" si="3"/>
        <v>186.17304788876001</v>
      </c>
      <c r="I49" s="56">
        <f t="shared" si="4"/>
        <v>822.18161671869655</v>
      </c>
      <c r="J49" s="56">
        <f t="shared" si="5"/>
        <v>-51.063485976151945</v>
      </c>
      <c r="K49" s="56">
        <f t="shared" si="6"/>
        <v>771.11813074254462</v>
      </c>
      <c r="L49" s="56">
        <f t="shared" si="7"/>
        <v>2226467.8180742301</v>
      </c>
      <c r="M49" s="56">
        <f t="shared" si="8"/>
        <v>2088187.8980508109</v>
      </c>
      <c r="N49" s="34">
        <f>Jan!M49</f>
        <v>1844733.1074338346</v>
      </c>
      <c r="O49" s="34">
        <f t="shared" si="9"/>
        <v>243454.79061697633</v>
      </c>
    </row>
    <row r="50" spans="1:15" x14ac:dyDescent="0.25">
      <c r="A50" s="55">
        <v>1560</v>
      </c>
      <c r="B50" s="55" t="s">
        <v>70</v>
      </c>
      <c r="C50" s="56">
        <v>12533133</v>
      </c>
      <c r="D50" s="56">
        <v>3077</v>
      </c>
      <c r="E50" s="56">
        <f t="shared" si="0"/>
        <v>4073.1663958401041</v>
      </c>
      <c r="F50" s="57">
        <f t="shared" si="1"/>
        <v>0.82469909725819512</v>
      </c>
      <c r="G50" s="56">
        <f t="shared" si="2"/>
        <v>536.79996027760944</v>
      </c>
      <c r="H50" s="60">
        <f t="shared" si="3"/>
        <v>130.1681882221238</v>
      </c>
      <c r="I50" s="56">
        <f t="shared" si="4"/>
        <v>666.96814849973327</v>
      </c>
      <c r="J50" s="56">
        <f t="shared" si="5"/>
        <v>-51.063485976151945</v>
      </c>
      <c r="K50" s="56">
        <f t="shared" si="6"/>
        <v>615.90466252358135</v>
      </c>
      <c r="L50" s="56">
        <f t="shared" si="7"/>
        <v>2052260.9929336794</v>
      </c>
      <c r="M50" s="56">
        <f t="shared" si="8"/>
        <v>1895138.6465850598</v>
      </c>
      <c r="N50" s="34">
        <f>Jan!M50</f>
        <v>1598988.0370915474</v>
      </c>
      <c r="O50" s="34">
        <f t="shared" si="9"/>
        <v>296150.60949351243</v>
      </c>
    </row>
    <row r="51" spans="1:15" x14ac:dyDescent="0.25">
      <c r="A51" s="55">
        <v>1563</v>
      </c>
      <c r="B51" s="55" t="s">
        <v>71</v>
      </c>
      <c r="C51" s="56">
        <v>40112906</v>
      </c>
      <c r="D51" s="56">
        <v>7193</v>
      </c>
      <c r="E51" s="56">
        <f t="shared" si="0"/>
        <v>5576.6586959544002</v>
      </c>
      <c r="F51" s="57">
        <f t="shared" si="1"/>
        <v>1.1291130647075087</v>
      </c>
      <c r="G51" s="56">
        <f t="shared" si="2"/>
        <v>-395.36526579325408</v>
      </c>
      <c r="H51" s="60">
        <f t="shared" si="3"/>
        <v>0</v>
      </c>
      <c r="I51" s="56">
        <f t="shared" si="4"/>
        <v>-395.36526579325408</v>
      </c>
      <c r="J51" s="56">
        <f t="shared" si="5"/>
        <v>-51.063485976151945</v>
      </c>
      <c r="K51" s="56">
        <f t="shared" si="6"/>
        <v>-446.42875176940601</v>
      </c>
      <c r="L51" s="56">
        <f t="shared" si="7"/>
        <v>-2843862.3568508765</v>
      </c>
      <c r="M51" s="56">
        <f t="shared" si="8"/>
        <v>-3211162.0114773372</v>
      </c>
      <c r="N51" s="34">
        <f>Jan!M51</f>
        <v>1060695.767751494</v>
      </c>
      <c r="O51" s="34">
        <f t="shared" si="9"/>
        <v>-4271857.7792288307</v>
      </c>
    </row>
    <row r="52" spans="1:15" x14ac:dyDescent="0.25">
      <c r="A52" s="55">
        <v>1566</v>
      </c>
      <c r="B52" s="55" t="s">
        <v>72</v>
      </c>
      <c r="C52" s="56">
        <v>25568693</v>
      </c>
      <c r="D52" s="56">
        <v>5950</v>
      </c>
      <c r="E52" s="56">
        <f t="shared" si="0"/>
        <v>4297.2593277310925</v>
      </c>
      <c r="F52" s="57">
        <f t="shared" si="1"/>
        <v>0.87007147360431858</v>
      </c>
      <c r="G52" s="56">
        <f t="shared" si="2"/>
        <v>397.86234250519664</v>
      </c>
      <c r="H52" s="60">
        <f t="shared" si="3"/>
        <v>51.735662060277853</v>
      </c>
      <c r="I52" s="56">
        <f t="shared" si="4"/>
        <v>449.59800456547447</v>
      </c>
      <c r="J52" s="56">
        <f t="shared" si="5"/>
        <v>-51.063485976151945</v>
      </c>
      <c r="K52" s="56">
        <f t="shared" si="6"/>
        <v>398.53451858932254</v>
      </c>
      <c r="L52" s="56">
        <f t="shared" si="7"/>
        <v>2675108.1271645729</v>
      </c>
      <c r="M52" s="56">
        <f t="shared" si="8"/>
        <v>2371280.3856064691</v>
      </c>
      <c r="N52" s="34">
        <f>Jan!M52</f>
        <v>5161521.4399007838</v>
      </c>
      <c r="O52" s="34">
        <f t="shared" si="9"/>
        <v>-2790241.0542943147</v>
      </c>
    </row>
    <row r="53" spans="1:15" x14ac:dyDescent="0.25">
      <c r="A53" s="55">
        <v>1573</v>
      </c>
      <c r="B53" s="55" t="s">
        <v>73</v>
      </c>
      <c r="C53" s="56">
        <v>10971938</v>
      </c>
      <c r="D53" s="56">
        <v>2168</v>
      </c>
      <c r="E53" s="56">
        <f t="shared" si="0"/>
        <v>5060.8570110701103</v>
      </c>
      <c r="F53" s="57">
        <f t="shared" si="1"/>
        <v>1.0246780521033665</v>
      </c>
      <c r="G53" s="56">
        <f t="shared" si="2"/>
        <v>-75.56822116499437</v>
      </c>
      <c r="H53" s="60">
        <f t="shared" si="3"/>
        <v>0</v>
      </c>
      <c r="I53" s="56">
        <f t="shared" si="4"/>
        <v>-75.56822116499437</v>
      </c>
      <c r="J53" s="56">
        <f t="shared" si="5"/>
        <v>-51.063485976151945</v>
      </c>
      <c r="K53" s="56">
        <f t="shared" si="6"/>
        <v>-126.63170714114631</v>
      </c>
      <c r="L53" s="56">
        <f t="shared" si="7"/>
        <v>-163831.90348570779</v>
      </c>
      <c r="M53" s="56">
        <f t="shared" si="8"/>
        <v>-274537.54108200519</v>
      </c>
      <c r="N53" s="34">
        <f>Jan!M53</f>
        <v>-202885.84981715033</v>
      </c>
      <c r="O53" s="34">
        <f t="shared" si="9"/>
        <v>-71651.69126485486</v>
      </c>
    </row>
    <row r="54" spans="1:15" x14ac:dyDescent="0.25">
      <c r="A54" s="55">
        <v>1576</v>
      </c>
      <c r="B54" s="55" t="s">
        <v>74</v>
      </c>
      <c r="C54" s="56">
        <v>15495672</v>
      </c>
      <c r="D54" s="56">
        <v>3394</v>
      </c>
      <c r="E54" s="56">
        <f t="shared" si="0"/>
        <v>4565.6075427224514</v>
      </c>
      <c r="F54" s="57">
        <f t="shared" si="1"/>
        <v>0.9244042725000966</v>
      </c>
      <c r="G54" s="56">
        <f t="shared" si="2"/>
        <v>231.48644921055413</v>
      </c>
      <c r="H54" s="60">
        <f t="shared" si="3"/>
        <v>0</v>
      </c>
      <c r="I54" s="56">
        <f t="shared" si="4"/>
        <v>231.48644921055413</v>
      </c>
      <c r="J54" s="56">
        <f t="shared" si="5"/>
        <v>-51.063485976151945</v>
      </c>
      <c r="K54" s="56">
        <f t="shared" si="6"/>
        <v>180.42296323440218</v>
      </c>
      <c r="L54" s="56">
        <f t="shared" si="7"/>
        <v>785665.00862062071</v>
      </c>
      <c r="M54" s="56">
        <f t="shared" si="8"/>
        <v>612355.53721756104</v>
      </c>
      <c r="N54" s="34">
        <f>Jan!M54</f>
        <v>351518.94970507076</v>
      </c>
      <c r="O54" s="34">
        <f t="shared" si="9"/>
        <v>260836.58751249028</v>
      </c>
    </row>
    <row r="55" spans="1:15" x14ac:dyDescent="0.25">
      <c r="A55" s="55">
        <v>1577</v>
      </c>
      <c r="B55" s="55" t="s">
        <v>75</v>
      </c>
      <c r="C55" s="56">
        <v>44816259</v>
      </c>
      <c r="D55" s="56">
        <v>11131</v>
      </c>
      <c r="E55" s="56">
        <f t="shared" si="0"/>
        <v>4026.2563112029466</v>
      </c>
      <c r="F55" s="57">
        <f t="shared" si="1"/>
        <v>0.81520115371921276</v>
      </c>
      <c r="G55" s="56">
        <f t="shared" si="2"/>
        <v>565.88421275264716</v>
      </c>
      <c r="H55" s="60">
        <f t="shared" si="3"/>
        <v>146.58671784512893</v>
      </c>
      <c r="I55" s="56">
        <f t="shared" si="4"/>
        <v>712.47093059777603</v>
      </c>
      <c r="J55" s="56">
        <f t="shared" si="5"/>
        <v>-51.063485976151945</v>
      </c>
      <c r="K55" s="56">
        <f t="shared" si="6"/>
        <v>661.40744462162411</v>
      </c>
      <c r="L55" s="56">
        <f t="shared" si="7"/>
        <v>7930513.9284838447</v>
      </c>
      <c r="M55" s="56">
        <f t="shared" si="8"/>
        <v>7362126.2660832983</v>
      </c>
      <c r="N55" s="34">
        <f>Jan!M55</f>
        <v>8124030.0446883393</v>
      </c>
      <c r="O55" s="34">
        <f t="shared" si="9"/>
        <v>-761903.77860504109</v>
      </c>
    </row>
    <row r="56" spans="1:15" x14ac:dyDescent="0.25">
      <c r="A56" s="55">
        <v>1578</v>
      </c>
      <c r="B56" s="55" t="s">
        <v>76</v>
      </c>
      <c r="C56" s="56">
        <v>14670463</v>
      </c>
      <c r="D56" s="56">
        <v>2506</v>
      </c>
      <c r="E56" s="56">
        <f t="shared" si="0"/>
        <v>5854.1352753391857</v>
      </c>
      <c r="F56" s="57">
        <f t="shared" si="1"/>
        <v>1.1852940949651067</v>
      </c>
      <c r="G56" s="56">
        <f t="shared" si="2"/>
        <v>-567.40074501182107</v>
      </c>
      <c r="H56" s="60">
        <f t="shared" si="3"/>
        <v>0</v>
      </c>
      <c r="I56" s="56">
        <f t="shared" si="4"/>
        <v>-567.40074501182107</v>
      </c>
      <c r="J56" s="56">
        <f t="shared" si="5"/>
        <v>-51.063485976151945</v>
      </c>
      <c r="K56" s="56">
        <f t="shared" si="6"/>
        <v>-618.464230987973</v>
      </c>
      <c r="L56" s="56">
        <f t="shared" si="7"/>
        <v>-1421906.2669996235</v>
      </c>
      <c r="M56" s="56">
        <f t="shared" si="8"/>
        <v>-1549871.3628558603</v>
      </c>
      <c r="N56" s="34">
        <f>Jan!M56</f>
        <v>1820133.7064288</v>
      </c>
      <c r="O56" s="34">
        <f t="shared" si="9"/>
        <v>-3370005.0692846603</v>
      </c>
    </row>
    <row r="57" spans="1:15" x14ac:dyDescent="0.25">
      <c r="A57" s="55">
        <v>1579</v>
      </c>
      <c r="B57" s="55" t="s">
        <v>77</v>
      </c>
      <c r="C57" s="56">
        <v>56795441</v>
      </c>
      <c r="D57" s="56">
        <v>13460</v>
      </c>
      <c r="E57" s="56">
        <f t="shared" si="0"/>
        <v>4219.5721396731051</v>
      </c>
      <c r="F57" s="57">
        <f t="shared" si="1"/>
        <v>0.85434205142176722</v>
      </c>
      <c r="G57" s="56">
        <f t="shared" si="2"/>
        <v>446.02839910114886</v>
      </c>
      <c r="H57" s="60">
        <f t="shared" si="3"/>
        <v>78.926177880573448</v>
      </c>
      <c r="I57" s="56">
        <f t="shared" si="4"/>
        <v>524.95457698172231</v>
      </c>
      <c r="J57" s="56">
        <f t="shared" si="5"/>
        <v>-51.063485976151945</v>
      </c>
      <c r="K57" s="56">
        <f t="shared" si="6"/>
        <v>473.89109100557039</v>
      </c>
      <c r="L57" s="56">
        <f t="shared" si="7"/>
        <v>7065888.6061739819</v>
      </c>
      <c r="M57" s="56">
        <f t="shared" si="8"/>
        <v>6378574.0849349778</v>
      </c>
      <c r="N57" s="34">
        <f>Jan!M57</f>
        <v>5889257.7560780691</v>
      </c>
      <c r="O57" s="34">
        <f t="shared" si="9"/>
        <v>489316.32885690872</v>
      </c>
    </row>
    <row r="58" spans="1:15" x14ac:dyDescent="0.25">
      <c r="A58" s="55">
        <v>1580</v>
      </c>
      <c r="B58" s="55" t="s">
        <v>78</v>
      </c>
      <c r="C58" s="56">
        <v>42814104</v>
      </c>
      <c r="D58" s="56">
        <v>9409</v>
      </c>
      <c r="E58" s="56">
        <f t="shared" si="0"/>
        <v>4550.3352109682219</v>
      </c>
      <c r="F58" s="57">
        <f t="shared" si="1"/>
        <v>0.92131206437827673</v>
      </c>
      <c r="G58" s="56">
        <f t="shared" si="2"/>
        <v>240.95529489817642</v>
      </c>
      <c r="H58" s="60">
        <f t="shared" si="3"/>
        <v>0</v>
      </c>
      <c r="I58" s="56">
        <f t="shared" si="4"/>
        <v>240.95529489817642</v>
      </c>
      <c r="J58" s="56">
        <f t="shared" si="5"/>
        <v>-51.063485976151945</v>
      </c>
      <c r="K58" s="56">
        <f t="shared" si="6"/>
        <v>189.89180892202447</v>
      </c>
      <c r="L58" s="56">
        <f t="shared" si="7"/>
        <v>2267148.3696969422</v>
      </c>
      <c r="M58" s="56">
        <f t="shared" si="8"/>
        <v>1786692.0301473283</v>
      </c>
      <c r="N58" s="34">
        <f>Jan!M58</f>
        <v>1912759.5121081336</v>
      </c>
      <c r="O58" s="34">
        <f t="shared" si="9"/>
        <v>-126067.48196080537</v>
      </c>
    </row>
    <row r="59" spans="1:15" x14ac:dyDescent="0.25">
      <c r="A59" s="55">
        <v>1804</v>
      </c>
      <c r="B59" s="55" t="s">
        <v>79</v>
      </c>
      <c r="C59" s="56">
        <v>266106252</v>
      </c>
      <c r="D59" s="56">
        <v>53725</v>
      </c>
      <c r="E59" s="56">
        <f t="shared" si="0"/>
        <v>4953.1177664029783</v>
      </c>
      <c r="F59" s="57">
        <f t="shared" si="1"/>
        <v>1.0028639524125196</v>
      </c>
      <c r="G59" s="56">
        <f t="shared" si="2"/>
        <v>-8.7698894713725526</v>
      </c>
      <c r="H59" s="60">
        <f t="shared" si="3"/>
        <v>0</v>
      </c>
      <c r="I59" s="56">
        <f t="shared" si="4"/>
        <v>-8.7698894713725526</v>
      </c>
      <c r="J59" s="56">
        <f t="shared" si="5"/>
        <v>-51.063485976151945</v>
      </c>
      <c r="K59" s="56">
        <f t="shared" si="6"/>
        <v>-59.833375447524496</v>
      </c>
      <c r="L59" s="56">
        <f t="shared" si="7"/>
        <v>-471162.31184949039</v>
      </c>
      <c r="M59" s="56">
        <f t="shared" si="8"/>
        <v>-3214548.0959182535</v>
      </c>
      <c r="N59" s="34">
        <f>Jan!M59</f>
        <v>-6579766.4769402128</v>
      </c>
      <c r="O59" s="34">
        <f t="shared" si="9"/>
        <v>3365218.3810219592</v>
      </c>
    </row>
    <row r="60" spans="1:15" x14ac:dyDescent="0.25">
      <c r="A60" s="55">
        <v>1806</v>
      </c>
      <c r="B60" s="55" t="s">
        <v>80</v>
      </c>
      <c r="C60" s="56">
        <v>105358473</v>
      </c>
      <c r="D60" s="56">
        <v>21591</v>
      </c>
      <c r="E60" s="56">
        <f t="shared" si="0"/>
        <v>4879.7403084618591</v>
      </c>
      <c r="F60" s="57">
        <f t="shared" si="1"/>
        <v>0.98800712667985491</v>
      </c>
      <c r="G60" s="56">
        <f t="shared" si="2"/>
        <v>36.724134452121376</v>
      </c>
      <c r="H60" s="60">
        <f t="shared" si="3"/>
        <v>0</v>
      </c>
      <c r="I60" s="56">
        <f t="shared" si="4"/>
        <v>36.724134452121376</v>
      </c>
      <c r="J60" s="56">
        <f t="shared" si="5"/>
        <v>-51.063485976151945</v>
      </c>
      <c r="K60" s="56">
        <f t="shared" si="6"/>
        <v>-14.339351524030569</v>
      </c>
      <c r="L60" s="56">
        <f t="shared" si="7"/>
        <v>792910.78695575264</v>
      </c>
      <c r="M60" s="56">
        <f t="shared" si="8"/>
        <v>-309600.93875534402</v>
      </c>
      <c r="N60" s="34">
        <f>Jan!M60</f>
        <v>4408337.1917979242</v>
      </c>
      <c r="O60" s="34">
        <f t="shared" si="9"/>
        <v>-4717938.1305532679</v>
      </c>
    </row>
    <row r="61" spans="1:15" x14ac:dyDescent="0.25">
      <c r="A61" s="55">
        <v>1811</v>
      </c>
      <c r="B61" s="55" t="s">
        <v>81</v>
      </c>
      <c r="C61" s="56">
        <v>8195780</v>
      </c>
      <c r="D61" s="56">
        <v>1374</v>
      </c>
      <c r="E61" s="56">
        <f t="shared" si="0"/>
        <v>5964.90538573508</v>
      </c>
      <c r="F61" s="57">
        <f t="shared" si="1"/>
        <v>1.207721857832831</v>
      </c>
      <c r="G61" s="56">
        <f t="shared" si="2"/>
        <v>-636.07821345727564</v>
      </c>
      <c r="H61" s="60">
        <f t="shared" si="3"/>
        <v>0</v>
      </c>
      <c r="I61" s="56">
        <f t="shared" si="4"/>
        <v>-636.07821345727564</v>
      </c>
      <c r="J61" s="56">
        <f t="shared" si="5"/>
        <v>-51.063485976151945</v>
      </c>
      <c r="K61" s="56">
        <f t="shared" si="6"/>
        <v>-687.14169943342756</v>
      </c>
      <c r="L61" s="56">
        <f t="shared" si="7"/>
        <v>-873971.46529029671</v>
      </c>
      <c r="M61" s="56">
        <f t="shared" si="8"/>
        <v>-944132.69502152945</v>
      </c>
      <c r="N61" s="34">
        <f>Jan!M61</f>
        <v>1010922.4114896931</v>
      </c>
      <c r="O61" s="34">
        <f t="shared" si="9"/>
        <v>-1955055.1065112227</v>
      </c>
    </row>
    <row r="62" spans="1:15" x14ac:dyDescent="0.25">
      <c r="A62" s="55">
        <v>1812</v>
      </c>
      <c r="B62" s="55" t="s">
        <v>82</v>
      </c>
      <c r="C62" s="56">
        <v>7351616</v>
      </c>
      <c r="D62" s="56">
        <v>1979</v>
      </c>
      <c r="E62" s="56">
        <f t="shared" si="0"/>
        <v>3714.8135421930269</v>
      </c>
      <c r="F62" s="57">
        <f t="shared" si="1"/>
        <v>0.75214294654349101</v>
      </c>
      <c r="G62" s="56">
        <f t="shared" si="2"/>
        <v>758.97872953879732</v>
      </c>
      <c r="H62" s="60">
        <f t="shared" si="3"/>
        <v>255.59168699860081</v>
      </c>
      <c r="I62" s="56">
        <f t="shared" si="4"/>
        <v>1014.5704165373982</v>
      </c>
      <c r="J62" s="56">
        <f t="shared" si="5"/>
        <v>-51.063485976151945</v>
      </c>
      <c r="K62" s="56">
        <f t="shared" si="6"/>
        <v>963.50693056124624</v>
      </c>
      <c r="L62" s="56">
        <f t="shared" si="7"/>
        <v>2007834.854327511</v>
      </c>
      <c r="M62" s="56">
        <f t="shared" si="8"/>
        <v>1906780.2155807063</v>
      </c>
      <c r="N62" s="34">
        <f>Jan!M62</f>
        <v>1701542.5378661589</v>
      </c>
      <c r="O62" s="34">
        <f t="shared" si="9"/>
        <v>205237.67771454738</v>
      </c>
    </row>
    <row r="63" spans="1:15" x14ac:dyDescent="0.25">
      <c r="A63" s="55">
        <v>1813</v>
      </c>
      <c r="B63" s="55" t="s">
        <v>83</v>
      </c>
      <c r="C63" s="56">
        <v>32388027</v>
      </c>
      <c r="D63" s="56">
        <v>7838</v>
      </c>
      <c r="E63" s="56">
        <f t="shared" si="0"/>
        <v>4132.1800204133706</v>
      </c>
      <c r="F63" s="57">
        <f t="shared" si="1"/>
        <v>0.83664765967420929</v>
      </c>
      <c r="G63" s="56">
        <f t="shared" si="2"/>
        <v>500.21151304218421</v>
      </c>
      <c r="H63" s="60">
        <f t="shared" si="3"/>
        <v>109.51341962148052</v>
      </c>
      <c r="I63" s="56">
        <f t="shared" si="4"/>
        <v>609.72493266366473</v>
      </c>
      <c r="J63" s="56">
        <f t="shared" si="5"/>
        <v>-51.063485976151945</v>
      </c>
      <c r="K63" s="56">
        <f t="shared" si="6"/>
        <v>558.66144668751281</v>
      </c>
      <c r="L63" s="56">
        <f t="shared" si="7"/>
        <v>4779024.0222178046</v>
      </c>
      <c r="M63" s="56">
        <f t="shared" si="8"/>
        <v>4378788.4191367254</v>
      </c>
      <c r="N63" s="34">
        <f>Jan!M63</f>
        <v>3442861.4336508103</v>
      </c>
      <c r="O63" s="34">
        <f t="shared" si="9"/>
        <v>935926.98548591509</v>
      </c>
    </row>
    <row r="64" spans="1:15" x14ac:dyDescent="0.25">
      <c r="A64" s="55">
        <v>1815</v>
      </c>
      <c r="B64" s="55" t="s">
        <v>84</v>
      </c>
      <c r="C64" s="56">
        <v>4352384</v>
      </c>
      <c r="D64" s="56">
        <v>1207</v>
      </c>
      <c r="E64" s="56">
        <f t="shared" si="0"/>
        <v>3605.9519469759734</v>
      </c>
      <c r="F64" s="57">
        <f t="shared" si="1"/>
        <v>0.73010160313231076</v>
      </c>
      <c r="G64" s="56">
        <f t="shared" si="2"/>
        <v>826.47291857337041</v>
      </c>
      <c r="H64" s="60">
        <f t="shared" si="3"/>
        <v>293.69324532456949</v>
      </c>
      <c r="I64" s="56">
        <f t="shared" si="4"/>
        <v>1120.1661638979399</v>
      </c>
      <c r="J64" s="56">
        <f t="shared" si="5"/>
        <v>-51.063485976151945</v>
      </c>
      <c r="K64" s="56">
        <f t="shared" si="6"/>
        <v>1069.102677921788</v>
      </c>
      <c r="L64" s="56">
        <f t="shared" si="7"/>
        <v>1352040.5598248134</v>
      </c>
      <c r="M64" s="56">
        <f t="shared" si="8"/>
        <v>1290406.932251598</v>
      </c>
      <c r="N64" s="34">
        <f>Jan!M64</f>
        <v>1130799.5128370158</v>
      </c>
      <c r="O64" s="34">
        <f t="shared" si="9"/>
        <v>159607.4194145822</v>
      </c>
    </row>
    <row r="65" spans="1:15" x14ac:dyDescent="0.25">
      <c r="A65" s="55">
        <v>1816</v>
      </c>
      <c r="B65" s="55" t="s">
        <v>85</v>
      </c>
      <c r="C65" s="56">
        <v>1666746</v>
      </c>
      <c r="D65" s="56">
        <v>470</v>
      </c>
      <c r="E65" s="56">
        <f t="shared" si="0"/>
        <v>3546.2680851063828</v>
      </c>
      <c r="F65" s="57">
        <f t="shared" si="1"/>
        <v>0.71801733693218606</v>
      </c>
      <c r="G65" s="56">
        <f t="shared" si="2"/>
        <v>863.4769129325166</v>
      </c>
      <c r="H65" s="60">
        <f t="shared" si="3"/>
        <v>314.58259697892623</v>
      </c>
      <c r="I65" s="56">
        <f t="shared" si="4"/>
        <v>1178.0595099114428</v>
      </c>
      <c r="J65" s="56">
        <f t="shared" si="5"/>
        <v>-51.063485976151945</v>
      </c>
      <c r="K65" s="56">
        <f t="shared" si="6"/>
        <v>1126.9960239352909</v>
      </c>
      <c r="L65" s="56">
        <f t="shared" si="7"/>
        <v>553687.96965837805</v>
      </c>
      <c r="M65" s="56">
        <f t="shared" si="8"/>
        <v>529688.1312495867</v>
      </c>
      <c r="N65" s="34">
        <f>Jan!M65</f>
        <v>509632.83016022982</v>
      </c>
      <c r="O65" s="34">
        <f t="shared" si="9"/>
        <v>20055.301089356886</v>
      </c>
    </row>
    <row r="66" spans="1:15" x14ac:dyDescent="0.25">
      <c r="A66" s="55">
        <v>1818</v>
      </c>
      <c r="B66" s="55" t="s">
        <v>86</v>
      </c>
      <c r="C66" s="56">
        <v>8672707</v>
      </c>
      <c r="D66" s="56">
        <v>1888</v>
      </c>
      <c r="E66" s="56">
        <f t="shared" si="0"/>
        <v>4593.5948093220341</v>
      </c>
      <c r="F66" s="57">
        <f t="shared" si="1"/>
        <v>0.93007088939131244</v>
      </c>
      <c r="G66" s="56">
        <f t="shared" si="2"/>
        <v>214.13434391881287</v>
      </c>
      <c r="H66" s="60">
        <f t="shared" si="3"/>
        <v>0</v>
      </c>
      <c r="I66" s="56">
        <f t="shared" si="4"/>
        <v>214.13434391881287</v>
      </c>
      <c r="J66" s="56">
        <f t="shared" si="5"/>
        <v>-51.063485976151945</v>
      </c>
      <c r="K66" s="56">
        <f t="shared" si="6"/>
        <v>163.07085794266092</v>
      </c>
      <c r="L66" s="56">
        <f t="shared" si="7"/>
        <v>404285.64131871873</v>
      </c>
      <c r="M66" s="56">
        <f t="shared" si="8"/>
        <v>307877.77979574382</v>
      </c>
      <c r="N66" s="34">
        <f>Jan!M66</f>
        <v>115184.05750240819</v>
      </c>
      <c r="O66" s="34">
        <f t="shared" si="9"/>
        <v>192693.72229333562</v>
      </c>
    </row>
    <row r="67" spans="1:15" x14ac:dyDescent="0.25">
      <c r="A67" s="55">
        <v>1820</v>
      </c>
      <c r="B67" s="55" t="s">
        <v>87</v>
      </c>
      <c r="C67" s="56">
        <v>32011423</v>
      </c>
      <c r="D67" s="56">
        <v>7465</v>
      </c>
      <c r="E67" s="56">
        <f t="shared" si="0"/>
        <v>4288.2013395847289</v>
      </c>
      <c r="F67" s="57">
        <f t="shared" si="1"/>
        <v>0.86823749140930906</v>
      </c>
      <c r="G67" s="56">
        <f t="shared" si="2"/>
        <v>403.47829515594208</v>
      </c>
      <c r="H67" s="60">
        <f t="shared" si="3"/>
        <v>54.905957911505126</v>
      </c>
      <c r="I67" s="56">
        <f t="shared" si="4"/>
        <v>458.38425306744722</v>
      </c>
      <c r="J67" s="56">
        <f t="shared" si="5"/>
        <v>-51.063485976151945</v>
      </c>
      <c r="K67" s="56">
        <f t="shared" si="6"/>
        <v>407.32076709129529</v>
      </c>
      <c r="L67" s="56">
        <f t="shared" si="7"/>
        <v>3421838.4491484934</v>
      </c>
      <c r="M67" s="56">
        <f t="shared" si="8"/>
        <v>3040649.5263365195</v>
      </c>
      <c r="N67" s="34">
        <f>Jan!M67</f>
        <v>1880059.507438547</v>
      </c>
      <c r="O67" s="34">
        <f t="shared" si="9"/>
        <v>1160590.0188979725</v>
      </c>
    </row>
    <row r="68" spans="1:15" x14ac:dyDescent="0.25">
      <c r="A68" s="55">
        <v>1822</v>
      </c>
      <c r="B68" s="55" t="s">
        <v>88</v>
      </c>
      <c r="C68" s="56">
        <v>8378632</v>
      </c>
      <c r="D68" s="56">
        <v>2354</v>
      </c>
      <c r="E68" s="56">
        <f t="shared" si="0"/>
        <v>3559.3169073916738</v>
      </c>
      <c r="F68" s="57">
        <f t="shared" si="1"/>
        <v>0.7206593483093674</v>
      </c>
      <c r="G68" s="56">
        <f t="shared" si="2"/>
        <v>855.38664311563628</v>
      </c>
      <c r="H68" s="60">
        <f t="shared" si="3"/>
        <v>310.0155091790744</v>
      </c>
      <c r="I68" s="56">
        <f t="shared" si="4"/>
        <v>1165.4021522947107</v>
      </c>
      <c r="J68" s="56">
        <f t="shared" si="5"/>
        <v>-51.063485976151945</v>
      </c>
      <c r="K68" s="56">
        <f t="shared" si="6"/>
        <v>1114.3386663185588</v>
      </c>
      <c r="L68" s="56">
        <f t="shared" si="7"/>
        <v>2743356.6665017488</v>
      </c>
      <c r="M68" s="56">
        <f t="shared" si="8"/>
        <v>2623153.2205138872</v>
      </c>
      <c r="N68" s="34">
        <f>Jan!M68</f>
        <v>2374665.5273557045</v>
      </c>
      <c r="O68" s="34">
        <f t="shared" si="9"/>
        <v>248487.69315818278</v>
      </c>
    </row>
    <row r="69" spans="1:15" x14ac:dyDescent="0.25">
      <c r="A69" s="55">
        <v>1824</v>
      </c>
      <c r="B69" s="55" t="s">
        <v>89</v>
      </c>
      <c r="C69" s="56">
        <v>57618863</v>
      </c>
      <c r="D69" s="56">
        <v>13475</v>
      </c>
      <c r="E69" s="56">
        <f t="shared" si="0"/>
        <v>4275.9824118738406</v>
      </c>
      <c r="F69" s="57">
        <f t="shared" si="1"/>
        <v>0.86576350982512329</v>
      </c>
      <c r="G69" s="56">
        <f t="shared" si="2"/>
        <v>411.05403033669279</v>
      </c>
      <c r="H69" s="60">
        <f t="shared" si="3"/>
        <v>59.182582610316011</v>
      </c>
      <c r="I69" s="56">
        <f t="shared" si="4"/>
        <v>470.23661294700878</v>
      </c>
      <c r="J69" s="56">
        <f t="shared" si="5"/>
        <v>-51.063485976151945</v>
      </c>
      <c r="K69" s="56">
        <f t="shared" si="6"/>
        <v>419.17312697085686</v>
      </c>
      <c r="L69" s="56">
        <f t="shared" si="7"/>
        <v>6336438.3594609434</v>
      </c>
      <c r="M69" s="56">
        <f t="shared" si="8"/>
        <v>5648357.8859322965</v>
      </c>
      <c r="N69" s="34">
        <f>Jan!M69</f>
        <v>5333535.6856576493</v>
      </c>
      <c r="O69" s="34">
        <f t="shared" si="9"/>
        <v>314822.20027464721</v>
      </c>
    </row>
    <row r="70" spans="1:15" x14ac:dyDescent="0.25">
      <c r="A70" s="55">
        <v>1825</v>
      </c>
      <c r="B70" s="55" t="s">
        <v>90</v>
      </c>
      <c r="C70" s="56">
        <v>6537252</v>
      </c>
      <c r="D70" s="56">
        <v>1430</v>
      </c>
      <c r="E70" s="56">
        <f t="shared" si="0"/>
        <v>4571.5048951048948</v>
      </c>
      <c r="F70" s="57">
        <f t="shared" si="1"/>
        <v>0.92559831681681826</v>
      </c>
      <c r="G70" s="56">
        <f t="shared" si="2"/>
        <v>227.83009073343922</v>
      </c>
      <c r="H70" s="60">
        <f t="shared" si="3"/>
        <v>0</v>
      </c>
      <c r="I70" s="56">
        <f t="shared" si="4"/>
        <v>227.83009073343922</v>
      </c>
      <c r="J70" s="56">
        <f t="shared" si="5"/>
        <v>-51.063485976151945</v>
      </c>
      <c r="K70" s="56">
        <f t="shared" si="6"/>
        <v>176.76660475728727</v>
      </c>
      <c r="L70" s="56">
        <f t="shared" si="7"/>
        <v>325797.02974881808</v>
      </c>
      <c r="M70" s="56">
        <f t="shared" si="8"/>
        <v>252776.24480292079</v>
      </c>
      <c r="N70" s="34">
        <f>Jan!M70</f>
        <v>1274918.733253465</v>
      </c>
      <c r="O70" s="34">
        <f t="shared" si="9"/>
        <v>-1022142.4884505442</v>
      </c>
    </row>
    <row r="71" spans="1:15" x14ac:dyDescent="0.25">
      <c r="A71" s="55">
        <v>1826</v>
      </c>
      <c r="B71" s="55" t="s">
        <v>91</v>
      </c>
      <c r="C71" s="56">
        <v>5726538</v>
      </c>
      <c r="D71" s="56">
        <v>1274</v>
      </c>
      <c r="E71" s="56">
        <f t="shared" si="0"/>
        <v>4494.9277864992155</v>
      </c>
      <c r="F71" s="57">
        <f t="shared" si="1"/>
        <v>0.91009365381011076</v>
      </c>
      <c r="G71" s="56">
        <f t="shared" si="2"/>
        <v>275.30789806896041</v>
      </c>
      <c r="H71" s="60">
        <f t="shared" si="3"/>
        <v>0</v>
      </c>
      <c r="I71" s="56">
        <f t="shared" si="4"/>
        <v>275.30789806896041</v>
      </c>
      <c r="J71" s="56">
        <f t="shared" si="5"/>
        <v>-51.063485976151945</v>
      </c>
      <c r="K71" s="56">
        <f t="shared" si="6"/>
        <v>224.24441209280846</v>
      </c>
      <c r="L71" s="56">
        <f t="shared" si="7"/>
        <v>350742.26213985559</v>
      </c>
      <c r="M71" s="56">
        <f t="shared" si="8"/>
        <v>285687.38100623799</v>
      </c>
      <c r="N71" s="34">
        <f>Jan!M71</f>
        <v>1614961.7876258148</v>
      </c>
      <c r="O71" s="34">
        <f t="shared" si="9"/>
        <v>-1329274.4066195767</v>
      </c>
    </row>
    <row r="72" spans="1:15" x14ac:dyDescent="0.25">
      <c r="A72" s="55">
        <v>1827</v>
      </c>
      <c r="B72" s="55" t="s">
        <v>92</v>
      </c>
      <c r="C72" s="56">
        <v>6440838</v>
      </c>
      <c r="D72" s="56">
        <v>1447</v>
      </c>
      <c r="E72" s="56">
        <f t="shared" si="0"/>
        <v>4451.1665514858323</v>
      </c>
      <c r="F72" s="57">
        <f t="shared" si="1"/>
        <v>0.90123326179487184</v>
      </c>
      <c r="G72" s="56">
        <f t="shared" si="2"/>
        <v>302.43986377725798</v>
      </c>
      <c r="H72" s="60">
        <f t="shared" si="3"/>
        <v>0</v>
      </c>
      <c r="I72" s="56">
        <f t="shared" si="4"/>
        <v>302.43986377725798</v>
      </c>
      <c r="J72" s="56">
        <f t="shared" si="5"/>
        <v>-51.063485976151945</v>
      </c>
      <c r="K72" s="56">
        <f t="shared" si="6"/>
        <v>251.37637780110603</v>
      </c>
      <c r="L72" s="56">
        <f t="shared" si="7"/>
        <v>437630.48288569233</v>
      </c>
      <c r="M72" s="56">
        <f t="shared" si="8"/>
        <v>363741.61867820041</v>
      </c>
      <c r="N72" s="34">
        <f>Jan!M72</f>
        <v>290950.50353071193</v>
      </c>
      <c r="O72" s="34">
        <f t="shared" si="9"/>
        <v>72791.115147488483</v>
      </c>
    </row>
    <row r="73" spans="1:15" x14ac:dyDescent="0.25">
      <c r="A73" s="55">
        <v>1828</v>
      </c>
      <c r="B73" s="55" t="s">
        <v>93</v>
      </c>
      <c r="C73" s="56">
        <v>7039722</v>
      </c>
      <c r="D73" s="56">
        <v>1770</v>
      </c>
      <c r="E73" s="56">
        <f t="shared" ref="E73:E136" si="10">IF(ISNUMBER(C73),(C73)/D73,"")</f>
        <v>3977.2440677966101</v>
      </c>
      <c r="F73" s="57">
        <f t="shared" ref="F73:F136" si="11">IF(ISNUMBER(C73),E73/$E$366,"")</f>
        <v>0.80527758346362843</v>
      </c>
      <c r="G73" s="56">
        <f t="shared" ref="G73:G136" si="12">IF(ISNUMBER(D73),(E$366-E73)*0.62,"")</f>
        <v>596.27180366457571</v>
      </c>
      <c r="H73" s="60">
        <f t="shared" ref="H73:H136" si="13">IF(ISNUMBER(D73),(IF(E73&gt;=E$366*0.9,0,IF(E73&lt;0.9*E$366,(E$366*0.9-E73)*0.35))),"")</f>
        <v>163.74100303734667</v>
      </c>
      <c r="I73" s="56">
        <f t="shared" ref="I73:I136" si="14">IF(ISNUMBER(C73),G73+H73,"")</f>
        <v>760.01280670192239</v>
      </c>
      <c r="J73" s="56">
        <f t="shared" ref="J73:J136" si="15">IF(ISNUMBER(D73),I$368,"")</f>
        <v>-51.063485976151945</v>
      </c>
      <c r="K73" s="56">
        <f t="shared" ref="K73:K136" si="16">I73+J73</f>
        <v>708.94932072577046</v>
      </c>
      <c r="L73" s="56">
        <f t="shared" ref="L73:L136" si="17">I73*D73</f>
        <v>1345222.6678624025</v>
      </c>
      <c r="M73" s="56">
        <f t="shared" ref="M73:M136" si="18">D73*K73</f>
        <v>1254840.2976846136</v>
      </c>
      <c r="N73" s="34">
        <f>Jan!M73</f>
        <v>1077675.4203906532</v>
      </c>
      <c r="O73" s="34">
        <f t="shared" ref="O73:O136" si="19">M73-N73</f>
        <v>177164.87729396042</v>
      </c>
    </row>
    <row r="74" spans="1:15" x14ac:dyDescent="0.25">
      <c r="A74" s="55">
        <v>1832</v>
      </c>
      <c r="B74" s="55" t="s">
        <v>94</v>
      </c>
      <c r="C74" s="56">
        <v>33889394</v>
      </c>
      <c r="D74" s="56">
        <v>4485</v>
      </c>
      <c r="E74" s="56">
        <f t="shared" si="10"/>
        <v>7556.1636566332218</v>
      </c>
      <c r="F74" s="57">
        <f t="shared" si="11"/>
        <v>1.5299059112156208</v>
      </c>
      <c r="G74" s="56">
        <f t="shared" si="12"/>
        <v>-1622.6583414141235</v>
      </c>
      <c r="H74" s="60">
        <f t="shared" si="13"/>
        <v>0</v>
      </c>
      <c r="I74" s="56">
        <f t="shared" si="14"/>
        <v>-1622.6583414141235</v>
      </c>
      <c r="J74" s="56">
        <f t="shared" si="15"/>
        <v>-51.063485976151945</v>
      </c>
      <c r="K74" s="56">
        <f t="shared" si="16"/>
        <v>-1673.7218273902754</v>
      </c>
      <c r="L74" s="56">
        <f t="shared" si="17"/>
        <v>-7277622.6612423435</v>
      </c>
      <c r="M74" s="56">
        <f t="shared" si="18"/>
        <v>-7506642.3958453853</v>
      </c>
      <c r="N74" s="34">
        <f>Jan!M74</f>
        <v>4205393.3542949595</v>
      </c>
      <c r="O74" s="34">
        <f t="shared" si="19"/>
        <v>-11712035.750140345</v>
      </c>
    </row>
    <row r="75" spans="1:15" x14ac:dyDescent="0.25">
      <c r="A75" s="55">
        <v>1833</v>
      </c>
      <c r="B75" s="55" t="s">
        <v>95</v>
      </c>
      <c r="C75" s="56">
        <v>127691350</v>
      </c>
      <c r="D75" s="56">
        <v>25927</v>
      </c>
      <c r="E75" s="56">
        <f t="shared" si="10"/>
        <v>4925.0337486018434</v>
      </c>
      <c r="F75" s="57">
        <f t="shared" si="11"/>
        <v>0.99717774618445254</v>
      </c>
      <c r="G75" s="56">
        <f t="shared" si="12"/>
        <v>8.6422015653310886</v>
      </c>
      <c r="H75" s="60">
        <f t="shared" si="13"/>
        <v>0</v>
      </c>
      <c r="I75" s="56">
        <f t="shared" si="14"/>
        <v>8.6422015653310886</v>
      </c>
      <c r="J75" s="56">
        <f t="shared" si="15"/>
        <v>-51.063485976151945</v>
      </c>
      <c r="K75" s="56">
        <f t="shared" si="16"/>
        <v>-42.42128441082086</v>
      </c>
      <c r="L75" s="56">
        <f t="shared" si="17"/>
        <v>224066.35998433913</v>
      </c>
      <c r="M75" s="56">
        <f t="shared" si="18"/>
        <v>-1099856.6409193524</v>
      </c>
      <c r="N75" s="34">
        <f>Jan!M75</f>
        <v>5467347.1121636238</v>
      </c>
      <c r="O75" s="34">
        <f t="shared" si="19"/>
        <v>-6567203.7530829757</v>
      </c>
    </row>
    <row r="76" spans="1:15" x14ac:dyDescent="0.25">
      <c r="A76" s="55">
        <v>1834</v>
      </c>
      <c r="B76" s="55" t="s">
        <v>96</v>
      </c>
      <c r="C76" s="56">
        <v>11237973</v>
      </c>
      <c r="D76" s="56">
        <v>1948</v>
      </c>
      <c r="E76" s="56">
        <f t="shared" si="10"/>
        <v>5768.9799794661194</v>
      </c>
      <c r="F76" s="57">
        <f t="shared" si="11"/>
        <v>1.168052595647771</v>
      </c>
      <c r="G76" s="56">
        <f t="shared" si="12"/>
        <v>-514.60446157052002</v>
      </c>
      <c r="H76" s="60">
        <f t="shared" si="13"/>
        <v>0</v>
      </c>
      <c r="I76" s="56">
        <f t="shared" si="14"/>
        <v>-514.60446157052002</v>
      </c>
      <c r="J76" s="56">
        <f t="shared" si="15"/>
        <v>-51.063485976151945</v>
      </c>
      <c r="K76" s="56">
        <f t="shared" si="16"/>
        <v>-565.66794754667194</v>
      </c>
      <c r="L76" s="56">
        <f t="shared" si="17"/>
        <v>-1002449.491139373</v>
      </c>
      <c r="M76" s="56">
        <f t="shared" si="18"/>
        <v>-1101921.1618209169</v>
      </c>
      <c r="N76" s="34">
        <f>Jan!M76</f>
        <v>-1202263.2397803538</v>
      </c>
      <c r="O76" s="34">
        <f t="shared" si="19"/>
        <v>100342.07795943692</v>
      </c>
    </row>
    <row r="77" spans="1:15" x14ac:dyDescent="0.25">
      <c r="A77" s="55">
        <v>1835</v>
      </c>
      <c r="B77" s="55" t="s">
        <v>97</v>
      </c>
      <c r="C77" s="56">
        <v>2265665</v>
      </c>
      <c r="D77" s="56">
        <v>463</v>
      </c>
      <c r="E77" s="56">
        <f t="shared" si="10"/>
        <v>4893.4449244060479</v>
      </c>
      <c r="F77" s="57">
        <f t="shared" si="11"/>
        <v>0.99078191741980248</v>
      </c>
      <c r="G77" s="56">
        <f t="shared" si="12"/>
        <v>28.227272566724295</v>
      </c>
      <c r="H77" s="60">
        <f t="shared" si="13"/>
        <v>0</v>
      </c>
      <c r="I77" s="56">
        <f t="shared" si="14"/>
        <v>28.227272566724295</v>
      </c>
      <c r="J77" s="56">
        <f t="shared" si="15"/>
        <v>-51.063485976151945</v>
      </c>
      <c r="K77" s="56">
        <f t="shared" si="16"/>
        <v>-22.83621340942765</v>
      </c>
      <c r="L77" s="56">
        <f t="shared" si="17"/>
        <v>13069.227198393348</v>
      </c>
      <c r="M77" s="56">
        <f t="shared" si="18"/>
        <v>-10573.166808565002</v>
      </c>
      <c r="N77" s="34">
        <f>Jan!M77</f>
        <v>-54230.697031983509</v>
      </c>
      <c r="O77" s="34">
        <f t="shared" si="19"/>
        <v>43657.530223418507</v>
      </c>
    </row>
    <row r="78" spans="1:15" x14ac:dyDescent="0.25">
      <c r="A78" s="55">
        <v>1836</v>
      </c>
      <c r="B78" s="55" t="s">
        <v>98</v>
      </c>
      <c r="C78" s="56">
        <v>4824291</v>
      </c>
      <c r="D78" s="56">
        <v>1160</v>
      </c>
      <c r="E78" s="56">
        <f t="shared" si="10"/>
        <v>4158.871551724138</v>
      </c>
      <c r="F78" s="57">
        <f t="shared" si="11"/>
        <v>0.84205192742003721</v>
      </c>
      <c r="G78" s="56">
        <f t="shared" si="12"/>
        <v>483.66276362950839</v>
      </c>
      <c r="H78" s="60">
        <f t="shared" si="13"/>
        <v>100.17138366271192</v>
      </c>
      <c r="I78" s="56">
        <f t="shared" si="14"/>
        <v>583.83414729222034</v>
      </c>
      <c r="J78" s="56">
        <f t="shared" si="15"/>
        <v>-51.063485976151945</v>
      </c>
      <c r="K78" s="56">
        <f t="shared" si="16"/>
        <v>532.77066131606841</v>
      </c>
      <c r="L78" s="56">
        <f t="shared" si="17"/>
        <v>677247.61085897556</v>
      </c>
      <c r="M78" s="56">
        <f t="shared" si="18"/>
        <v>618013.96712663933</v>
      </c>
      <c r="N78" s="34">
        <f>Jan!M78</f>
        <v>576949.72082099272</v>
      </c>
      <c r="O78" s="34">
        <f t="shared" si="19"/>
        <v>41064.246305646608</v>
      </c>
    </row>
    <row r="79" spans="1:15" x14ac:dyDescent="0.25">
      <c r="A79" s="55">
        <v>1837</v>
      </c>
      <c r="B79" s="55" t="s">
        <v>99</v>
      </c>
      <c r="C79" s="56">
        <v>40514585</v>
      </c>
      <c r="D79" s="56">
        <v>6104</v>
      </c>
      <c r="E79" s="56">
        <f t="shared" si="10"/>
        <v>6637.382863695937</v>
      </c>
      <c r="F79" s="57">
        <f t="shared" si="11"/>
        <v>1.3438792143226583</v>
      </c>
      <c r="G79" s="56">
        <f t="shared" si="12"/>
        <v>-1053.0142497930069</v>
      </c>
      <c r="H79" s="60">
        <f t="shared" si="13"/>
        <v>0</v>
      </c>
      <c r="I79" s="56">
        <f t="shared" si="14"/>
        <v>-1053.0142497930069</v>
      </c>
      <c r="J79" s="56">
        <f t="shared" si="15"/>
        <v>-51.063485976151945</v>
      </c>
      <c r="K79" s="56">
        <f t="shared" si="16"/>
        <v>-1104.0777357691588</v>
      </c>
      <c r="L79" s="56">
        <f t="shared" si="17"/>
        <v>-6427598.9807365146</v>
      </c>
      <c r="M79" s="56">
        <f t="shared" si="18"/>
        <v>-6739290.4991349457</v>
      </c>
      <c r="N79" s="34">
        <f>Jan!M79</f>
        <v>310714.39243363135</v>
      </c>
      <c r="O79" s="34">
        <f t="shared" si="19"/>
        <v>-7050004.8915685769</v>
      </c>
    </row>
    <row r="80" spans="1:15" x14ac:dyDescent="0.25">
      <c r="A80" s="55">
        <v>1838</v>
      </c>
      <c r="B80" s="55" t="s">
        <v>100</v>
      </c>
      <c r="C80" s="56">
        <v>10419768</v>
      </c>
      <c r="D80" s="56">
        <v>2003</v>
      </c>
      <c r="E80" s="56">
        <f t="shared" si="10"/>
        <v>5202.0808786819771</v>
      </c>
      <c r="F80" s="57">
        <f t="shared" si="11"/>
        <v>1.0532718253039322</v>
      </c>
      <c r="G80" s="56">
        <f t="shared" si="12"/>
        <v>-163.12701908435179</v>
      </c>
      <c r="H80" s="60">
        <f t="shared" si="13"/>
        <v>0</v>
      </c>
      <c r="I80" s="56">
        <f t="shared" si="14"/>
        <v>-163.12701908435179</v>
      </c>
      <c r="J80" s="56">
        <f t="shared" si="15"/>
        <v>-51.063485976151945</v>
      </c>
      <c r="K80" s="56">
        <f t="shared" si="16"/>
        <v>-214.19050506050374</v>
      </c>
      <c r="L80" s="56">
        <f t="shared" si="17"/>
        <v>-326743.4192259566</v>
      </c>
      <c r="M80" s="56">
        <f t="shared" si="18"/>
        <v>-429023.58163618902</v>
      </c>
      <c r="N80" s="34">
        <f>Jan!M80</f>
        <v>825222.84719348978</v>
      </c>
      <c r="O80" s="34">
        <f t="shared" si="19"/>
        <v>-1254246.4288296788</v>
      </c>
    </row>
    <row r="81" spans="1:15" x14ac:dyDescent="0.25">
      <c r="A81" s="55">
        <v>1839</v>
      </c>
      <c r="B81" s="55" t="s">
        <v>101</v>
      </c>
      <c r="C81" s="56">
        <v>6299918</v>
      </c>
      <c r="D81" s="56">
        <v>1059</v>
      </c>
      <c r="E81" s="56">
        <f t="shared" si="10"/>
        <v>5948.9310670443811</v>
      </c>
      <c r="F81" s="57">
        <f t="shared" si="11"/>
        <v>1.2044875175375294</v>
      </c>
      <c r="G81" s="56">
        <f t="shared" si="12"/>
        <v>-626.17413586904229</v>
      </c>
      <c r="H81" s="60">
        <f t="shared" si="13"/>
        <v>0</v>
      </c>
      <c r="I81" s="56">
        <f t="shared" si="14"/>
        <v>-626.17413586904229</v>
      </c>
      <c r="J81" s="56">
        <f t="shared" si="15"/>
        <v>-51.063485976151945</v>
      </c>
      <c r="K81" s="56">
        <f t="shared" si="16"/>
        <v>-677.23762184519421</v>
      </c>
      <c r="L81" s="56">
        <f t="shared" si="17"/>
        <v>-663118.40988531581</v>
      </c>
      <c r="M81" s="56">
        <f t="shared" si="18"/>
        <v>-717194.64153406071</v>
      </c>
      <c r="N81" s="34">
        <f>Jan!M81</f>
        <v>1614240.4603184753</v>
      </c>
      <c r="O81" s="34">
        <f t="shared" si="19"/>
        <v>-2331435.1018525362</v>
      </c>
    </row>
    <row r="82" spans="1:15" x14ac:dyDescent="0.25">
      <c r="A82" s="55">
        <v>1840</v>
      </c>
      <c r="B82" s="55" t="s">
        <v>102</v>
      </c>
      <c r="C82" s="56">
        <v>19070998</v>
      </c>
      <c r="D82" s="56">
        <v>4822</v>
      </c>
      <c r="E82" s="56">
        <f t="shared" si="10"/>
        <v>3954.9975114060558</v>
      </c>
      <c r="F82" s="57">
        <f t="shared" si="11"/>
        <v>0.80077329535226349</v>
      </c>
      <c r="G82" s="56">
        <f t="shared" si="12"/>
        <v>610.06466862671937</v>
      </c>
      <c r="H82" s="60">
        <f t="shared" si="13"/>
        <v>171.5272977740407</v>
      </c>
      <c r="I82" s="56">
        <f t="shared" si="14"/>
        <v>781.59196640076004</v>
      </c>
      <c r="J82" s="56">
        <f t="shared" si="15"/>
        <v>-51.063485976151945</v>
      </c>
      <c r="K82" s="56">
        <f t="shared" si="16"/>
        <v>730.52848042460812</v>
      </c>
      <c r="L82" s="56">
        <f t="shared" si="17"/>
        <v>3768836.4619844649</v>
      </c>
      <c r="M82" s="56">
        <f t="shared" si="18"/>
        <v>3522608.3326074602</v>
      </c>
      <c r="N82" s="34">
        <f>Jan!M82</f>
        <v>3149661.8915162305</v>
      </c>
      <c r="O82" s="34">
        <f t="shared" si="19"/>
        <v>372946.44109122967</v>
      </c>
    </row>
    <row r="83" spans="1:15" x14ac:dyDescent="0.25">
      <c r="A83" s="55">
        <v>1841</v>
      </c>
      <c r="B83" s="55" t="s">
        <v>103</v>
      </c>
      <c r="C83" s="56">
        <v>47378098</v>
      </c>
      <c r="D83" s="56">
        <v>9805</v>
      </c>
      <c r="E83" s="56">
        <f t="shared" si="10"/>
        <v>4832.0344722080572</v>
      </c>
      <c r="F83" s="57">
        <f t="shared" si="11"/>
        <v>0.97834806631526028</v>
      </c>
      <c r="G83" s="56">
        <f t="shared" si="12"/>
        <v>66.301752929478539</v>
      </c>
      <c r="H83" s="60">
        <f t="shared" si="13"/>
        <v>0</v>
      </c>
      <c r="I83" s="56">
        <f t="shared" si="14"/>
        <v>66.301752929478539</v>
      </c>
      <c r="J83" s="56">
        <f t="shared" si="15"/>
        <v>-51.063485976151945</v>
      </c>
      <c r="K83" s="56">
        <f t="shared" si="16"/>
        <v>15.238266953326594</v>
      </c>
      <c r="L83" s="56">
        <f t="shared" si="17"/>
        <v>650088.68747353705</v>
      </c>
      <c r="M83" s="56">
        <f t="shared" si="18"/>
        <v>149411.20747736725</v>
      </c>
      <c r="N83" s="34">
        <f>Jan!M83</f>
        <v>3501596.1418533055</v>
      </c>
      <c r="O83" s="34">
        <f t="shared" si="19"/>
        <v>-3352184.934375938</v>
      </c>
    </row>
    <row r="84" spans="1:15" x14ac:dyDescent="0.25">
      <c r="A84" s="55">
        <v>1845</v>
      </c>
      <c r="B84" s="55" t="s">
        <v>104</v>
      </c>
      <c r="C84" s="56">
        <v>15826535</v>
      </c>
      <c r="D84" s="56">
        <v>1851</v>
      </c>
      <c r="E84" s="56">
        <f t="shared" si="10"/>
        <v>8550.2620205294443</v>
      </c>
      <c r="F84" s="57">
        <f t="shared" si="11"/>
        <v>1.7311822509517907</v>
      </c>
      <c r="G84" s="56">
        <f t="shared" si="12"/>
        <v>-2238.9993270297814</v>
      </c>
      <c r="H84" s="60">
        <f t="shared" si="13"/>
        <v>0</v>
      </c>
      <c r="I84" s="56">
        <f t="shared" si="14"/>
        <v>-2238.9993270297814</v>
      </c>
      <c r="J84" s="56">
        <f t="shared" si="15"/>
        <v>-51.063485976151945</v>
      </c>
      <c r="K84" s="56">
        <f t="shared" si="16"/>
        <v>-2290.0628130059335</v>
      </c>
      <c r="L84" s="56">
        <f t="shared" si="17"/>
        <v>-4144387.7543321252</v>
      </c>
      <c r="M84" s="56">
        <f t="shared" si="18"/>
        <v>-4238906.2668739827</v>
      </c>
      <c r="N84" s="34">
        <f>Jan!M84</f>
        <v>802431.03812039481</v>
      </c>
      <c r="O84" s="34">
        <f t="shared" si="19"/>
        <v>-5041337.3049943773</v>
      </c>
    </row>
    <row r="85" spans="1:15" x14ac:dyDescent="0.25">
      <c r="A85" s="55">
        <v>1848</v>
      </c>
      <c r="B85" s="55" t="s">
        <v>105</v>
      </c>
      <c r="C85" s="56">
        <v>11186624</v>
      </c>
      <c r="D85" s="56">
        <v>2662</v>
      </c>
      <c r="E85" s="56">
        <f t="shared" si="10"/>
        <v>4202.3380916604056</v>
      </c>
      <c r="F85" s="57">
        <f t="shared" si="11"/>
        <v>0.85085265215423589</v>
      </c>
      <c r="G85" s="56">
        <f t="shared" si="12"/>
        <v>456.71350886902258</v>
      </c>
      <c r="H85" s="60">
        <f t="shared" si="13"/>
        <v>84.958094685018295</v>
      </c>
      <c r="I85" s="56">
        <f t="shared" si="14"/>
        <v>541.67160355404087</v>
      </c>
      <c r="J85" s="56">
        <f t="shared" si="15"/>
        <v>-51.063485976151945</v>
      </c>
      <c r="K85" s="56">
        <f t="shared" si="16"/>
        <v>490.60811757788895</v>
      </c>
      <c r="L85" s="56">
        <f t="shared" si="17"/>
        <v>1441929.8086608569</v>
      </c>
      <c r="M85" s="56">
        <f t="shared" si="18"/>
        <v>1305998.8089923405</v>
      </c>
      <c r="N85" s="34">
        <f>Jan!M85</f>
        <v>918499.45205645158</v>
      </c>
      <c r="O85" s="34">
        <f t="shared" si="19"/>
        <v>387499.35693588888</v>
      </c>
    </row>
    <row r="86" spans="1:15" x14ac:dyDescent="0.25">
      <c r="A86" s="55">
        <v>1851</v>
      </c>
      <c r="B86" s="55" t="s">
        <v>106</v>
      </c>
      <c r="C86" s="56">
        <v>8698716</v>
      </c>
      <c r="D86" s="56">
        <v>2067</v>
      </c>
      <c r="E86" s="56">
        <f t="shared" si="10"/>
        <v>4208.3773584905657</v>
      </c>
      <c r="F86" s="57">
        <f t="shared" si="11"/>
        <v>0.85207543006677611</v>
      </c>
      <c r="G86" s="56">
        <f t="shared" si="12"/>
        <v>452.96916343432326</v>
      </c>
      <c r="H86" s="60">
        <f t="shared" si="13"/>
        <v>82.844351294462228</v>
      </c>
      <c r="I86" s="56">
        <f t="shared" si="14"/>
        <v>535.81351472878555</v>
      </c>
      <c r="J86" s="56">
        <f t="shared" si="15"/>
        <v>-51.063485976151945</v>
      </c>
      <c r="K86" s="56">
        <f t="shared" si="16"/>
        <v>484.75002875263363</v>
      </c>
      <c r="L86" s="56">
        <f t="shared" si="17"/>
        <v>1107526.5349443997</v>
      </c>
      <c r="M86" s="56">
        <f t="shared" si="18"/>
        <v>1001978.3094316937</v>
      </c>
      <c r="N86" s="34">
        <f>Jan!M86</f>
        <v>813290.91206637293</v>
      </c>
      <c r="O86" s="34">
        <f t="shared" si="19"/>
        <v>188687.39736532082</v>
      </c>
    </row>
    <row r="87" spans="1:15" x14ac:dyDescent="0.25">
      <c r="A87" s="55">
        <v>1853</v>
      </c>
      <c r="B87" s="55" t="s">
        <v>107</v>
      </c>
      <c r="C87" s="56">
        <v>6213795</v>
      </c>
      <c r="D87" s="56">
        <v>1362</v>
      </c>
      <c r="E87" s="56">
        <f t="shared" si="10"/>
        <v>4562.257709251101</v>
      </c>
      <c r="F87" s="57">
        <f t="shared" si="11"/>
        <v>0.92372602752522659</v>
      </c>
      <c r="G87" s="56">
        <f t="shared" si="12"/>
        <v>233.56334596279137</v>
      </c>
      <c r="H87" s="60">
        <f t="shared" si="13"/>
        <v>0</v>
      </c>
      <c r="I87" s="56">
        <f t="shared" si="14"/>
        <v>233.56334596279137</v>
      </c>
      <c r="J87" s="56">
        <f t="shared" si="15"/>
        <v>-51.063485976151945</v>
      </c>
      <c r="K87" s="56">
        <f t="shared" si="16"/>
        <v>182.49985998663942</v>
      </c>
      <c r="L87" s="56">
        <f t="shared" si="17"/>
        <v>318113.27720132185</v>
      </c>
      <c r="M87" s="56">
        <f t="shared" si="18"/>
        <v>248564.80930180289</v>
      </c>
      <c r="N87" s="34">
        <f>Jan!M87</f>
        <v>359486.59182602732</v>
      </c>
      <c r="O87" s="34">
        <f t="shared" si="19"/>
        <v>-110921.78252422443</v>
      </c>
    </row>
    <row r="88" spans="1:15" x14ac:dyDescent="0.25">
      <c r="A88" s="55">
        <v>1856</v>
      </c>
      <c r="B88" s="55" t="s">
        <v>108</v>
      </c>
      <c r="C88" s="56">
        <v>1919268</v>
      </c>
      <c r="D88" s="56">
        <v>458</v>
      </c>
      <c r="E88" s="56">
        <f t="shared" si="10"/>
        <v>4190.5414847161574</v>
      </c>
      <c r="F88" s="57">
        <f t="shared" si="11"/>
        <v>0.84846417838415689</v>
      </c>
      <c r="G88" s="56">
        <f t="shared" si="12"/>
        <v>464.02740517445642</v>
      </c>
      <c r="H88" s="60">
        <f t="shared" si="13"/>
        <v>89.086907115505156</v>
      </c>
      <c r="I88" s="56">
        <f t="shared" si="14"/>
        <v>553.11431228996162</v>
      </c>
      <c r="J88" s="56">
        <f t="shared" si="15"/>
        <v>-51.063485976151945</v>
      </c>
      <c r="K88" s="56">
        <f t="shared" si="16"/>
        <v>502.05082631380969</v>
      </c>
      <c r="L88" s="56">
        <f t="shared" si="17"/>
        <v>253326.35502880241</v>
      </c>
      <c r="M88" s="56">
        <f t="shared" si="18"/>
        <v>229939.27845172485</v>
      </c>
      <c r="N88" s="34">
        <f>Jan!M88</f>
        <v>174159.96049656425</v>
      </c>
      <c r="O88" s="34">
        <f t="shared" si="19"/>
        <v>55779.317955160601</v>
      </c>
    </row>
    <row r="89" spans="1:15" x14ac:dyDescent="0.25">
      <c r="A89" s="55">
        <v>1857</v>
      </c>
      <c r="B89" s="55" t="s">
        <v>109</v>
      </c>
      <c r="C89" s="56">
        <v>3403263</v>
      </c>
      <c r="D89" s="56">
        <v>677</v>
      </c>
      <c r="E89" s="56">
        <f t="shared" si="10"/>
        <v>5026.9763663220092</v>
      </c>
      <c r="F89" s="57">
        <f t="shared" si="11"/>
        <v>1.017818195563545</v>
      </c>
      <c r="G89" s="56">
        <f t="shared" si="12"/>
        <v>-54.562221421171706</v>
      </c>
      <c r="H89" s="60">
        <f t="shared" si="13"/>
        <v>0</v>
      </c>
      <c r="I89" s="56">
        <f t="shared" si="14"/>
        <v>-54.562221421171706</v>
      </c>
      <c r="J89" s="56">
        <f t="shared" si="15"/>
        <v>-51.063485976151945</v>
      </c>
      <c r="K89" s="56">
        <f t="shared" si="16"/>
        <v>-105.62570739732365</v>
      </c>
      <c r="L89" s="56">
        <f t="shared" si="17"/>
        <v>-36938.623902133244</v>
      </c>
      <c r="M89" s="56">
        <f t="shared" si="18"/>
        <v>-71508.603907988116</v>
      </c>
      <c r="N89" s="34">
        <f>Jan!M89</f>
        <v>-153383.6913405029</v>
      </c>
      <c r="O89" s="34">
        <f t="shared" si="19"/>
        <v>81875.087432514789</v>
      </c>
    </row>
    <row r="90" spans="1:15" x14ac:dyDescent="0.25">
      <c r="A90" s="55">
        <v>1859</v>
      </c>
      <c r="B90" s="55" t="s">
        <v>110</v>
      </c>
      <c r="C90" s="56">
        <v>6058497</v>
      </c>
      <c r="D90" s="56">
        <v>1266</v>
      </c>
      <c r="E90" s="56">
        <f t="shared" si="10"/>
        <v>4785.5426540284361</v>
      </c>
      <c r="F90" s="57">
        <f t="shared" si="11"/>
        <v>0.96893480970934709</v>
      </c>
      <c r="G90" s="56">
        <f t="shared" si="12"/>
        <v>95.126680200843609</v>
      </c>
      <c r="H90" s="60">
        <f t="shared" si="13"/>
        <v>0</v>
      </c>
      <c r="I90" s="56">
        <f t="shared" si="14"/>
        <v>95.126680200843609</v>
      </c>
      <c r="J90" s="56">
        <f t="shared" si="15"/>
        <v>-51.063485976151945</v>
      </c>
      <c r="K90" s="56">
        <f t="shared" si="16"/>
        <v>44.063194224691664</v>
      </c>
      <c r="L90" s="56">
        <f t="shared" si="17"/>
        <v>120430.37713426801</v>
      </c>
      <c r="M90" s="56">
        <f t="shared" si="18"/>
        <v>55784.003888459643</v>
      </c>
      <c r="N90" s="34">
        <f>Jan!M90</f>
        <v>70478.061333712423</v>
      </c>
      <c r="O90" s="34">
        <f t="shared" si="19"/>
        <v>-14694.05744525278</v>
      </c>
    </row>
    <row r="91" spans="1:15" x14ac:dyDescent="0.25">
      <c r="A91" s="55">
        <v>1860</v>
      </c>
      <c r="B91" s="55" t="s">
        <v>111</v>
      </c>
      <c r="C91" s="56">
        <v>53487507</v>
      </c>
      <c r="D91" s="56">
        <v>11582</v>
      </c>
      <c r="E91" s="56">
        <f t="shared" si="10"/>
        <v>4618.158090139872</v>
      </c>
      <c r="F91" s="57">
        <f t="shared" si="11"/>
        <v>0.93504424759657978</v>
      </c>
      <c r="G91" s="56">
        <f t="shared" si="12"/>
        <v>198.90510981175336</v>
      </c>
      <c r="H91" s="60">
        <f t="shared" si="13"/>
        <v>0</v>
      </c>
      <c r="I91" s="56">
        <f t="shared" si="14"/>
        <v>198.90510981175336</v>
      </c>
      <c r="J91" s="56">
        <f t="shared" si="15"/>
        <v>-51.063485976151945</v>
      </c>
      <c r="K91" s="56">
        <f t="shared" si="16"/>
        <v>147.84162383560141</v>
      </c>
      <c r="L91" s="56">
        <f t="shared" si="17"/>
        <v>2303718.9818397276</v>
      </c>
      <c r="M91" s="56">
        <f t="shared" si="18"/>
        <v>1712301.6872639356</v>
      </c>
      <c r="N91" s="34">
        <f>Jan!M91</f>
        <v>1087798.2125174203</v>
      </c>
      <c r="O91" s="34">
        <f t="shared" si="19"/>
        <v>624503.47474651528</v>
      </c>
    </row>
    <row r="92" spans="1:15" x14ac:dyDescent="0.25">
      <c r="A92" s="55">
        <v>1865</v>
      </c>
      <c r="B92" s="55" t="s">
        <v>112</v>
      </c>
      <c r="C92" s="56">
        <v>47086474</v>
      </c>
      <c r="D92" s="56">
        <v>9871</v>
      </c>
      <c r="E92" s="56">
        <f t="shared" si="10"/>
        <v>4770.1827575726875</v>
      </c>
      <c r="F92" s="57">
        <f t="shared" si="11"/>
        <v>0.96582487225283353</v>
      </c>
      <c r="G92" s="56">
        <f t="shared" si="12"/>
        <v>104.64981600340776</v>
      </c>
      <c r="H92" s="60">
        <f t="shared" si="13"/>
        <v>0</v>
      </c>
      <c r="I92" s="56">
        <f t="shared" si="14"/>
        <v>104.64981600340776</v>
      </c>
      <c r="J92" s="56">
        <f t="shared" si="15"/>
        <v>-51.063485976151945</v>
      </c>
      <c r="K92" s="56">
        <f t="shared" si="16"/>
        <v>53.586330027255819</v>
      </c>
      <c r="L92" s="56">
        <f t="shared" si="17"/>
        <v>1032998.3337696381</v>
      </c>
      <c r="M92" s="56">
        <f t="shared" si="18"/>
        <v>528950.66369904217</v>
      </c>
      <c r="N92" s="34">
        <f>Jan!M92</f>
        <v>383252.02103086101</v>
      </c>
      <c r="O92" s="34">
        <f t="shared" si="19"/>
        <v>145698.64266818116</v>
      </c>
    </row>
    <row r="93" spans="1:15" x14ac:dyDescent="0.25">
      <c r="A93" s="55">
        <v>1866</v>
      </c>
      <c r="B93" s="55" t="s">
        <v>113</v>
      </c>
      <c r="C93" s="56">
        <v>39622480</v>
      </c>
      <c r="D93" s="56">
        <v>8400</v>
      </c>
      <c r="E93" s="56">
        <f t="shared" si="10"/>
        <v>4716.9619047619044</v>
      </c>
      <c r="F93" s="57">
        <f t="shared" si="11"/>
        <v>0.95504917958454738</v>
      </c>
      <c r="G93" s="56">
        <f t="shared" si="12"/>
        <v>137.64674474609328</v>
      </c>
      <c r="H93" s="60">
        <f t="shared" si="13"/>
        <v>0</v>
      </c>
      <c r="I93" s="56">
        <f t="shared" si="14"/>
        <v>137.64674474609328</v>
      </c>
      <c r="J93" s="56">
        <f t="shared" si="15"/>
        <v>-51.063485976151945</v>
      </c>
      <c r="K93" s="56">
        <f t="shared" si="16"/>
        <v>86.583258769941324</v>
      </c>
      <c r="L93" s="56">
        <f t="shared" si="17"/>
        <v>1156232.6558671836</v>
      </c>
      <c r="M93" s="56">
        <f t="shared" si="18"/>
        <v>727299.37366750708</v>
      </c>
      <c r="N93" s="34">
        <f>Jan!M93</f>
        <v>-9891.0995867429046</v>
      </c>
      <c r="O93" s="34">
        <f t="shared" si="19"/>
        <v>737190.47325425001</v>
      </c>
    </row>
    <row r="94" spans="1:15" x14ac:dyDescent="0.25">
      <c r="A94" s="55">
        <v>1867</v>
      </c>
      <c r="B94" s="55" t="s">
        <v>114</v>
      </c>
      <c r="C94" s="56">
        <v>14008354</v>
      </c>
      <c r="D94" s="56">
        <v>2617</v>
      </c>
      <c r="E94" s="56">
        <f t="shared" si="10"/>
        <v>5352.8291937332824</v>
      </c>
      <c r="F94" s="57">
        <f t="shared" si="11"/>
        <v>1.0837940252962954</v>
      </c>
      <c r="G94" s="56">
        <f t="shared" si="12"/>
        <v>-256.59097441616109</v>
      </c>
      <c r="H94" s="60">
        <f t="shared" si="13"/>
        <v>0</v>
      </c>
      <c r="I94" s="56">
        <f t="shared" si="14"/>
        <v>-256.59097441616109</v>
      </c>
      <c r="J94" s="56">
        <f t="shared" si="15"/>
        <v>-51.063485976151945</v>
      </c>
      <c r="K94" s="56">
        <f t="shared" si="16"/>
        <v>-307.65446039231301</v>
      </c>
      <c r="L94" s="56">
        <f t="shared" si="17"/>
        <v>-671498.58004709356</v>
      </c>
      <c r="M94" s="56">
        <f t="shared" si="18"/>
        <v>-805131.72284668311</v>
      </c>
      <c r="N94" s="34">
        <f>Jan!M94</f>
        <v>-407029.94348315604</v>
      </c>
      <c r="O94" s="34">
        <f t="shared" si="19"/>
        <v>-398101.77936352708</v>
      </c>
    </row>
    <row r="95" spans="1:15" x14ac:dyDescent="0.25">
      <c r="A95" s="55">
        <v>1868</v>
      </c>
      <c r="B95" s="55" t="s">
        <v>115</v>
      </c>
      <c r="C95" s="56">
        <v>22538295</v>
      </c>
      <c r="D95" s="56">
        <v>4628</v>
      </c>
      <c r="E95" s="56">
        <f t="shared" si="10"/>
        <v>4869.9859550561796</v>
      </c>
      <c r="F95" s="57">
        <f t="shared" si="11"/>
        <v>0.98603215053937188</v>
      </c>
      <c r="G95" s="56">
        <f t="shared" si="12"/>
        <v>42.771833563642652</v>
      </c>
      <c r="H95" s="60">
        <f t="shared" si="13"/>
        <v>0</v>
      </c>
      <c r="I95" s="56">
        <f t="shared" si="14"/>
        <v>42.771833563642652</v>
      </c>
      <c r="J95" s="56">
        <f t="shared" si="15"/>
        <v>-51.063485976151945</v>
      </c>
      <c r="K95" s="56">
        <f t="shared" si="16"/>
        <v>-8.2916524125092934</v>
      </c>
      <c r="L95" s="56">
        <f t="shared" si="17"/>
        <v>197948.04573253819</v>
      </c>
      <c r="M95" s="56">
        <f t="shared" si="18"/>
        <v>-38373.767365093008</v>
      </c>
      <c r="N95" s="34">
        <f>Jan!M95</f>
        <v>99394.641589589461</v>
      </c>
      <c r="O95" s="34">
        <f t="shared" si="19"/>
        <v>-137768.40895468247</v>
      </c>
    </row>
    <row r="96" spans="1:15" x14ac:dyDescent="0.25">
      <c r="A96" s="55">
        <v>1870</v>
      </c>
      <c r="B96" s="55" t="s">
        <v>116</v>
      </c>
      <c r="C96" s="56">
        <v>48783510</v>
      </c>
      <c r="D96" s="56">
        <v>10781</v>
      </c>
      <c r="E96" s="56">
        <f t="shared" si="10"/>
        <v>4524.9522307763655</v>
      </c>
      <c r="F96" s="57">
        <f t="shared" si="11"/>
        <v>0.91617274061499376</v>
      </c>
      <c r="G96" s="56">
        <f t="shared" si="12"/>
        <v>256.69274261712741</v>
      </c>
      <c r="H96" s="60">
        <f t="shared" si="13"/>
        <v>0</v>
      </c>
      <c r="I96" s="56">
        <f t="shared" si="14"/>
        <v>256.69274261712741</v>
      </c>
      <c r="J96" s="56">
        <f t="shared" si="15"/>
        <v>-51.063485976151945</v>
      </c>
      <c r="K96" s="56">
        <f t="shared" si="16"/>
        <v>205.62925664097546</v>
      </c>
      <c r="L96" s="56">
        <f t="shared" si="17"/>
        <v>2767404.4581552506</v>
      </c>
      <c r="M96" s="56">
        <f t="shared" si="18"/>
        <v>2216889.0158463563</v>
      </c>
      <c r="N96" s="34">
        <f>Jan!M96</f>
        <v>1482265.922242299</v>
      </c>
      <c r="O96" s="34">
        <f t="shared" si="19"/>
        <v>734623.09360405733</v>
      </c>
    </row>
    <row r="97" spans="1:15" x14ac:dyDescent="0.25">
      <c r="A97" s="55">
        <v>1871</v>
      </c>
      <c r="B97" s="55" t="s">
        <v>117</v>
      </c>
      <c r="C97" s="56">
        <v>20322952</v>
      </c>
      <c r="D97" s="56">
        <v>4542</v>
      </c>
      <c r="E97" s="56">
        <f t="shared" si="10"/>
        <v>4474.4500220167329</v>
      </c>
      <c r="F97" s="57">
        <f t="shared" si="11"/>
        <v>0.90594749520980977</v>
      </c>
      <c r="G97" s="56">
        <f t="shared" si="12"/>
        <v>288.00411204809961</v>
      </c>
      <c r="H97" s="60">
        <f t="shared" si="13"/>
        <v>0</v>
      </c>
      <c r="I97" s="56">
        <f t="shared" si="14"/>
        <v>288.00411204809961</v>
      </c>
      <c r="J97" s="56">
        <f t="shared" si="15"/>
        <v>-51.063485976151945</v>
      </c>
      <c r="K97" s="56">
        <f t="shared" si="16"/>
        <v>236.94062607194766</v>
      </c>
      <c r="L97" s="56">
        <f t="shared" si="17"/>
        <v>1308114.6769224685</v>
      </c>
      <c r="M97" s="56">
        <f t="shared" si="18"/>
        <v>1076184.3236187862</v>
      </c>
      <c r="N97" s="34">
        <f>Jan!M97</f>
        <v>914862.53369488264</v>
      </c>
      <c r="O97" s="34">
        <f t="shared" si="19"/>
        <v>161321.78992390353</v>
      </c>
    </row>
    <row r="98" spans="1:15" x14ac:dyDescent="0.25">
      <c r="A98" s="55">
        <v>1874</v>
      </c>
      <c r="B98" s="55" t="s">
        <v>118</v>
      </c>
      <c r="C98" s="56">
        <v>5065759</v>
      </c>
      <c r="D98" s="56">
        <v>969</v>
      </c>
      <c r="E98" s="56">
        <f t="shared" si="10"/>
        <v>5227.8214654282765</v>
      </c>
      <c r="F98" s="57">
        <f t="shared" si="11"/>
        <v>1.058483554113796</v>
      </c>
      <c r="G98" s="56">
        <f t="shared" si="12"/>
        <v>-179.08618286705743</v>
      </c>
      <c r="H98" s="60">
        <f t="shared" si="13"/>
        <v>0</v>
      </c>
      <c r="I98" s="56">
        <f t="shared" si="14"/>
        <v>-179.08618286705743</v>
      </c>
      <c r="J98" s="56">
        <f t="shared" si="15"/>
        <v>-51.063485976151945</v>
      </c>
      <c r="K98" s="56">
        <f t="shared" si="16"/>
        <v>-230.14966884320938</v>
      </c>
      <c r="L98" s="56">
        <f t="shared" si="17"/>
        <v>-173534.51119817866</v>
      </c>
      <c r="M98" s="56">
        <f t="shared" si="18"/>
        <v>-223015.0291090699</v>
      </c>
      <c r="N98" s="34">
        <f>Jan!M98</f>
        <v>-234728.67011661391</v>
      </c>
      <c r="O98" s="34">
        <f t="shared" si="19"/>
        <v>11713.641007544007</v>
      </c>
    </row>
    <row r="99" spans="1:15" x14ac:dyDescent="0.25">
      <c r="A99" s="55">
        <v>1875</v>
      </c>
      <c r="B99" s="55" t="s">
        <v>119</v>
      </c>
      <c r="C99" s="56">
        <v>15314741</v>
      </c>
      <c r="D99" s="56">
        <v>2786</v>
      </c>
      <c r="E99" s="56">
        <f t="shared" si="10"/>
        <v>5497.0355348169414</v>
      </c>
      <c r="F99" s="57">
        <f t="shared" si="11"/>
        <v>1.1129916636329125</v>
      </c>
      <c r="G99" s="56">
        <f t="shared" si="12"/>
        <v>-345.9989058880297</v>
      </c>
      <c r="H99" s="60">
        <f t="shared" si="13"/>
        <v>0</v>
      </c>
      <c r="I99" s="56">
        <f t="shared" si="14"/>
        <v>-345.9989058880297</v>
      </c>
      <c r="J99" s="56">
        <f t="shared" si="15"/>
        <v>-51.063485976151945</v>
      </c>
      <c r="K99" s="56">
        <f t="shared" si="16"/>
        <v>-397.06239186418162</v>
      </c>
      <c r="L99" s="56">
        <f t="shared" si="17"/>
        <v>-963952.95180405071</v>
      </c>
      <c r="M99" s="56">
        <f t="shared" si="18"/>
        <v>-1106215.8237336101</v>
      </c>
      <c r="N99" s="34">
        <f>Jan!M99</f>
        <v>1481874.1252476599</v>
      </c>
      <c r="O99" s="34">
        <f t="shared" si="19"/>
        <v>-2588089.9489812702</v>
      </c>
    </row>
    <row r="100" spans="1:15" x14ac:dyDescent="0.25">
      <c r="A100" s="55">
        <v>3101</v>
      </c>
      <c r="B100" s="55" t="s">
        <v>120</v>
      </c>
      <c r="C100" s="56">
        <v>120218302</v>
      </c>
      <c r="D100" s="56">
        <v>32038</v>
      </c>
      <c r="E100" s="56">
        <f t="shared" si="10"/>
        <v>3752.3660028715899</v>
      </c>
      <c r="F100" s="57">
        <f t="shared" si="11"/>
        <v>0.75974624024960224</v>
      </c>
      <c r="G100" s="56">
        <f t="shared" si="12"/>
        <v>735.69620391808826</v>
      </c>
      <c r="H100" s="60">
        <f t="shared" si="13"/>
        <v>242.44832576110375</v>
      </c>
      <c r="I100" s="56">
        <f t="shared" si="14"/>
        <v>978.14452967919203</v>
      </c>
      <c r="J100" s="56">
        <f t="shared" si="15"/>
        <v>-51.063485976151945</v>
      </c>
      <c r="K100" s="56">
        <f t="shared" si="16"/>
        <v>927.08104370304011</v>
      </c>
      <c r="L100" s="56">
        <f t="shared" si="17"/>
        <v>31337794.441861954</v>
      </c>
      <c r="M100" s="56">
        <f t="shared" si="18"/>
        <v>29701822.478158001</v>
      </c>
      <c r="N100" s="34">
        <f>Jan!M100</f>
        <v>25292150.688709449</v>
      </c>
      <c r="O100" s="34">
        <f t="shared" si="19"/>
        <v>4409671.7894485518</v>
      </c>
    </row>
    <row r="101" spans="1:15" x14ac:dyDescent="0.25">
      <c r="A101" s="55">
        <v>3103</v>
      </c>
      <c r="B101" s="55" t="s">
        <v>121</v>
      </c>
      <c r="C101" s="56">
        <v>222009993</v>
      </c>
      <c r="D101" s="56">
        <v>52646</v>
      </c>
      <c r="E101" s="56">
        <f t="shared" si="10"/>
        <v>4217.034399574517</v>
      </c>
      <c r="F101" s="57">
        <f t="shared" si="11"/>
        <v>0.85382823200832048</v>
      </c>
      <c r="G101" s="56">
        <f t="shared" si="12"/>
        <v>447.60179796227345</v>
      </c>
      <c r="H101" s="60">
        <f t="shared" si="13"/>
        <v>79.814386915079282</v>
      </c>
      <c r="I101" s="56">
        <f t="shared" si="14"/>
        <v>527.41618487735275</v>
      </c>
      <c r="J101" s="56">
        <f t="shared" si="15"/>
        <v>-51.063485976151945</v>
      </c>
      <c r="K101" s="56">
        <f t="shared" si="16"/>
        <v>476.35269890120082</v>
      </c>
      <c r="L101" s="56">
        <f t="shared" si="17"/>
        <v>27766352.469053112</v>
      </c>
      <c r="M101" s="56">
        <f t="shared" si="18"/>
        <v>25078064.186352618</v>
      </c>
      <c r="N101" s="34">
        <f>Jan!M101</f>
        <v>18193092.757777564</v>
      </c>
      <c r="O101" s="34">
        <f t="shared" si="19"/>
        <v>6884971.4285750538</v>
      </c>
    </row>
    <row r="102" spans="1:15" x14ac:dyDescent="0.25">
      <c r="A102" s="55">
        <v>3105</v>
      </c>
      <c r="B102" s="55" t="s">
        <v>122</v>
      </c>
      <c r="C102" s="56">
        <v>230876773</v>
      </c>
      <c r="D102" s="56">
        <v>60139</v>
      </c>
      <c r="E102" s="56">
        <f t="shared" si="10"/>
        <v>3839.0524119124029</v>
      </c>
      <c r="F102" s="57">
        <f t="shared" si="11"/>
        <v>0.77729774596602119</v>
      </c>
      <c r="G102" s="56">
        <f t="shared" si="12"/>
        <v>681.95063031278414</v>
      </c>
      <c r="H102" s="60">
        <f t="shared" si="13"/>
        <v>212.1080825968192</v>
      </c>
      <c r="I102" s="56">
        <f t="shared" si="14"/>
        <v>894.0587129096034</v>
      </c>
      <c r="J102" s="56">
        <f t="shared" si="15"/>
        <v>-51.063485976151945</v>
      </c>
      <c r="K102" s="56">
        <f t="shared" si="16"/>
        <v>842.99522693345148</v>
      </c>
      <c r="L102" s="56">
        <f t="shared" si="17"/>
        <v>53767796.935670637</v>
      </c>
      <c r="M102" s="56">
        <f t="shared" si="18"/>
        <v>50696889.952550836</v>
      </c>
      <c r="N102" s="34">
        <f>Jan!M102</f>
        <v>45993365.271098003</v>
      </c>
      <c r="O102" s="34">
        <f t="shared" si="19"/>
        <v>4703524.6814528331</v>
      </c>
    </row>
    <row r="103" spans="1:15" x14ac:dyDescent="0.25">
      <c r="A103" s="55">
        <v>3107</v>
      </c>
      <c r="B103" s="55" t="s">
        <v>123</v>
      </c>
      <c r="C103" s="56">
        <v>341265355</v>
      </c>
      <c r="D103" s="56">
        <v>85862</v>
      </c>
      <c r="E103" s="56">
        <f t="shared" si="10"/>
        <v>3974.5796161282055</v>
      </c>
      <c r="F103" s="57">
        <f t="shared" si="11"/>
        <v>0.80473810860007622</v>
      </c>
      <c r="G103" s="56">
        <f t="shared" si="12"/>
        <v>597.92376369898659</v>
      </c>
      <c r="H103" s="60">
        <f t="shared" si="13"/>
        <v>164.67356112128829</v>
      </c>
      <c r="I103" s="56">
        <f t="shared" si="14"/>
        <v>762.59732482027493</v>
      </c>
      <c r="J103" s="56">
        <f t="shared" si="15"/>
        <v>-51.063485976151945</v>
      </c>
      <c r="K103" s="56">
        <f t="shared" si="16"/>
        <v>711.53383884412301</v>
      </c>
      <c r="L103" s="56">
        <f t="shared" si="17"/>
        <v>65478131.503718443</v>
      </c>
      <c r="M103" s="56">
        <f t="shared" si="18"/>
        <v>61093718.470834091</v>
      </c>
      <c r="N103" s="34">
        <f>Jan!M103</f>
        <v>49497609.486803524</v>
      </c>
      <c r="O103" s="34">
        <f t="shared" si="19"/>
        <v>11596108.984030567</v>
      </c>
    </row>
    <row r="104" spans="1:15" x14ac:dyDescent="0.25">
      <c r="A104" s="55">
        <v>3110</v>
      </c>
      <c r="B104" s="55" t="s">
        <v>124</v>
      </c>
      <c r="C104" s="56">
        <v>22330405</v>
      </c>
      <c r="D104" s="56">
        <v>4777</v>
      </c>
      <c r="E104" s="56">
        <f t="shared" si="10"/>
        <v>4674.5666736445464</v>
      </c>
      <c r="F104" s="57">
        <f t="shared" si="11"/>
        <v>0.94646536408753124</v>
      </c>
      <c r="G104" s="56">
        <f t="shared" si="12"/>
        <v>163.93178803885522</v>
      </c>
      <c r="H104" s="60">
        <f t="shared" si="13"/>
        <v>0</v>
      </c>
      <c r="I104" s="56">
        <f t="shared" si="14"/>
        <v>163.93178803885522</v>
      </c>
      <c r="J104" s="56">
        <f t="shared" si="15"/>
        <v>-51.063485976151945</v>
      </c>
      <c r="K104" s="56">
        <f t="shared" si="16"/>
        <v>112.86830206270326</v>
      </c>
      <c r="L104" s="56">
        <f t="shared" si="17"/>
        <v>783102.15146161139</v>
      </c>
      <c r="M104" s="56">
        <f t="shared" si="18"/>
        <v>539171.87895353348</v>
      </c>
      <c r="N104" s="34">
        <f>Jan!M104</f>
        <v>380383.1743373957</v>
      </c>
      <c r="O104" s="34">
        <f t="shared" si="19"/>
        <v>158788.70461613778</v>
      </c>
    </row>
    <row r="105" spans="1:15" x14ac:dyDescent="0.25">
      <c r="A105" s="55">
        <v>3112</v>
      </c>
      <c r="B105" s="55" t="s">
        <v>125</v>
      </c>
      <c r="C105" s="56">
        <v>33308536</v>
      </c>
      <c r="D105" s="56">
        <v>7850</v>
      </c>
      <c r="E105" s="56">
        <f t="shared" si="10"/>
        <v>4243.1256050955417</v>
      </c>
      <c r="F105" s="57">
        <f t="shared" si="11"/>
        <v>0.85911095104026147</v>
      </c>
      <c r="G105" s="56">
        <f t="shared" si="12"/>
        <v>431.42525053923816</v>
      </c>
      <c r="H105" s="60">
        <f t="shared" si="13"/>
        <v>70.682464982720646</v>
      </c>
      <c r="I105" s="56">
        <f t="shared" si="14"/>
        <v>502.10771552195882</v>
      </c>
      <c r="J105" s="56">
        <f t="shared" si="15"/>
        <v>-51.063485976151945</v>
      </c>
      <c r="K105" s="56">
        <f t="shared" si="16"/>
        <v>451.0442295458069</v>
      </c>
      <c r="L105" s="56">
        <f t="shared" si="17"/>
        <v>3941545.566847377</v>
      </c>
      <c r="M105" s="56">
        <f t="shared" si="18"/>
        <v>3540697.201934584</v>
      </c>
      <c r="N105" s="34">
        <f>Jan!M105</f>
        <v>2976166.6133144754</v>
      </c>
      <c r="O105" s="34">
        <f t="shared" si="19"/>
        <v>564530.58862010855</v>
      </c>
    </row>
    <row r="106" spans="1:15" x14ac:dyDescent="0.25">
      <c r="A106" s="55">
        <v>3114</v>
      </c>
      <c r="B106" s="55" t="s">
        <v>126</v>
      </c>
      <c r="C106" s="56">
        <v>24422962</v>
      </c>
      <c r="D106" s="56">
        <v>6162</v>
      </c>
      <c r="E106" s="56">
        <f t="shared" si="10"/>
        <v>3963.4797143784485</v>
      </c>
      <c r="F106" s="57">
        <f t="shared" si="11"/>
        <v>0.80249069760257108</v>
      </c>
      <c r="G106" s="56">
        <f t="shared" si="12"/>
        <v>604.80570278383595</v>
      </c>
      <c r="H106" s="60">
        <f t="shared" si="13"/>
        <v>168.55852673370325</v>
      </c>
      <c r="I106" s="56">
        <f t="shared" si="14"/>
        <v>773.36422951753923</v>
      </c>
      <c r="J106" s="56">
        <f t="shared" si="15"/>
        <v>-51.063485976151945</v>
      </c>
      <c r="K106" s="56">
        <f t="shared" si="16"/>
        <v>722.30074354138731</v>
      </c>
      <c r="L106" s="56">
        <f t="shared" si="17"/>
        <v>4765470.3822870767</v>
      </c>
      <c r="M106" s="56">
        <f t="shared" si="18"/>
        <v>4450817.181702029</v>
      </c>
      <c r="N106" s="34">
        <f>Jan!M106</f>
        <v>4297325.4572922047</v>
      </c>
      <c r="O106" s="34">
        <f t="shared" si="19"/>
        <v>153491.72440982424</v>
      </c>
    </row>
    <row r="107" spans="1:15" x14ac:dyDescent="0.25">
      <c r="A107" s="55">
        <v>3116</v>
      </c>
      <c r="B107" s="55" t="s">
        <v>127</v>
      </c>
      <c r="C107" s="56">
        <v>17625676</v>
      </c>
      <c r="D107" s="56">
        <v>3956</v>
      </c>
      <c r="E107" s="56">
        <f t="shared" si="10"/>
        <v>4455.428715874621</v>
      </c>
      <c r="F107" s="57">
        <f t="shared" si="11"/>
        <v>0.90209622755227137</v>
      </c>
      <c r="G107" s="56">
        <f t="shared" si="12"/>
        <v>299.79732185620895</v>
      </c>
      <c r="H107" s="60">
        <f t="shared" si="13"/>
        <v>0</v>
      </c>
      <c r="I107" s="56">
        <f t="shared" si="14"/>
        <v>299.79732185620895</v>
      </c>
      <c r="J107" s="56">
        <f t="shared" si="15"/>
        <v>-51.063485976151945</v>
      </c>
      <c r="K107" s="56">
        <f t="shared" si="16"/>
        <v>248.733835880057</v>
      </c>
      <c r="L107" s="56">
        <f t="shared" si="17"/>
        <v>1185998.2052631627</v>
      </c>
      <c r="M107" s="56">
        <f t="shared" si="18"/>
        <v>983991.05474150553</v>
      </c>
      <c r="N107" s="34">
        <f>Jan!M107</f>
        <v>737590.74315652798</v>
      </c>
      <c r="O107" s="34">
        <f t="shared" si="19"/>
        <v>246400.31158497755</v>
      </c>
    </row>
    <row r="108" spans="1:15" x14ac:dyDescent="0.25">
      <c r="A108" s="55">
        <v>3118</v>
      </c>
      <c r="B108" s="55" t="s">
        <v>128</v>
      </c>
      <c r="C108" s="56">
        <v>194550786</v>
      </c>
      <c r="D108" s="56">
        <v>47449</v>
      </c>
      <c r="E108" s="56">
        <f t="shared" si="10"/>
        <v>4100.2083500179142</v>
      </c>
      <c r="F108" s="57">
        <f t="shared" si="11"/>
        <v>0.83017431556042642</v>
      </c>
      <c r="G108" s="56">
        <f t="shared" si="12"/>
        <v>520.03394868736723</v>
      </c>
      <c r="H108" s="60">
        <f t="shared" si="13"/>
        <v>120.70350425989027</v>
      </c>
      <c r="I108" s="56">
        <f t="shared" si="14"/>
        <v>640.73745294725745</v>
      </c>
      <c r="J108" s="56">
        <f t="shared" si="15"/>
        <v>-51.063485976151945</v>
      </c>
      <c r="K108" s="56">
        <f t="shared" si="16"/>
        <v>589.67396697110553</v>
      </c>
      <c r="L108" s="56">
        <f t="shared" si="17"/>
        <v>30402351.404894419</v>
      </c>
      <c r="M108" s="56">
        <f t="shared" si="18"/>
        <v>27979440.058811985</v>
      </c>
      <c r="N108" s="34">
        <f>Jan!M108</f>
        <v>42119503.336771794</v>
      </c>
      <c r="O108" s="34">
        <f t="shared" si="19"/>
        <v>-14140063.277959809</v>
      </c>
    </row>
    <row r="109" spans="1:15" x14ac:dyDescent="0.25">
      <c r="A109" s="55">
        <v>3120</v>
      </c>
      <c r="B109" s="55" t="s">
        <v>129</v>
      </c>
      <c r="C109" s="56">
        <v>32661019</v>
      </c>
      <c r="D109" s="56">
        <v>8527</v>
      </c>
      <c r="E109" s="56">
        <f t="shared" si="10"/>
        <v>3830.3059692740708</v>
      </c>
      <c r="F109" s="57">
        <f t="shared" si="11"/>
        <v>0.77552684277988571</v>
      </c>
      <c r="G109" s="56">
        <f t="shared" si="12"/>
        <v>687.37342474855006</v>
      </c>
      <c r="H109" s="60">
        <f t="shared" si="13"/>
        <v>215.16933752023544</v>
      </c>
      <c r="I109" s="56">
        <f t="shared" si="14"/>
        <v>902.54276226878551</v>
      </c>
      <c r="J109" s="56">
        <f t="shared" si="15"/>
        <v>-51.063485976151945</v>
      </c>
      <c r="K109" s="56">
        <f t="shared" si="16"/>
        <v>851.47927629263359</v>
      </c>
      <c r="L109" s="56">
        <f t="shared" si="17"/>
        <v>7695982.1338659339</v>
      </c>
      <c r="M109" s="56">
        <f t="shared" si="18"/>
        <v>7260563.788947287</v>
      </c>
      <c r="N109" s="34">
        <f>Jan!M109</f>
        <v>6206301.947672938</v>
      </c>
      <c r="O109" s="34">
        <f t="shared" si="19"/>
        <v>1054261.841274349</v>
      </c>
    </row>
    <row r="110" spans="1:15" x14ac:dyDescent="0.25">
      <c r="A110" s="55">
        <v>3122</v>
      </c>
      <c r="B110" s="55" t="s">
        <v>130</v>
      </c>
      <c r="C110" s="56">
        <v>13281830</v>
      </c>
      <c r="D110" s="56">
        <v>3655</v>
      </c>
      <c r="E110" s="56">
        <f t="shared" si="10"/>
        <v>3633.8796169630641</v>
      </c>
      <c r="F110" s="57">
        <f t="shared" si="11"/>
        <v>0.73575615342281719</v>
      </c>
      <c r="G110" s="56">
        <f t="shared" si="12"/>
        <v>809.15776318137421</v>
      </c>
      <c r="H110" s="60">
        <f t="shared" si="13"/>
        <v>283.91856082908777</v>
      </c>
      <c r="I110" s="56">
        <f t="shared" si="14"/>
        <v>1093.076324010462</v>
      </c>
      <c r="J110" s="56">
        <f t="shared" si="15"/>
        <v>-51.063485976151945</v>
      </c>
      <c r="K110" s="56">
        <f t="shared" si="16"/>
        <v>1042.0128380343101</v>
      </c>
      <c r="L110" s="56">
        <f t="shared" si="17"/>
        <v>3995193.9642582387</v>
      </c>
      <c r="M110" s="56">
        <f t="shared" si="18"/>
        <v>3808556.9230154036</v>
      </c>
      <c r="N110" s="34">
        <f>Jan!M110</f>
        <v>3222966.444224766</v>
      </c>
      <c r="O110" s="34">
        <f t="shared" si="19"/>
        <v>585590.47879063757</v>
      </c>
    </row>
    <row r="111" spans="1:15" x14ac:dyDescent="0.25">
      <c r="A111" s="55">
        <v>3124</v>
      </c>
      <c r="B111" s="55" t="s">
        <v>131</v>
      </c>
      <c r="C111" s="56">
        <v>4924463</v>
      </c>
      <c r="D111" s="56">
        <v>1346</v>
      </c>
      <c r="E111" s="56">
        <f t="shared" si="10"/>
        <v>3658.5906389301635</v>
      </c>
      <c r="F111" s="57">
        <f t="shared" si="11"/>
        <v>0.74075942496345626</v>
      </c>
      <c r="G111" s="56">
        <f t="shared" si="12"/>
        <v>793.83692956177254</v>
      </c>
      <c r="H111" s="60">
        <f t="shared" si="13"/>
        <v>275.26970314060299</v>
      </c>
      <c r="I111" s="56">
        <f t="shared" si="14"/>
        <v>1069.1066327023755</v>
      </c>
      <c r="J111" s="56">
        <f t="shared" si="15"/>
        <v>-51.063485976151945</v>
      </c>
      <c r="K111" s="56">
        <f t="shared" si="16"/>
        <v>1018.0431467262235</v>
      </c>
      <c r="L111" s="56">
        <f t="shared" si="17"/>
        <v>1439017.5276173975</v>
      </c>
      <c r="M111" s="56">
        <f t="shared" si="18"/>
        <v>1370286.0754934968</v>
      </c>
      <c r="N111" s="34">
        <f>Jan!M111</f>
        <v>1232722.5356078069</v>
      </c>
      <c r="O111" s="34">
        <f t="shared" si="19"/>
        <v>137563.53988568997</v>
      </c>
    </row>
    <row r="112" spans="1:15" x14ac:dyDescent="0.25">
      <c r="A112" s="55">
        <v>3201</v>
      </c>
      <c r="B112" s="55" t="s">
        <v>132</v>
      </c>
      <c r="C112" s="56">
        <v>942973526</v>
      </c>
      <c r="D112" s="56">
        <v>132358</v>
      </c>
      <c r="E112" s="56">
        <f t="shared" si="10"/>
        <v>7124.4165520784536</v>
      </c>
      <c r="F112" s="57">
        <f t="shared" si="11"/>
        <v>1.4424895346752959</v>
      </c>
      <c r="G112" s="56">
        <f t="shared" si="12"/>
        <v>-1354.9751365901673</v>
      </c>
      <c r="H112" s="60">
        <f t="shared" si="13"/>
        <v>0</v>
      </c>
      <c r="I112" s="56">
        <f t="shared" si="14"/>
        <v>-1354.9751365901673</v>
      </c>
      <c r="J112" s="56">
        <f t="shared" si="15"/>
        <v>-51.063485976151945</v>
      </c>
      <c r="K112" s="56">
        <f t="shared" si="16"/>
        <v>-1406.0386225663192</v>
      </c>
      <c r="L112" s="56">
        <f t="shared" si="17"/>
        <v>-179341799.12880135</v>
      </c>
      <c r="M112" s="56">
        <f t="shared" si="18"/>
        <v>-186100460.00563288</v>
      </c>
      <c r="N112" s="34">
        <f>Jan!M112</f>
        <v>-190682102.81386453</v>
      </c>
      <c r="O112" s="34">
        <f t="shared" si="19"/>
        <v>4581642.8082316518</v>
      </c>
    </row>
    <row r="113" spans="1:15" x14ac:dyDescent="0.25">
      <c r="A113" s="55">
        <v>3203</v>
      </c>
      <c r="B113" s="55" t="s">
        <v>133</v>
      </c>
      <c r="C113" s="56">
        <v>607571622</v>
      </c>
      <c r="D113" s="56">
        <v>100492</v>
      </c>
      <c r="E113" s="56">
        <f t="shared" si="10"/>
        <v>6045.9700473669545</v>
      </c>
      <c r="F113" s="57">
        <f t="shared" si="11"/>
        <v>1.2241351213164011</v>
      </c>
      <c r="G113" s="56">
        <f t="shared" si="12"/>
        <v>-686.33830366903783</v>
      </c>
      <c r="H113" s="60">
        <f t="shared" si="13"/>
        <v>0</v>
      </c>
      <c r="I113" s="56">
        <f t="shared" si="14"/>
        <v>-686.33830366903783</v>
      </c>
      <c r="J113" s="56">
        <f t="shared" si="15"/>
        <v>-51.063485976151945</v>
      </c>
      <c r="K113" s="56">
        <f t="shared" si="16"/>
        <v>-737.40178964518975</v>
      </c>
      <c r="L113" s="56">
        <f t="shared" si="17"/>
        <v>-68971508.812308952</v>
      </c>
      <c r="M113" s="56">
        <f t="shared" si="18"/>
        <v>-74102980.645024404</v>
      </c>
      <c r="N113" s="34">
        <f>Jan!M113</f>
        <v>-80757712.040989414</v>
      </c>
      <c r="O113" s="34">
        <f t="shared" si="19"/>
        <v>6654731.3959650099</v>
      </c>
    </row>
    <row r="114" spans="1:15" x14ac:dyDescent="0.25">
      <c r="A114" s="55">
        <v>3205</v>
      </c>
      <c r="B114" s="55" t="s">
        <v>134</v>
      </c>
      <c r="C114" s="56">
        <v>457758307</v>
      </c>
      <c r="D114" s="56">
        <v>95762</v>
      </c>
      <c r="E114" s="56">
        <f t="shared" si="10"/>
        <v>4780.1665274325933</v>
      </c>
      <c r="F114" s="57">
        <f t="shared" si="11"/>
        <v>0.96784629862989169</v>
      </c>
      <c r="G114" s="56">
        <f t="shared" si="12"/>
        <v>98.459878690266166</v>
      </c>
      <c r="H114" s="60">
        <f t="shared" si="13"/>
        <v>0</v>
      </c>
      <c r="I114" s="56">
        <f t="shared" si="14"/>
        <v>98.459878690266166</v>
      </c>
      <c r="J114" s="56">
        <f t="shared" si="15"/>
        <v>-51.063485976151945</v>
      </c>
      <c r="K114" s="56">
        <f t="shared" si="16"/>
        <v>47.396392714114221</v>
      </c>
      <c r="L114" s="56">
        <f t="shared" si="17"/>
        <v>9428714.9031372685</v>
      </c>
      <c r="M114" s="56">
        <f t="shared" si="18"/>
        <v>4538773.3590890057</v>
      </c>
      <c r="N114" s="34">
        <f>Jan!M114</f>
        <v>807291.0848017215</v>
      </c>
      <c r="O114" s="34">
        <f t="shared" si="19"/>
        <v>3731482.2742872844</v>
      </c>
    </row>
    <row r="115" spans="1:15" x14ac:dyDescent="0.25">
      <c r="A115" s="55">
        <v>3207</v>
      </c>
      <c r="B115" s="55" t="s">
        <v>135</v>
      </c>
      <c r="C115" s="56">
        <v>332328295</v>
      </c>
      <c r="D115" s="56">
        <v>64668</v>
      </c>
      <c r="E115" s="56">
        <f t="shared" si="10"/>
        <v>5138.9913867755304</v>
      </c>
      <c r="F115" s="57">
        <f t="shared" si="11"/>
        <v>1.0404980169284965</v>
      </c>
      <c r="G115" s="56">
        <f t="shared" si="12"/>
        <v>-124.01153410235483</v>
      </c>
      <c r="H115" s="60">
        <f t="shared" si="13"/>
        <v>0</v>
      </c>
      <c r="I115" s="56">
        <f t="shared" si="14"/>
        <v>-124.01153410235483</v>
      </c>
      <c r="J115" s="56">
        <f t="shared" si="15"/>
        <v>-51.063485976151945</v>
      </c>
      <c r="K115" s="56">
        <f t="shared" si="16"/>
        <v>-175.07502007850678</v>
      </c>
      <c r="L115" s="56">
        <f t="shared" si="17"/>
        <v>-8019577.8873310825</v>
      </c>
      <c r="M115" s="56">
        <f t="shared" si="18"/>
        <v>-11321751.398436876</v>
      </c>
      <c r="N115" s="34">
        <f>Jan!M115</f>
        <v>-16566929.279361365</v>
      </c>
      <c r="O115" s="34">
        <f t="shared" si="19"/>
        <v>5245177.8809244893</v>
      </c>
    </row>
    <row r="116" spans="1:15" x14ac:dyDescent="0.25">
      <c r="A116" s="55">
        <v>3209</v>
      </c>
      <c r="B116" s="55" t="s">
        <v>136</v>
      </c>
      <c r="C116" s="56">
        <v>189269588</v>
      </c>
      <c r="D116" s="56">
        <v>45066</v>
      </c>
      <c r="E116" s="56">
        <f t="shared" si="10"/>
        <v>4199.8310921759194</v>
      </c>
      <c r="F116" s="57">
        <f t="shared" si="11"/>
        <v>0.85034505683139472</v>
      </c>
      <c r="G116" s="56">
        <f t="shared" si="12"/>
        <v>458.26784854940399</v>
      </c>
      <c r="H116" s="60">
        <f t="shared" si="13"/>
        <v>85.835544504588455</v>
      </c>
      <c r="I116" s="56">
        <f t="shared" si="14"/>
        <v>544.10339305399248</v>
      </c>
      <c r="J116" s="56">
        <f t="shared" si="15"/>
        <v>-51.063485976151945</v>
      </c>
      <c r="K116" s="56">
        <f t="shared" si="16"/>
        <v>493.03990707784055</v>
      </c>
      <c r="L116" s="56">
        <f t="shared" si="17"/>
        <v>24520563.511371225</v>
      </c>
      <c r="M116" s="56">
        <f t="shared" si="18"/>
        <v>22219336.452369962</v>
      </c>
      <c r="N116" s="34">
        <f>Jan!M116</f>
        <v>16014876.936895559</v>
      </c>
      <c r="O116" s="34">
        <f t="shared" si="19"/>
        <v>6204459.5154744033</v>
      </c>
    </row>
    <row r="117" spans="1:15" x14ac:dyDescent="0.25">
      <c r="A117" s="55">
        <v>3212</v>
      </c>
      <c r="B117" s="55" t="s">
        <v>137</v>
      </c>
      <c r="C117" s="56">
        <v>99305847</v>
      </c>
      <c r="D117" s="56">
        <v>20698</v>
      </c>
      <c r="E117" s="56">
        <f t="shared" si="10"/>
        <v>4797.847473185815</v>
      </c>
      <c r="F117" s="57">
        <f t="shared" si="11"/>
        <v>0.97142618184218699</v>
      </c>
      <c r="G117" s="56">
        <f t="shared" si="12"/>
        <v>87.49769232326868</v>
      </c>
      <c r="H117" s="60">
        <f t="shared" si="13"/>
        <v>0</v>
      </c>
      <c r="I117" s="56">
        <f t="shared" si="14"/>
        <v>87.49769232326868</v>
      </c>
      <c r="J117" s="56">
        <f t="shared" si="15"/>
        <v>-51.063485976151945</v>
      </c>
      <c r="K117" s="56">
        <f t="shared" si="16"/>
        <v>36.434206347116735</v>
      </c>
      <c r="L117" s="56">
        <f t="shared" si="17"/>
        <v>1811027.235707015</v>
      </c>
      <c r="M117" s="56">
        <f t="shared" si="18"/>
        <v>754115.20297262224</v>
      </c>
      <c r="N117" s="34">
        <f>Jan!M117</f>
        <v>-604023.15064362634</v>
      </c>
      <c r="O117" s="34">
        <f t="shared" si="19"/>
        <v>1358138.3536162486</v>
      </c>
    </row>
    <row r="118" spans="1:15" x14ac:dyDescent="0.25">
      <c r="A118" s="55">
        <v>3214</v>
      </c>
      <c r="B118" s="55" t="s">
        <v>138</v>
      </c>
      <c r="C118" s="56">
        <v>89297487</v>
      </c>
      <c r="D118" s="56">
        <v>16337</v>
      </c>
      <c r="E118" s="56">
        <f t="shared" si="10"/>
        <v>5465.9660280345224</v>
      </c>
      <c r="F118" s="57">
        <f t="shared" si="11"/>
        <v>1.1067009817148137</v>
      </c>
      <c r="G118" s="56">
        <f t="shared" si="12"/>
        <v>-326.73581168292992</v>
      </c>
      <c r="H118" s="60">
        <f t="shared" si="13"/>
        <v>0</v>
      </c>
      <c r="I118" s="56">
        <f t="shared" si="14"/>
        <v>-326.73581168292992</v>
      </c>
      <c r="J118" s="56">
        <f t="shared" si="15"/>
        <v>-51.063485976151945</v>
      </c>
      <c r="K118" s="56">
        <f t="shared" si="16"/>
        <v>-377.79929765908184</v>
      </c>
      <c r="L118" s="56">
        <f t="shared" si="17"/>
        <v>-5337882.955464026</v>
      </c>
      <c r="M118" s="56">
        <f t="shared" si="18"/>
        <v>-6172107.12585642</v>
      </c>
      <c r="N118" s="34">
        <f>Jan!M118</f>
        <v>-6825182.5221415041</v>
      </c>
      <c r="O118" s="34">
        <f t="shared" si="19"/>
        <v>653075.39628508408</v>
      </c>
    </row>
    <row r="119" spans="1:15" x14ac:dyDescent="0.25">
      <c r="A119" s="55">
        <v>3216</v>
      </c>
      <c r="B119" s="55" t="s">
        <v>139</v>
      </c>
      <c r="C119" s="56">
        <v>86778005</v>
      </c>
      <c r="D119" s="56">
        <v>19855</v>
      </c>
      <c r="E119" s="56">
        <f t="shared" si="10"/>
        <v>4370.5870057919919</v>
      </c>
      <c r="F119" s="57">
        <f t="shared" si="11"/>
        <v>0.88491822034234136</v>
      </c>
      <c r="G119" s="56">
        <f t="shared" si="12"/>
        <v>352.399182107439</v>
      </c>
      <c r="H119" s="60">
        <f t="shared" si="13"/>
        <v>26.070974738963059</v>
      </c>
      <c r="I119" s="56">
        <f t="shared" si="14"/>
        <v>378.47015684640206</v>
      </c>
      <c r="J119" s="56">
        <f t="shared" si="15"/>
        <v>-51.063485976151945</v>
      </c>
      <c r="K119" s="56">
        <f t="shared" si="16"/>
        <v>327.40667087025014</v>
      </c>
      <c r="L119" s="56">
        <f t="shared" si="17"/>
        <v>7514524.9641853133</v>
      </c>
      <c r="M119" s="56">
        <f t="shared" si="18"/>
        <v>6500659.4501288161</v>
      </c>
      <c r="N119" s="34">
        <f>Jan!M119</f>
        <v>4122162.3491791859</v>
      </c>
      <c r="O119" s="34">
        <f t="shared" si="19"/>
        <v>2378497.1009496301</v>
      </c>
    </row>
    <row r="120" spans="1:15" x14ac:dyDescent="0.25">
      <c r="A120" s="55">
        <v>3218</v>
      </c>
      <c r="B120" s="55" t="s">
        <v>140</v>
      </c>
      <c r="C120" s="56">
        <v>97951801</v>
      </c>
      <c r="D120" s="56">
        <v>22344</v>
      </c>
      <c r="E120" s="56">
        <f t="shared" si="10"/>
        <v>4383.8077783745075</v>
      </c>
      <c r="F120" s="57">
        <f t="shared" si="11"/>
        <v>0.88759504671137746</v>
      </c>
      <c r="G120" s="56">
        <f t="shared" si="12"/>
        <v>344.20230310627932</v>
      </c>
      <c r="H120" s="60">
        <f t="shared" si="13"/>
        <v>21.443704335082611</v>
      </c>
      <c r="I120" s="56">
        <f t="shared" si="14"/>
        <v>365.64600744136192</v>
      </c>
      <c r="J120" s="56">
        <f t="shared" si="15"/>
        <v>-51.063485976151945</v>
      </c>
      <c r="K120" s="56">
        <f t="shared" si="16"/>
        <v>314.58252146520999</v>
      </c>
      <c r="L120" s="56">
        <f t="shared" si="17"/>
        <v>8169994.3902697908</v>
      </c>
      <c r="M120" s="56">
        <f t="shared" si="18"/>
        <v>7029031.8596186517</v>
      </c>
      <c r="N120" s="34">
        <f>Jan!M120</f>
        <v>4465156.5678992644</v>
      </c>
      <c r="O120" s="34">
        <f t="shared" si="19"/>
        <v>2563875.2917193873</v>
      </c>
    </row>
    <row r="121" spans="1:15" x14ac:dyDescent="0.25">
      <c r="A121" s="55">
        <v>3220</v>
      </c>
      <c r="B121" s="55" t="s">
        <v>141</v>
      </c>
      <c r="C121" s="56">
        <v>47409079</v>
      </c>
      <c r="D121" s="56">
        <v>11549</v>
      </c>
      <c r="E121" s="56">
        <f t="shared" si="10"/>
        <v>4105.0375790111702</v>
      </c>
      <c r="F121" s="57">
        <f t="shared" si="11"/>
        <v>0.83115209559790759</v>
      </c>
      <c r="G121" s="56">
        <f t="shared" si="12"/>
        <v>517.03982671154847</v>
      </c>
      <c r="H121" s="60">
        <f t="shared" si="13"/>
        <v>119.01327411225064</v>
      </c>
      <c r="I121" s="56">
        <f t="shared" si="14"/>
        <v>636.05310082379913</v>
      </c>
      <c r="J121" s="56">
        <f t="shared" si="15"/>
        <v>-51.063485976151945</v>
      </c>
      <c r="K121" s="56">
        <f t="shared" si="16"/>
        <v>584.9896148476472</v>
      </c>
      <c r="L121" s="56">
        <f t="shared" si="17"/>
        <v>7345777.2614140557</v>
      </c>
      <c r="M121" s="56">
        <f t="shared" si="18"/>
        <v>6756045.0618754774</v>
      </c>
      <c r="N121" s="34">
        <f>Jan!M121</f>
        <v>5410156.2396393493</v>
      </c>
      <c r="O121" s="34">
        <f t="shared" si="19"/>
        <v>1345888.8222361282</v>
      </c>
    </row>
    <row r="122" spans="1:15" x14ac:dyDescent="0.25">
      <c r="A122" s="55">
        <v>3222</v>
      </c>
      <c r="B122" s="55" t="s">
        <v>142</v>
      </c>
      <c r="C122" s="56">
        <v>227648333</v>
      </c>
      <c r="D122" s="56">
        <v>50013</v>
      </c>
      <c r="E122" s="56">
        <f t="shared" si="10"/>
        <v>4551.7831963689441</v>
      </c>
      <c r="F122" s="57">
        <f t="shared" si="11"/>
        <v>0.92160523979434572</v>
      </c>
      <c r="G122" s="56">
        <f t="shared" si="12"/>
        <v>240.05754394972865</v>
      </c>
      <c r="H122" s="60">
        <f t="shared" si="13"/>
        <v>0</v>
      </c>
      <c r="I122" s="56">
        <f t="shared" si="14"/>
        <v>240.05754394972865</v>
      </c>
      <c r="J122" s="56">
        <f t="shared" si="15"/>
        <v>-51.063485976151945</v>
      </c>
      <c r="K122" s="56">
        <f t="shared" si="16"/>
        <v>188.9940579735767</v>
      </c>
      <c r="L122" s="56">
        <f t="shared" si="17"/>
        <v>12005997.945557779</v>
      </c>
      <c r="M122" s="56">
        <f t="shared" si="18"/>
        <v>9452159.8214324918</v>
      </c>
      <c r="N122" s="34">
        <f>Jan!M122</f>
        <v>4942215.7669533603</v>
      </c>
      <c r="O122" s="34">
        <f t="shared" si="19"/>
        <v>4509944.0544791315</v>
      </c>
    </row>
    <row r="123" spans="1:15" x14ac:dyDescent="0.25">
      <c r="A123" s="55">
        <v>3224</v>
      </c>
      <c r="B123" s="55" t="s">
        <v>143</v>
      </c>
      <c r="C123" s="56">
        <v>95632132</v>
      </c>
      <c r="D123" s="56">
        <v>20509</v>
      </c>
      <c r="E123" s="56">
        <f t="shared" si="10"/>
        <v>4662.9349066263594</v>
      </c>
      <c r="F123" s="57">
        <f t="shared" si="11"/>
        <v>0.94411026566355971</v>
      </c>
      <c r="G123" s="56">
        <f t="shared" si="12"/>
        <v>171.14348359013115</v>
      </c>
      <c r="H123" s="60">
        <f t="shared" si="13"/>
        <v>0</v>
      </c>
      <c r="I123" s="56">
        <f t="shared" si="14"/>
        <v>171.14348359013115</v>
      </c>
      <c r="J123" s="56">
        <f t="shared" si="15"/>
        <v>-51.063485976151945</v>
      </c>
      <c r="K123" s="56">
        <f t="shared" si="16"/>
        <v>120.0799976139792</v>
      </c>
      <c r="L123" s="56">
        <f t="shared" si="17"/>
        <v>3509981.7049499997</v>
      </c>
      <c r="M123" s="56">
        <f t="shared" si="18"/>
        <v>2462720.6710650995</v>
      </c>
      <c r="N123" s="34">
        <f>Jan!M123</f>
        <v>1538916.134797083</v>
      </c>
      <c r="O123" s="34">
        <f t="shared" si="19"/>
        <v>923804.53626801656</v>
      </c>
    </row>
    <row r="124" spans="1:15" x14ac:dyDescent="0.25">
      <c r="A124" s="55">
        <v>3226</v>
      </c>
      <c r="B124" s="55" t="s">
        <v>144</v>
      </c>
      <c r="C124" s="56">
        <v>69071972</v>
      </c>
      <c r="D124" s="56">
        <v>18314</v>
      </c>
      <c r="E124" s="56">
        <f t="shared" si="10"/>
        <v>3771.5393687889045</v>
      </c>
      <c r="F124" s="57">
        <f t="shared" si="11"/>
        <v>0.76362829564011103</v>
      </c>
      <c r="G124" s="56">
        <f t="shared" si="12"/>
        <v>723.80871704935316</v>
      </c>
      <c r="H124" s="60">
        <f t="shared" si="13"/>
        <v>235.73764769004364</v>
      </c>
      <c r="I124" s="56">
        <f t="shared" si="14"/>
        <v>959.54636473939684</v>
      </c>
      <c r="J124" s="56">
        <f t="shared" si="15"/>
        <v>-51.063485976151945</v>
      </c>
      <c r="K124" s="56">
        <f t="shared" si="16"/>
        <v>908.48287876324491</v>
      </c>
      <c r="L124" s="56">
        <f t="shared" si="17"/>
        <v>17573132.123837315</v>
      </c>
      <c r="M124" s="56">
        <f t="shared" si="18"/>
        <v>16637955.441670068</v>
      </c>
      <c r="N124" s="34">
        <f>Jan!M124</f>
        <v>14279544.000030743</v>
      </c>
      <c r="O124" s="34">
        <f t="shared" si="19"/>
        <v>2358411.4416393247</v>
      </c>
    </row>
    <row r="125" spans="1:15" x14ac:dyDescent="0.25">
      <c r="A125" s="55">
        <v>3228</v>
      </c>
      <c r="B125" s="55" t="s">
        <v>145</v>
      </c>
      <c r="C125" s="56">
        <v>101970369</v>
      </c>
      <c r="D125" s="56">
        <v>24897</v>
      </c>
      <c r="E125" s="56">
        <f t="shared" si="10"/>
        <v>4095.6889986745391</v>
      </c>
      <c r="F125" s="57">
        <f t="shared" si="11"/>
        <v>0.82925927683849243</v>
      </c>
      <c r="G125" s="56">
        <f t="shared" si="12"/>
        <v>522.83594652025977</v>
      </c>
      <c r="H125" s="60">
        <f t="shared" si="13"/>
        <v>122.28527723007154</v>
      </c>
      <c r="I125" s="56">
        <f t="shared" si="14"/>
        <v>645.1212237503313</v>
      </c>
      <c r="J125" s="56">
        <f t="shared" si="15"/>
        <v>-51.063485976151945</v>
      </c>
      <c r="K125" s="56">
        <f t="shared" si="16"/>
        <v>594.05773777417937</v>
      </c>
      <c r="L125" s="56">
        <f t="shared" si="17"/>
        <v>16061583.107711999</v>
      </c>
      <c r="M125" s="56">
        <f t="shared" si="18"/>
        <v>14790255.497363744</v>
      </c>
      <c r="N125" s="34">
        <f>Jan!M125</f>
        <v>14988146.182189882</v>
      </c>
      <c r="O125" s="34">
        <f t="shared" si="19"/>
        <v>-197890.6848261375</v>
      </c>
    </row>
    <row r="126" spans="1:15" x14ac:dyDescent="0.25">
      <c r="A126" s="55">
        <v>3230</v>
      </c>
      <c r="B126" s="55" t="s">
        <v>146</v>
      </c>
      <c r="C126" s="56">
        <v>37298607</v>
      </c>
      <c r="D126" s="56">
        <v>7453</v>
      </c>
      <c r="E126" s="56">
        <f t="shared" si="10"/>
        <v>5004.5091909298271</v>
      </c>
      <c r="F126" s="57">
        <f t="shared" si="11"/>
        <v>1.0132692384468416</v>
      </c>
      <c r="G126" s="56">
        <f t="shared" si="12"/>
        <v>-40.632572678018825</v>
      </c>
      <c r="H126" s="60">
        <f t="shared" si="13"/>
        <v>0</v>
      </c>
      <c r="I126" s="56">
        <f t="shared" si="14"/>
        <v>-40.632572678018825</v>
      </c>
      <c r="J126" s="56">
        <f t="shared" si="15"/>
        <v>-51.063485976151945</v>
      </c>
      <c r="K126" s="56">
        <f t="shared" si="16"/>
        <v>-91.69605865417077</v>
      </c>
      <c r="L126" s="56">
        <f t="shared" si="17"/>
        <v>-302834.56416927429</v>
      </c>
      <c r="M126" s="56">
        <f t="shared" si="18"/>
        <v>-683410.72514953476</v>
      </c>
      <c r="N126" s="34">
        <f>Jan!M126</f>
        <v>-1170481.4804738099</v>
      </c>
      <c r="O126" s="34">
        <f t="shared" si="19"/>
        <v>487070.75532427512</v>
      </c>
    </row>
    <row r="127" spans="1:15" x14ac:dyDescent="0.25">
      <c r="A127" s="55">
        <v>3232</v>
      </c>
      <c r="B127" s="55" t="s">
        <v>147</v>
      </c>
      <c r="C127" s="56">
        <v>130868588</v>
      </c>
      <c r="D127" s="56">
        <v>26023</v>
      </c>
      <c r="E127" s="56">
        <f t="shared" si="10"/>
        <v>5028.9585366790916</v>
      </c>
      <c r="F127" s="57">
        <f t="shared" si="11"/>
        <v>1.0182195280761983</v>
      </c>
      <c r="G127" s="56">
        <f t="shared" si="12"/>
        <v>-55.79116704256279</v>
      </c>
      <c r="H127" s="60">
        <f t="shared" si="13"/>
        <v>0</v>
      </c>
      <c r="I127" s="56">
        <f t="shared" si="14"/>
        <v>-55.79116704256279</v>
      </c>
      <c r="J127" s="56">
        <f t="shared" si="15"/>
        <v>-51.063485976151945</v>
      </c>
      <c r="K127" s="56">
        <f t="shared" si="16"/>
        <v>-106.85465301871474</v>
      </c>
      <c r="L127" s="56">
        <f t="shared" si="17"/>
        <v>-1451853.5399486115</v>
      </c>
      <c r="M127" s="56">
        <f t="shared" si="18"/>
        <v>-2780678.6355060139</v>
      </c>
      <c r="N127" s="34">
        <f>Jan!M127</f>
        <v>-5095652.8994887881</v>
      </c>
      <c r="O127" s="34">
        <f t="shared" si="19"/>
        <v>2314974.2639827742</v>
      </c>
    </row>
    <row r="128" spans="1:15" x14ac:dyDescent="0.25">
      <c r="A128" s="55">
        <v>3234</v>
      </c>
      <c r="B128" s="55" t="s">
        <v>148</v>
      </c>
      <c r="C128" s="56">
        <v>39164644</v>
      </c>
      <c r="D128" s="56">
        <v>9420</v>
      </c>
      <c r="E128" s="56">
        <f t="shared" si="10"/>
        <v>4157.6055201698509</v>
      </c>
      <c r="F128" s="57">
        <f t="shared" si="11"/>
        <v>0.8417955924269499</v>
      </c>
      <c r="G128" s="56">
        <f t="shared" si="12"/>
        <v>484.44770319316643</v>
      </c>
      <c r="H128" s="60">
        <f t="shared" si="13"/>
        <v>100.61449470671241</v>
      </c>
      <c r="I128" s="56">
        <f t="shared" si="14"/>
        <v>585.06219789987881</v>
      </c>
      <c r="J128" s="56">
        <f t="shared" si="15"/>
        <v>-51.063485976151945</v>
      </c>
      <c r="K128" s="56">
        <f t="shared" si="16"/>
        <v>533.99871192372689</v>
      </c>
      <c r="L128" s="56">
        <f t="shared" si="17"/>
        <v>5511285.9042168586</v>
      </c>
      <c r="M128" s="56">
        <f t="shared" si="18"/>
        <v>5030267.8663215069</v>
      </c>
      <c r="N128" s="34">
        <f>Jan!M128</f>
        <v>3903300.9559773747</v>
      </c>
      <c r="O128" s="34">
        <f t="shared" si="19"/>
        <v>1126966.9103441322</v>
      </c>
    </row>
    <row r="129" spans="1:15" x14ac:dyDescent="0.25">
      <c r="A129" s="55">
        <v>3236</v>
      </c>
      <c r="B129" s="55" t="s">
        <v>149</v>
      </c>
      <c r="C129" s="56">
        <v>27590919</v>
      </c>
      <c r="D129" s="56">
        <v>7043</v>
      </c>
      <c r="E129" s="56">
        <f t="shared" si="10"/>
        <v>3917.4952435041887</v>
      </c>
      <c r="F129" s="57">
        <f t="shared" si="11"/>
        <v>0.79318016424046034</v>
      </c>
      <c r="G129" s="56">
        <f t="shared" si="12"/>
        <v>633.316074725877</v>
      </c>
      <c r="H129" s="60">
        <f t="shared" si="13"/>
        <v>184.65309153969417</v>
      </c>
      <c r="I129" s="56">
        <f t="shared" si="14"/>
        <v>817.96916626557118</v>
      </c>
      <c r="J129" s="56">
        <f t="shared" si="15"/>
        <v>-51.063485976151945</v>
      </c>
      <c r="K129" s="56">
        <f t="shared" si="16"/>
        <v>766.90568028941925</v>
      </c>
      <c r="L129" s="56">
        <f t="shared" si="17"/>
        <v>5760956.8380084177</v>
      </c>
      <c r="M129" s="56">
        <f t="shared" si="18"/>
        <v>5401316.70627838</v>
      </c>
      <c r="N129" s="34">
        <f>Jan!M129</f>
        <v>4417691.6459329762</v>
      </c>
      <c r="O129" s="34">
        <f t="shared" si="19"/>
        <v>983625.06034540385</v>
      </c>
    </row>
    <row r="130" spans="1:15" x14ac:dyDescent="0.25">
      <c r="A130" s="55">
        <v>3238</v>
      </c>
      <c r="B130" s="55" t="s">
        <v>150</v>
      </c>
      <c r="C130" s="56">
        <v>65178883</v>
      </c>
      <c r="D130" s="56">
        <v>16505</v>
      </c>
      <c r="E130" s="56">
        <f t="shared" si="10"/>
        <v>3949.0386549530444</v>
      </c>
      <c r="F130" s="57">
        <f t="shared" si="11"/>
        <v>0.79956679822940879</v>
      </c>
      <c r="G130" s="56">
        <f t="shared" si="12"/>
        <v>613.75915962758643</v>
      </c>
      <c r="H130" s="60">
        <f t="shared" si="13"/>
        <v>173.61289753259467</v>
      </c>
      <c r="I130" s="56">
        <f t="shared" si="14"/>
        <v>787.37205716018116</v>
      </c>
      <c r="J130" s="56">
        <f t="shared" si="15"/>
        <v>-51.063485976151945</v>
      </c>
      <c r="K130" s="56">
        <f t="shared" si="16"/>
        <v>736.30857118402923</v>
      </c>
      <c r="L130" s="56">
        <f t="shared" si="17"/>
        <v>12995575.80342879</v>
      </c>
      <c r="M130" s="56">
        <f t="shared" si="18"/>
        <v>12152772.967392402</v>
      </c>
      <c r="N130" s="34">
        <f>Jan!M130</f>
        <v>9911988.1707331743</v>
      </c>
      <c r="O130" s="34">
        <f t="shared" si="19"/>
        <v>2240784.7966592275</v>
      </c>
    </row>
    <row r="131" spans="1:15" x14ac:dyDescent="0.25">
      <c r="A131" s="55">
        <v>3240</v>
      </c>
      <c r="B131" s="55" t="s">
        <v>151</v>
      </c>
      <c r="C131" s="56">
        <v>111807027</v>
      </c>
      <c r="D131" s="56">
        <v>28352</v>
      </c>
      <c r="E131" s="56">
        <f t="shared" si="10"/>
        <v>3943.5322728555307</v>
      </c>
      <c r="F131" s="57">
        <f t="shared" si="11"/>
        <v>0.79845191415553052</v>
      </c>
      <c r="G131" s="56">
        <f t="shared" si="12"/>
        <v>617.17311652804494</v>
      </c>
      <c r="H131" s="60">
        <f t="shared" si="13"/>
        <v>175.5401312667245</v>
      </c>
      <c r="I131" s="56">
        <f t="shared" si="14"/>
        <v>792.71324779476947</v>
      </c>
      <c r="J131" s="56">
        <f t="shared" si="15"/>
        <v>-51.063485976151945</v>
      </c>
      <c r="K131" s="56">
        <f t="shared" si="16"/>
        <v>741.64976181861755</v>
      </c>
      <c r="L131" s="56">
        <f t="shared" si="17"/>
        <v>22475006.001477305</v>
      </c>
      <c r="M131" s="56">
        <f t="shared" si="18"/>
        <v>21027254.047081444</v>
      </c>
      <c r="N131" s="34">
        <f>Jan!M131</f>
        <v>17735258.768686887</v>
      </c>
      <c r="O131" s="34">
        <f t="shared" si="19"/>
        <v>3291995.2783945575</v>
      </c>
    </row>
    <row r="132" spans="1:15" x14ac:dyDescent="0.25">
      <c r="A132" s="55">
        <v>3242</v>
      </c>
      <c r="B132" s="55" t="s">
        <v>152</v>
      </c>
      <c r="C132" s="56">
        <v>11184838</v>
      </c>
      <c r="D132" s="56">
        <v>3022</v>
      </c>
      <c r="E132" s="56">
        <f t="shared" si="10"/>
        <v>3701.137657180675</v>
      </c>
      <c r="F132" s="57">
        <f t="shared" si="11"/>
        <v>0.74937397299126585</v>
      </c>
      <c r="G132" s="56">
        <f t="shared" si="12"/>
        <v>767.45777824645552</v>
      </c>
      <c r="H132" s="60">
        <f t="shared" si="13"/>
        <v>260.37824675292399</v>
      </c>
      <c r="I132" s="56">
        <f t="shared" si="14"/>
        <v>1027.8360249993796</v>
      </c>
      <c r="J132" s="56">
        <f t="shared" si="15"/>
        <v>-51.063485976151945</v>
      </c>
      <c r="K132" s="56">
        <f t="shared" si="16"/>
        <v>976.77253902322764</v>
      </c>
      <c r="L132" s="56">
        <f t="shared" si="17"/>
        <v>3106120.467548125</v>
      </c>
      <c r="M132" s="56">
        <f t="shared" si="18"/>
        <v>2951806.612928194</v>
      </c>
      <c r="N132" s="34">
        <f>Jan!M132</f>
        <v>2542998.7819664138</v>
      </c>
      <c r="O132" s="34">
        <f t="shared" si="19"/>
        <v>408807.83096178016</v>
      </c>
    </row>
    <row r="133" spans="1:15" x14ac:dyDescent="0.25">
      <c r="A133" s="55">
        <v>3301</v>
      </c>
      <c r="B133" s="55" t="s">
        <v>153</v>
      </c>
      <c r="C133" s="56">
        <v>457840618</v>
      </c>
      <c r="D133" s="56">
        <v>105452</v>
      </c>
      <c r="E133" s="56">
        <f t="shared" si="10"/>
        <v>4341.6968668209229</v>
      </c>
      <c r="F133" s="57">
        <f t="shared" si="11"/>
        <v>0.87906879775223123</v>
      </c>
      <c r="G133" s="56">
        <f t="shared" si="12"/>
        <v>370.31106826950179</v>
      </c>
      <c r="H133" s="60">
        <f t="shared" si="13"/>
        <v>36.182523378837232</v>
      </c>
      <c r="I133" s="56">
        <f t="shared" si="14"/>
        <v>406.49359164833902</v>
      </c>
      <c r="J133" s="56">
        <f t="shared" si="15"/>
        <v>-51.063485976151945</v>
      </c>
      <c r="K133" s="56">
        <f t="shared" si="16"/>
        <v>355.4301056721871</v>
      </c>
      <c r="L133" s="56">
        <f t="shared" si="17"/>
        <v>42865562.226500645</v>
      </c>
      <c r="M133" s="56">
        <f t="shared" si="18"/>
        <v>37480815.50334347</v>
      </c>
      <c r="N133" s="34">
        <f>Jan!M133</f>
        <v>24567634.603635542</v>
      </c>
      <c r="O133" s="34">
        <f t="shared" si="19"/>
        <v>12913180.899707928</v>
      </c>
    </row>
    <row r="134" spans="1:15" x14ac:dyDescent="0.25">
      <c r="A134" s="55">
        <v>3303</v>
      </c>
      <c r="B134" s="55" t="s">
        <v>154</v>
      </c>
      <c r="C134" s="56">
        <v>143814928</v>
      </c>
      <c r="D134" s="56">
        <v>29011</v>
      </c>
      <c r="E134" s="56">
        <f t="shared" si="10"/>
        <v>4957.2551101306399</v>
      </c>
      <c r="F134" s="57">
        <f t="shared" si="11"/>
        <v>1.0037016455744621</v>
      </c>
      <c r="G134" s="56">
        <f t="shared" si="12"/>
        <v>-11.335042582522728</v>
      </c>
      <c r="H134" s="60">
        <f t="shared" si="13"/>
        <v>0</v>
      </c>
      <c r="I134" s="56">
        <f t="shared" si="14"/>
        <v>-11.335042582522728</v>
      </c>
      <c r="J134" s="56">
        <f t="shared" si="15"/>
        <v>-51.063485976151945</v>
      </c>
      <c r="K134" s="56">
        <f t="shared" si="16"/>
        <v>-62.39852855867467</v>
      </c>
      <c r="L134" s="56">
        <f t="shared" si="17"/>
        <v>-328840.92036156688</v>
      </c>
      <c r="M134" s="56">
        <f t="shared" si="18"/>
        <v>-1810243.7120157108</v>
      </c>
      <c r="N134" s="34">
        <f>Jan!M134</f>
        <v>-2525803.8521703631</v>
      </c>
      <c r="O134" s="34">
        <f t="shared" si="19"/>
        <v>715560.1401546523</v>
      </c>
    </row>
    <row r="135" spans="1:15" x14ac:dyDescent="0.25">
      <c r="A135" s="55">
        <v>3305</v>
      </c>
      <c r="B135" s="55" t="s">
        <v>155</v>
      </c>
      <c r="C135" s="56">
        <v>128152860</v>
      </c>
      <c r="D135" s="56">
        <v>31793</v>
      </c>
      <c r="E135" s="56">
        <f t="shared" si="10"/>
        <v>4030.8514452866984</v>
      </c>
      <c r="F135" s="57">
        <f t="shared" si="11"/>
        <v>0.81613153626742418</v>
      </c>
      <c r="G135" s="56">
        <f t="shared" si="12"/>
        <v>563.035229620721</v>
      </c>
      <c r="H135" s="60">
        <f t="shared" si="13"/>
        <v>144.97842091581578</v>
      </c>
      <c r="I135" s="56">
        <f t="shared" si="14"/>
        <v>708.01365053653672</v>
      </c>
      <c r="J135" s="56">
        <f t="shared" si="15"/>
        <v>-51.063485976151945</v>
      </c>
      <c r="K135" s="56">
        <f t="shared" si="16"/>
        <v>656.95016456038479</v>
      </c>
      <c r="L135" s="56">
        <f t="shared" si="17"/>
        <v>22509877.991508111</v>
      </c>
      <c r="M135" s="56">
        <f t="shared" si="18"/>
        <v>20886416.581868313</v>
      </c>
      <c r="N135" s="34">
        <f>Jan!M135</f>
        <v>18443352.262242947</v>
      </c>
      <c r="O135" s="34">
        <f t="shared" si="19"/>
        <v>2443064.3196253665</v>
      </c>
    </row>
    <row r="136" spans="1:15" x14ac:dyDescent="0.25">
      <c r="A136" s="55">
        <v>3310</v>
      </c>
      <c r="B136" s="55" t="s">
        <v>156</v>
      </c>
      <c r="C136" s="56">
        <v>33826903</v>
      </c>
      <c r="D136" s="56">
        <v>7065</v>
      </c>
      <c r="E136" s="56">
        <f t="shared" si="10"/>
        <v>4787.9551309271055</v>
      </c>
      <c r="F136" s="57">
        <f t="shared" si="11"/>
        <v>0.96942326692595404</v>
      </c>
      <c r="G136" s="56">
        <f t="shared" si="12"/>
        <v>93.63094452366856</v>
      </c>
      <c r="H136" s="60">
        <f t="shared" si="13"/>
        <v>0</v>
      </c>
      <c r="I136" s="56">
        <f t="shared" si="14"/>
        <v>93.63094452366856</v>
      </c>
      <c r="J136" s="56">
        <f t="shared" si="15"/>
        <v>-51.063485976151945</v>
      </c>
      <c r="K136" s="56">
        <f t="shared" si="16"/>
        <v>42.567458547516615</v>
      </c>
      <c r="L136" s="56">
        <f t="shared" si="17"/>
        <v>661502.6230597184</v>
      </c>
      <c r="M136" s="56">
        <f t="shared" si="18"/>
        <v>300739.0946382049</v>
      </c>
      <c r="N136" s="34">
        <f>Jan!M136</f>
        <v>-299310.57004527812</v>
      </c>
      <c r="O136" s="34">
        <f t="shared" si="19"/>
        <v>600049.66468348308</v>
      </c>
    </row>
    <row r="137" spans="1:15" x14ac:dyDescent="0.25">
      <c r="A137" s="55">
        <v>3312</v>
      </c>
      <c r="B137" s="55" t="s">
        <v>157</v>
      </c>
      <c r="C137" s="56">
        <v>144041511</v>
      </c>
      <c r="D137" s="56">
        <v>28642</v>
      </c>
      <c r="E137" s="56">
        <f t="shared" ref="E137:E200" si="20">IF(ISNUMBER(C137),(C137)/D137,"")</f>
        <v>5029.0311779903641</v>
      </c>
      <c r="F137" s="57">
        <f t="shared" ref="F137:F200" si="21">IF(ISNUMBER(C137),E137/$E$366,"")</f>
        <v>1.0182342358533938</v>
      </c>
      <c r="G137" s="56">
        <f t="shared" ref="G137:G200" si="22">IF(ISNUMBER(D137),(E$366-E137)*0.62,"")</f>
        <v>-55.83620465555174</v>
      </c>
      <c r="H137" s="60">
        <f t="shared" ref="H137:H200" si="23">IF(ISNUMBER(D137),(IF(E137&gt;=E$366*0.9,0,IF(E137&lt;0.9*E$366,(E$366*0.9-E137)*0.35))),"")</f>
        <v>0</v>
      </c>
      <c r="I137" s="56">
        <f t="shared" ref="I137:I200" si="24">IF(ISNUMBER(C137),G137+H137,"")</f>
        <v>-55.83620465555174</v>
      </c>
      <c r="J137" s="56">
        <f t="shared" ref="J137:J200" si="25">IF(ISNUMBER(D137),I$368,"")</f>
        <v>-51.063485976151945</v>
      </c>
      <c r="K137" s="56">
        <f t="shared" ref="K137:K200" si="26">I137+J137</f>
        <v>-106.89969063170369</v>
      </c>
      <c r="L137" s="56">
        <f t="shared" ref="L137:L200" si="27">I137*D137</f>
        <v>-1599260.5737443129</v>
      </c>
      <c r="M137" s="56">
        <f t="shared" ref="M137:M200" si="28">D137*K137</f>
        <v>-3061820.9390732571</v>
      </c>
      <c r="N137" s="34">
        <f>Jan!M137</f>
        <v>-4995030.934881378</v>
      </c>
      <c r="O137" s="34">
        <f t="shared" ref="O137:O200" si="29">M137-N137</f>
        <v>1933209.9958081208</v>
      </c>
    </row>
    <row r="138" spans="1:15" x14ac:dyDescent="0.25">
      <c r="A138" s="55">
        <v>3314</v>
      </c>
      <c r="B138" s="55" t="s">
        <v>158</v>
      </c>
      <c r="C138" s="56">
        <v>90917490</v>
      </c>
      <c r="D138" s="56">
        <v>20861</v>
      </c>
      <c r="E138" s="56">
        <f t="shared" si="20"/>
        <v>4358.2517616605146</v>
      </c>
      <c r="F138" s="57">
        <f t="shared" si="21"/>
        <v>0.88242068802692253</v>
      </c>
      <c r="G138" s="56">
        <f t="shared" si="22"/>
        <v>360.04703346895496</v>
      </c>
      <c r="H138" s="60">
        <f t="shared" si="23"/>
        <v>30.388310184980124</v>
      </c>
      <c r="I138" s="56">
        <f t="shared" si="24"/>
        <v>390.43534365393509</v>
      </c>
      <c r="J138" s="56">
        <f t="shared" si="25"/>
        <v>-51.063485976151945</v>
      </c>
      <c r="K138" s="56">
        <f t="shared" si="26"/>
        <v>339.37185767778317</v>
      </c>
      <c r="L138" s="56">
        <f t="shared" si="27"/>
        <v>8144871.70396474</v>
      </c>
      <c r="M138" s="56">
        <f t="shared" si="28"/>
        <v>7079636.3230162347</v>
      </c>
      <c r="N138" s="34">
        <f>Jan!M138</f>
        <v>4972270.5587382102</v>
      </c>
      <c r="O138" s="34">
        <f t="shared" si="29"/>
        <v>2107365.7642780244</v>
      </c>
    </row>
    <row r="139" spans="1:15" x14ac:dyDescent="0.25">
      <c r="A139" s="55">
        <v>3316</v>
      </c>
      <c r="B139" s="55" t="s">
        <v>159</v>
      </c>
      <c r="C139" s="56">
        <v>61733649</v>
      </c>
      <c r="D139" s="56">
        <v>14664</v>
      </c>
      <c r="E139" s="56">
        <f t="shared" si="20"/>
        <v>4209.8778641571198</v>
      </c>
      <c r="F139" s="57">
        <f t="shared" si="21"/>
        <v>0.85237923932679105</v>
      </c>
      <c r="G139" s="56">
        <f t="shared" si="22"/>
        <v>452.03884992105969</v>
      </c>
      <c r="H139" s="60">
        <f t="shared" si="23"/>
        <v>82.319174311168297</v>
      </c>
      <c r="I139" s="56">
        <f t="shared" si="24"/>
        <v>534.35802423222799</v>
      </c>
      <c r="J139" s="56">
        <f t="shared" si="25"/>
        <v>-51.063485976151945</v>
      </c>
      <c r="K139" s="56">
        <f t="shared" si="26"/>
        <v>483.29453825607607</v>
      </c>
      <c r="L139" s="56">
        <f t="shared" si="27"/>
        <v>7835826.067341391</v>
      </c>
      <c r="M139" s="56">
        <f t="shared" si="28"/>
        <v>7087031.1089870995</v>
      </c>
      <c r="N139" s="34">
        <f>Jan!M139</f>
        <v>11495342.068999173</v>
      </c>
      <c r="O139" s="34">
        <f t="shared" si="29"/>
        <v>-4408310.9600120736</v>
      </c>
    </row>
    <row r="140" spans="1:15" x14ac:dyDescent="0.25">
      <c r="A140" s="55">
        <v>3318</v>
      </c>
      <c r="B140" s="55" t="s">
        <v>160</v>
      </c>
      <c r="C140" s="56">
        <v>10942070</v>
      </c>
      <c r="D140" s="56">
        <v>2235</v>
      </c>
      <c r="E140" s="56">
        <f t="shared" si="20"/>
        <v>4895.7807606263987</v>
      </c>
      <c r="F140" s="57">
        <f t="shared" si="21"/>
        <v>0.99125485710236338</v>
      </c>
      <c r="G140" s="56">
        <f t="shared" si="22"/>
        <v>26.779054110106827</v>
      </c>
      <c r="H140" s="60">
        <f t="shared" si="23"/>
        <v>0</v>
      </c>
      <c r="I140" s="56">
        <f t="shared" si="24"/>
        <v>26.779054110106827</v>
      </c>
      <c r="J140" s="56">
        <f t="shared" si="25"/>
        <v>-51.063485976151945</v>
      </c>
      <c r="K140" s="56">
        <f t="shared" si="26"/>
        <v>-24.284431866045118</v>
      </c>
      <c r="L140" s="56">
        <f t="shared" si="27"/>
        <v>59851.185936088761</v>
      </c>
      <c r="M140" s="56">
        <f t="shared" si="28"/>
        <v>-54275.705220610842</v>
      </c>
      <c r="N140" s="34">
        <f>Jan!M140</f>
        <v>33184.671217098163</v>
      </c>
      <c r="O140" s="34">
        <f t="shared" si="29"/>
        <v>-87460.376437708997</v>
      </c>
    </row>
    <row r="141" spans="1:15" x14ac:dyDescent="0.25">
      <c r="A141" s="55">
        <v>3320</v>
      </c>
      <c r="B141" s="55" t="s">
        <v>161</v>
      </c>
      <c r="C141" s="56">
        <v>5526645</v>
      </c>
      <c r="D141" s="56">
        <v>1117</v>
      </c>
      <c r="E141" s="56">
        <f t="shared" si="20"/>
        <v>4947.7573858549686</v>
      </c>
      <c r="F141" s="57">
        <f t="shared" si="21"/>
        <v>1.0017786294550732</v>
      </c>
      <c r="G141" s="56">
        <f t="shared" si="22"/>
        <v>-5.4464535316065117</v>
      </c>
      <c r="H141" s="60">
        <f t="shared" si="23"/>
        <v>0</v>
      </c>
      <c r="I141" s="56">
        <f t="shared" si="24"/>
        <v>-5.4464535316065117</v>
      </c>
      <c r="J141" s="56">
        <f t="shared" si="25"/>
        <v>-51.063485976151945</v>
      </c>
      <c r="K141" s="56">
        <f t="shared" si="26"/>
        <v>-56.50993950775846</v>
      </c>
      <c r="L141" s="56">
        <f t="shared" si="27"/>
        <v>-6083.6885948044737</v>
      </c>
      <c r="M141" s="56">
        <f t="shared" si="28"/>
        <v>-63121.602430166204</v>
      </c>
      <c r="N141" s="34">
        <f>Jan!M141</f>
        <v>-156150.73141409422</v>
      </c>
      <c r="O141" s="34">
        <f t="shared" si="29"/>
        <v>93029.128983928007</v>
      </c>
    </row>
    <row r="142" spans="1:15" x14ac:dyDescent="0.25">
      <c r="A142" s="55">
        <v>3322</v>
      </c>
      <c r="B142" s="55" t="s">
        <v>162</v>
      </c>
      <c r="C142" s="56">
        <v>19336226</v>
      </c>
      <c r="D142" s="56">
        <v>3266</v>
      </c>
      <c r="E142" s="56">
        <f t="shared" si="20"/>
        <v>5920.4611145131657</v>
      </c>
      <c r="F142" s="57">
        <f t="shared" si="21"/>
        <v>1.1987231706217107</v>
      </c>
      <c r="G142" s="56">
        <f t="shared" si="22"/>
        <v>-608.52276529968879</v>
      </c>
      <c r="H142" s="60">
        <f t="shared" si="23"/>
        <v>0</v>
      </c>
      <c r="I142" s="56">
        <f t="shared" si="24"/>
        <v>-608.52276529968879</v>
      </c>
      <c r="J142" s="56">
        <f t="shared" si="25"/>
        <v>-51.063485976151945</v>
      </c>
      <c r="K142" s="56">
        <f t="shared" si="26"/>
        <v>-659.58625127584071</v>
      </c>
      <c r="L142" s="56">
        <f t="shared" si="27"/>
        <v>-1987435.3514687836</v>
      </c>
      <c r="M142" s="56">
        <f t="shared" si="28"/>
        <v>-2154208.6966668959</v>
      </c>
      <c r="N142" s="34">
        <f>Jan!M142</f>
        <v>267403.17190829711</v>
      </c>
      <c r="O142" s="34">
        <f t="shared" si="29"/>
        <v>-2421611.868575193</v>
      </c>
    </row>
    <row r="143" spans="1:15" x14ac:dyDescent="0.25">
      <c r="A143" s="55">
        <v>3324</v>
      </c>
      <c r="B143" s="55" t="s">
        <v>163</v>
      </c>
      <c r="C143" s="56">
        <v>26348615</v>
      </c>
      <c r="D143" s="56">
        <v>4888</v>
      </c>
      <c r="E143" s="56">
        <f t="shared" si="20"/>
        <v>5390.4695171849426</v>
      </c>
      <c r="F143" s="57">
        <f t="shared" si="21"/>
        <v>1.0914151086880257</v>
      </c>
      <c r="G143" s="56">
        <f t="shared" si="22"/>
        <v>-279.92797495619038</v>
      </c>
      <c r="H143" s="60">
        <f t="shared" si="23"/>
        <v>0</v>
      </c>
      <c r="I143" s="56">
        <f t="shared" si="24"/>
        <v>-279.92797495619038</v>
      </c>
      <c r="J143" s="56">
        <f t="shared" si="25"/>
        <v>-51.063485976151945</v>
      </c>
      <c r="K143" s="56">
        <f t="shared" si="26"/>
        <v>-330.99146093234231</v>
      </c>
      <c r="L143" s="56">
        <f t="shared" si="27"/>
        <v>-1368287.9415858586</v>
      </c>
      <c r="M143" s="56">
        <f t="shared" si="28"/>
        <v>-1617886.2610372892</v>
      </c>
      <c r="N143" s="34">
        <f>Jan!M143</f>
        <v>588268.99336428428</v>
      </c>
      <c r="O143" s="34">
        <f t="shared" si="29"/>
        <v>-2206155.2544015734</v>
      </c>
    </row>
    <row r="144" spans="1:15" x14ac:dyDescent="0.25">
      <c r="A144" s="55">
        <v>3326</v>
      </c>
      <c r="B144" s="55" t="s">
        <v>164</v>
      </c>
      <c r="C144" s="56">
        <v>16253879</v>
      </c>
      <c r="D144" s="56">
        <v>2685</v>
      </c>
      <c r="E144" s="56">
        <f t="shared" si="20"/>
        <v>6053.5862197392926</v>
      </c>
      <c r="F144" s="57">
        <f t="shared" si="21"/>
        <v>1.2256771772673796</v>
      </c>
      <c r="G144" s="56">
        <f t="shared" si="22"/>
        <v>-691.06033053988745</v>
      </c>
      <c r="H144" s="60">
        <f t="shared" si="23"/>
        <v>0</v>
      </c>
      <c r="I144" s="56">
        <f t="shared" si="24"/>
        <v>-691.06033053988745</v>
      </c>
      <c r="J144" s="56">
        <f t="shared" si="25"/>
        <v>-51.063485976151945</v>
      </c>
      <c r="K144" s="56">
        <f t="shared" si="26"/>
        <v>-742.12381651603937</v>
      </c>
      <c r="L144" s="56">
        <f t="shared" si="27"/>
        <v>-1855496.9874995977</v>
      </c>
      <c r="M144" s="56">
        <f t="shared" si="28"/>
        <v>-1992602.4473455658</v>
      </c>
      <c r="N144" s="34">
        <f>Jan!M144</f>
        <v>-362641.90840362012</v>
      </c>
      <c r="O144" s="34">
        <f t="shared" si="29"/>
        <v>-1629960.5389419456</v>
      </c>
    </row>
    <row r="145" spans="1:15" x14ac:dyDescent="0.25">
      <c r="A145" s="55">
        <v>3328</v>
      </c>
      <c r="B145" s="55" t="s">
        <v>165</v>
      </c>
      <c r="C145" s="56">
        <v>29479015</v>
      </c>
      <c r="D145" s="56">
        <v>4835</v>
      </c>
      <c r="E145" s="56">
        <f t="shared" si="20"/>
        <v>6097.0041365046536</v>
      </c>
      <c r="F145" s="57">
        <f t="shared" si="21"/>
        <v>1.2344680572073186</v>
      </c>
      <c r="G145" s="56">
        <f t="shared" si="22"/>
        <v>-717.97943893441129</v>
      </c>
      <c r="H145" s="60">
        <f t="shared" si="23"/>
        <v>0</v>
      </c>
      <c r="I145" s="56">
        <f t="shared" si="24"/>
        <v>-717.97943893441129</v>
      </c>
      <c r="J145" s="56">
        <f t="shared" si="25"/>
        <v>-51.063485976151945</v>
      </c>
      <c r="K145" s="56">
        <f t="shared" si="26"/>
        <v>-769.04292491056322</v>
      </c>
      <c r="L145" s="56">
        <f t="shared" si="27"/>
        <v>-3471430.5872478788</v>
      </c>
      <c r="M145" s="56">
        <f t="shared" si="28"/>
        <v>-3718322.5419425732</v>
      </c>
      <c r="N145" s="34">
        <f>Jan!M145</f>
        <v>-644020.13103594212</v>
      </c>
      <c r="O145" s="34">
        <f t="shared" si="29"/>
        <v>-3074302.410906631</v>
      </c>
    </row>
    <row r="146" spans="1:15" x14ac:dyDescent="0.25">
      <c r="A146" s="55">
        <v>3330</v>
      </c>
      <c r="B146" s="55" t="s">
        <v>166</v>
      </c>
      <c r="C146" s="56">
        <v>37813717</v>
      </c>
      <c r="D146" s="56">
        <v>4527</v>
      </c>
      <c r="E146" s="56">
        <f t="shared" si="20"/>
        <v>8352.9306383918702</v>
      </c>
      <c r="F146" s="57">
        <f t="shared" si="21"/>
        <v>1.6912283190731978</v>
      </c>
      <c r="G146" s="56">
        <f t="shared" si="22"/>
        <v>-2116.6538701044856</v>
      </c>
      <c r="H146" s="60">
        <f t="shared" si="23"/>
        <v>0</v>
      </c>
      <c r="I146" s="56">
        <f t="shared" si="24"/>
        <v>-2116.6538701044856</v>
      </c>
      <c r="J146" s="56">
        <f t="shared" si="25"/>
        <v>-51.063485976151945</v>
      </c>
      <c r="K146" s="56">
        <f t="shared" si="26"/>
        <v>-2167.7173560806377</v>
      </c>
      <c r="L146" s="56">
        <f t="shared" si="27"/>
        <v>-9582092.0699630063</v>
      </c>
      <c r="M146" s="56">
        <f t="shared" si="28"/>
        <v>-9813256.4709770475</v>
      </c>
      <c r="N146" s="34">
        <f>Jan!M146</f>
        <v>-3555428.9169844277</v>
      </c>
      <c r="O146" s="34">
        <f t="shared" si="29"/>
        <v>-6257827.5539926197</v>
      </c>
    </row>
    <row r="147" spans="1:15" x14ac:dyDescent="0.25">
      <c r="A147" s="55">
        <v>3332</v>
      </c>
      <c r="B147" s="55" t="s">
        <v>167</v>
      </c>
      <c r="C147" s="56">
        <v>16016101</v>
      </c>
      <c r="D147" s="56">
        <v>3530</v>
      </c>
      <c r="E147" s="56">
        <f t="shared" si="20"/>
        <v>4537.1390934844194</v>
      </c>
      <c r="F147" s="57">
        <f t="shared" si="21"/>
        <v>0.91864022995793004</v>
      </c>
      <c r="G147" s="56">
        <f t="shared" si="22"/>
        <v>249.13688773813396</v>
      </c>
      <c r="H147" s="60">
        <f t="shared" si="23"/>
        <v>0</v>
      </c>
      <c r="I147" s="56">
        <f t="shared" si="24"/>
        <v>249.13688773813396</v>
      </c>
      <c r="J147" s="56">
        <f t="shared" si="25"/>
        <v>-51.063485976151945</v>
      </c>
      <c r="K147" s="56">
        <f t="shared" si="26"/>
        <v>198.07340176198201</v>
      </c>
      <c r="L147" s="56">
        <f t="shared" si="27"/>
        <v>879453.21371561289</v>
      </c>
      <c r="M147" s="56">
        <f t="shared" si="28"/>
        <v>699199.10821979656</v>
      </c>
      <c r="N147" s="34">
        <f>Jan!M147</f>
        <v>391071.97986414278</v>
      </c>
      <c r="O147" s="34">
        <f t="shared" si="29"/>
        <v>308127.12835565378</v>
      </c>
    </row>
    <row r="148" spans="1:15" x14ac:dyDescent="0.25">
      <c r="A148" s="55">
        <v>3334</v>
      </c>
      <c r="B148" s="55" t="s">
        <v>168</v>
      </c>
      <c r="C148" s="56">
        <v>12212995</v>
      </c>
      <c r="D148" s="56">
        <v>2797</v>
      </c>
      <c r="E148" s="56">
        <f t="shared" si="20"/>
        <v>4366.4622810153733</v>
      </c>
      <c r="F148" s="57">
        <f t="shared" si="21"/>
        <v>0.8840830821552077</v>
      </c>
      <c r="G148" s="56">
        <f t="shared" si="22"/>
        <v>354.95651146894255</v>
      </c>
      <c r="H148" s="60">
        <f t="shared" si="23"/>
        <v>27.514628410779594</v>
      </c>
      <c r="I148" s="56">
        <f t="shared" si="24"/>
        <v>382.47113987972216</v>
      </c>
      <c r="J148" s="56">
        <f t="shared" si="25"/>
        <v>-51.063485976151945</v>
      </c>
      <c r="K148" s="56">
        <f t="shared" si="26"/>
        <v>331.40765390357024</v>
      </c>
      <c r="L148" s="56">
        <f t="shared" si="27"/>
        <v>1069771.7782435829</v>
      </c>
      <c r="M148" s="56">
        <f t="shared" si="28"/>
        <v>926947.20796828601</v>
      </c>
      <c r="N148" s="34">
        <f>Jan!M148</f>
        <v>1052595.0082726881</v>
      </c>
      <c r="O148" s="34">
        <f t="shared" si="29"/>
        <v>-125647.80030440213</v>
      </c>
    </row>
    <row r="149" spans="1:15" x14ac:dyDescent="0.25">
      <c r="A149" s="55">
        <v>3336</v>
      </c>
      <c r="B149" s="55" t="s">
        <v>169</v>
      </c>
      <c r="C149" s="56">
        <v>7276375</v>
      </c>
      <c r="D149" s="56">
        <v>1414</v>
      </c>
      <c r="E149" s="56">
        <f t="shared" si="20"/>
        <v>5145.9512022630834</v>
      </c>
      <c r="F149" s="57">
        <f t="shared" si="21"/>
        <v>1.0419071794796584</v>
      </c>
      <c r="G149" s="56">
        <f t="shared" si="22"/>
        <v>-128.32661970463769</v>
      </c>
      <c r="H149" s="60">
        <f t="shared" si="23"/>
        <v>0</v>
      </c>
      <c r="I149" s="56">
        <f t="shared" si="24"/>
        <v>-128.32661970463769</v>
      </c>
      <c r="J149" s="56">
        <f t="shared" si="25"/>
        <v>-51.063485976151945</v>
      </c>
      <c r="K149" s="56">
        <f t="shared" si="26"/>
        <v>-179.39010568078965</v>
      </c>
      <c r="L149" s="56">
        <f t="shared" si="27"/>
        <v>-181453.8402623577</v>
      </c>
      <c r="M149" s="56">
        <f t="shared" si="28"/>
        <v>-253657.60943263656</v>
      </c>
      <c r="N149" s="34">
        <f>Jan!M149</f>
        <v>1016059.9170352443</v>
      </c>
      <c r="O149" s="34">
        <f t="shared" si="29"/>
        <v>-1269717.5264678809</v>
      </c>
    </row>
    <row r="150" spans="1:15" x14ac:dyDescent="0.25">
      <c r="A150" s="55">
        <v>3338</v>
      </c>
      <c r="B150" s="55" t="s">
        <v>170</v>
      </c>
      <c r="C150" s="56">
        <v>21564879</v>
      </c>
      <c r="D150" s="56">
        <v>2466</v>
      </c>
      <c r="E150" s="56">
        <f t="shared" si="20"/>
        <v>8744.8819951338191</v>
      </c>
      <c r="F150" s="57">
        <f t="shared" si="21"/>
        <v>1.7705872007541266</v>
      </c>
      <c r="G150" s="56">
        <f t="shared" si="22"/>
        <v>-2359.6637112844937</v>
      </c>
      <c r="H150" s="60">
        <f t="shared" si="23"/>
        <v>0</v>
      </c>
      <c r="I150" s="56">
        <f t="shared" si="24"/>
        <v>-2359.6637112844937</v>
      </c>
      <c r="J150" s="56">
        <f t="shared" si="25"/>
        <v>-51.063485976151945</v>
      </c>
      <c r="K150" s="56">
        <f t="shared" si="26"/>
        <v>-2410.7271972606459</v>
      </c>
      <c r="L150" s="56">
        <f t="shared" si="27"/>
        <v>-5818930.7120275619</v>
      </c>
      <c r="M150" s="56">
        <f t="shared" si="28"/>
        <v>-5944853.2684447523</v>
      </c>
      <c r="N150" s="34">
        <f>Jan!M150</f>
        <v>1306884.0108832486</v>
      </c>
      <c r="O150" s="34">
        <f t="shared" si="29"/>
        <v>-7251737.2793280007</v>
      </c>
    </row>
    <row r="151" spans="1:15" x14ac:dyDescent="0.25">
      <c r="A151" s="55">
        <v>3401</v>
      </c>
      <c r="B151" s="55" t="s">
        <v>171</v>
      </c>
      <c r="C151" s="56">
        <v>69286250</v>
      </c>
      <c r="D151" s="56">
        <v>18109</v>
      </c>
      <c r="E151" s="56">
        <f t="shared" si="20"/>
        <v>3826.0671489314705</v>
      </c>
      <c r="F151" s="57">
        <f t="shared" si="21"/>
        <v>0.77466860352073041</v>
      </c>
      <c r="G151" s="56">
        <f t="shared" si="22"/>
        <v>690.00149336096229</v>
      </c>
      <c r="H151" s="60">
        <f t="shared" si="23"/>
        <v>216.65292464014556</v>
      </c>
      <c r="I151" s="56">
        <f t="shared" si="24"/>
        <v>906.65441800110784</v>
      </c>
      <c r="J151" s="56">
        <f t="shared" si="25"/>
        <v>-51.063485976151945</v>
      </c>
      <c r="K151" s="56">
        <f t="shared" si="26"/>
        <v>855.59093202495592</v>
      </c>
      <c r="L151" s="56">
        <f t="shared" si="27"/>
        <v>16418604.855582062</v>
      </c>
      <c r="M151" s="56">
        <f t="shared" si="28"/>
        <v>15493896.188039927</v>
      </c>
      <c r="N151" s="34">
        <f>Jan!M151</f>
        <v>13512204.609109791</v>
      </c>
      <c r="O151" s="34">
        <f t="shared" si="29"/>
        <v>1981691.5789301358</v>
      </c>
    </row>
    <row r="152" spans="1:15" x14ac:dyDescent="0.25">
      <c r="A152" s="55">
        <v>3403</v>
      </c>
      <c r="B152" s="55" t="s">
        <v>172</v>
      </c>
      <c r="C152" s="56">
        <v>146421545</v>
      </c>
      <c r="D152" s="56">
        <v>33441</v>
      </c>
      <c r="E152" s="56">
        <f t="shared" si="20"/>
        <v>4378.503782781615</v>
      </c>
      <c r="F152" s="57">
        <f t="shared" si="21"/>
        <v>0.88652114008635297</v>
      </c>
      <c r="G152" s="56">
        <f t="shared" si="22"/>
        <v>347.49078037387272</v>
      </c>
      <c r="H152" s="60">
        <f t="shared" si="23"/>
        <v>23.300102792594998</v>
      </c>
      <c r="I152" s="56">
        <f t="shared" si="24"/>
        <v>370.79088316646772</v>
      </c>
      <c r="J152" s="56">
        <f t="shared" si="25"/>
        <v>-51.063485976151945</v>
      </c>
      <c r="K152" s="56">
        <f t="shared" si="26"/>
        <v>319.7273971903158</v>
      </c>
      <c r="L152" s="56">
        <f t="shared" si="27"/>
        <v>12399617.923969846</v>
      </c>
      <c r="M152" s="56">
        <f t="shared" si="28"/>
        <v>10692003.88944135</v>
      </c>
      <c r="N152" s="34">
        <f>Jan!M152</f>
        <v>7564505.3884523381</v>
      </c>
      <c r="O152" s="34">
        <f t="shared" si="29"/>
        <v>3127498.5009890124</v>
      </c>
    </row>
    <row r="153" spans="1:15" x14ac:dyDescent="0.25">
      <c r="A153" s="55">
        <v>3405</v>
      </c>
      <c r="B153" s="55" t="s">
        <v>173</v>
      </c>
      <c r="C153" s="56">
        <v>129508515</v>
      </c>
      <c r="D153" s="56">
        <v>29011</v>
      </c>
      <c r="E153" s="56">
        <f t="shared" si="20"/>
        <v>4464.1175760918277</v>
      </c>
      <c r="F153" s="57">
        <f t="shared" si="21"/>
        <v>0.90385547195354388</v>
      </c>
      <c r="G153" s="56">
        <f t="shared" si="22"/>
        <v>294.41022852154083</v>
      </c>
      <c r="H153" s="60">
        <f t="shared" si="23"/>
        <v>0</v>
      </c>
      <c r="I153" s="56">
        <f t="shared" si="24"/>
        <v>294.41022852154083</v>
      </c>
      <c r="J153" s="56">
        <f t="shared" si="25"/>
        <v>-51.063485976151945</v>
      </c>
      <c r="K153" s="56">
        <f t="shared" si="26"/>
        <v>243.34674254538888</v>
      </c>
      <c r="L153" s="56">
        <f t="shared" si="27"/>
        <v>8541135.1396384202</v>
      </c>
      <c r="M153" s="56">
        <f t="shared" si="28"/>
        <v>7059732.3479842767</v>
      </c>
      <c r="N153" s="34">
        <f>Jan!M153</f>
        <v>5922724.1078296388</v>
      </c>
      <c r="O153" s="34">
        <f t="shared" si="29"/>
        <v>1137008.240154638</v>
      </c>
    </row>
    <row r="154" spans="1:15" x14ac:dyDescent="0.25">
      <c r="A154" s="55">
        <v>3407</v>
      </c>
      <c r="B154" s="55" t="s">
        <v>174</v>
      </c>
      <c r="C154" s="56">
        <v>124764852</v>
      </c>
      <c r="D154" s="56">
        <v>31175</v>
      </c>
      <c r="E154" s="56">
        <f t="shared" si="20"/>
        <v>4002.0802566158782</v>
      </c>
      <c r="F154" s="57">
        <f t="shared" si="21"/>
        <v>0.8103061976934578</v>
      </c>
      <c r="G154" s="56">
        <f t="shared" si="22"/>
        <v>580.87336659662958</v>
      </c>
      <c r="H154" s="60">
        <f t="shared" si="23"/>
        <v>155.04833695060287</v>
      </c>
      <c r="I154" s="56">
        <f t="shared" si="24"/>
        <v>735.92170354723248</v>
      </c>
      <c r="J154" s="56">
        <f t="shared" si="25"/>
        <v>-51.063485976151945</v>
      </c>
      <c r="K154" s="56">
        <f t="shared" si="26"/>
        <v>684.85821757108056</v>
      </c>
      <c r="L154" s="56">
        <f t="shared" si="27"/>
        <v>22942359.108084973</v>
      </c>
      <c r="M154" s="56">
        <f t="shared" si="28"/>
        <v>21350454.932778437</v>
      </c>
      <c r="N154" s="34">
        <f>Jan!M154</f>
        <v>17255188.649564184</v>
      </c>
      <c r="O154" s="34">
        <f t="shared" si="29"/>
        <v>4095266.2832142524</v>
      </c>
    </row>
    <row r="155" spans="1:15" x14ac:dyDescent="0.25">
      <c r="A155" s="55">
        <v>3411</v>
      </c>
      <c r="B155" s="55" t="s">
        <v>175</v>
      </c>
      <c r="C155" s="56">
        <v>140041372</v>
      </c>
      <c r="D155" s="56">
        <v>35911</v>
      </c>
      <c r="E155" s="56">
        <f t="shared" si="20"/>
        <v>3899.6789841552727</v>
      </c>
      <c r="F155" s="57">
        <f t="shared" si="21"/>
        <v>0.78957288391511571</v>
      </c>
      <c r="G155" s="56">
        <f t="shared" si="22"/>
        <v>644.36215552220494</v>
      </c>
      <c r="H155" s="60">
        <f t="shared" si="23"/>
        <v>190.88878231181479</v>
      </c>
      <c r="I155" s="56">
        <f t="shared" si="24"/>
        <v>835.25093783401974</v>
      </c>
      <c r="J155" s="56">
        <f t="shared" si="25"/>
        <v>-51.063485976151945</v>
      </c>
      <c r="K155" s="56">
        <f t="shared" si="26"/>
        <v>784.18745185786781</v>
      </c>
      <c r="L155" s="56">
        <f t="shared" si="27"/>
        <v>29994696.428557482</v>
      </c>
      <c r="M155" s="56">
        <f t="shared" si="28"/>
        <v>28160955.583667889</v>
      </c>
      <c r="N155" s="34">
        <f>Jan!M155</f>
        <v>23912270.190157481</v>
      </c>
      <c r="O155" s="34">
        <f t="shared" si="29"/>
        <v>4248685.3935104087</v>
      </c>
    </row>
    <row r="156" spans="1:15" x14ac:dyDescent="0.25">
      <c r="A156" s="55">
        <v>3412</v>
      </c>
      <c r="B156" s="55" t="s">
        <v>176</v>
      </c>
      <c r="C156" s="56">
        <v>27699230</v>
      </c>
      <c r="D156" s="56">
        <v>7931</v>
      </c>
      <c r="E156" s="56">
        <f t="shared" si="20"/>
        <v>3492.526793594755</v>
      </c>
      <c r="F156" s="57">
        <f t="shared" si="21"/>
        <v>0.7071362703888715</v>
      </c>
      <c r="G156" s="56">
        <f t="shared" si="22"/>
        <v>896.79651366972587</v>
      </c>
      <c r="H156" s="60">
        <f t="shared" si="23"/>
        <v>333.39204900799598</v>
      </c>
      <c r="I156" s="56">
        <f t="shared" si="24"/>
        <v>1230.1885626777218</v>
      </c>
      <c r="J156" s="56">
        <f t="shared" si="25"/>
        <v>-51.063485976151945</v>
      </c>
      <c r="K156" s="56">
        <f t="shared" si="26"/>
        <v>1179.1250767015699</v>
      </c>
      <c r="L156" s="56">
        <f t="shared" si="27"/>
        <v>9756625.4905970115</v>
      </c>
      <c r="M156" s="56">
        <f t="shared" si="28"/>
        <v>9351640.9833201505</v>
      </c>
      <c r="N156" s="34">
        <f>Jan!M156</f>
        <v>8060648.5010442194</v>
      </c>
      <c r="O156" s="34">
        <f t="shared" si="29"/>
        <v>1290992.4822759312</v>
      </c>
    </row>
    <row r="157" spans="1:15" x14ac:dyDescent="0.25">
      <c r="A157" s="55">
        <v>3413</v>
      </c>
      <c r="B157" s="55" t="s">
        <v>177</v>
      </c>
      <c r="C157" s="56">
        <v>82242789</v>
      </c>
      <c r="D157" s="56">
        <v>21691</v>
      </c>
      <c r="E157" s="56">
        <f t="shared" si="20"/>
        <v>3791.5628140703516</v>
      </c>
      <c r="F157" s="57">
        <f t="shared" si="21"/>
        <v>0.76768246766325088</v>
      </c>
      <c r="G157" s="56">
        <f t="shared" si="22"/>
        <v>711.394180974856</v>
      </c>
      <c r="H157" s="60">
        <f t="shared" si="23"/>
        <v>228.72944184153718</v>
      </c>
      <c r="I157" s="56">
        <f t="shared" si="24"/>
        <v>940.12362281639321</v>
      </c>
      <c r="J157" s="56">
        <f t="shared" si="25"/>
        <v>-51.063485976151945</v>
      </c>
      <c r="K157" s="56">
        <f t="shared" si="26"/>
        <v>889.06013684024128</v>
      </c>
      <c r="L157" s="56">
        <f t="shared" si="27"/>
        <v>20392221.502510384</v>
      </c>
      <c r="M157" s="56">
        <f t="shared" si="28"/>
        <v>19284603.428201675</v>
      </c>
      <c r="N157" s="34">
        <f>Jan!M157</f>
        <v>16351031.628713932</v>
      </c>
      <c r="O157" s="34">
        <f t="shared" si="29"/>
        <v>2933571.7994877435</v>
      </c>
    </row>
    <row r="158" spans="1:15" x14ac:dyDescent="0.25">
      <c r="A158" s="55">
        <v>3414</v>
      </c>
      <c r="B158" s="55" t="s">
        <v>178</v>
      </c>
      <c r="C158" s="56">
        <v>17327953</v>
      </c>
      <c r="D158" s="56">
        <v>5006</v>
      </c>
      <c r="E158" s="56">
        <f t="shared" si="20"/>
        <v>3461.4368757491011</v>
      </c>
      <c r="F158" s="57">
        <f t="shared" si="21"/>
        <v>0.70084145581725765</v>
      </c>
      <c r="G158" s="56">
        <f t="shared" si="22"/>
        <v>916.07226273403137</v>
      </c>
      <c r="H158" s="60">
        <f t="shared" si="23"/>
        <v>344.27352025397482</v>
      </c>
      <c r="I158" s="56">
        <f t="shared" si="24"/>
        <v>1260.3457829880062</v>
      </c>
      <c r="J158" s="56">
        <f t="shared" si="25"/>
        <v>-51.063485976151945</v>
      </c>
      <c r="K158" s="56">
        <f t="shared" si="26"/>
        <v>1209.2822970118543</v>
      </c>
      <c r="L158" s="56">
        <f t="shared" si="27"/>
        <v>6309290.9896379597</v>
      </c>
      <c r="M158" s="56">
        <f t="shared" si="28"/>
        <v>6053667.1788413431</v>
      </c>
      <c r="N158" s="34">
        <f>Jan!M158</f>
        <v>5256792.143025768</v>
      </c>
      <c r="O158" s="34">
        <f t="shared" si="29"/>
        <v>796875.03581557516</v>
      </c>
    </row>
    <row r="159" spans="1:15" x14ac:dyDescent="0.25">
      <c r="A159" s="55">
        <v>3415</v>
      </c>
      <c r="B159" s="55" t="s">
        <v>179</v>
      </c>
      <c r="C159" s="56">
        <v>31522452</v>
      </c>
      <c r="D159" s="56">
        <v>8150</v>
      </c>
      <c r="E159" s="56">
        <f t="shared" si="20"/>
        <v>3867.7855214723927</v>
      </c>
      <c r="F159" s="57">
        <f t="shared" si="21"/>
        <v>0.7831153746147661</v>
      </c>
      <c r="G159" s="56">
        <f t="shared" si="22"/>
        <v>664.13610238559056</v>
      </c>
      <c r="H159" s="60">
        <f t="shared" si="23"/>
        <v>202.05149425082277</v>
      </c>
      <c r="I159" s="56">
        <f t="shared" si="24"/>
        <v>866.18759663641333</v>
      </c>
      <c r="J159" s="56">
        <f t="shared" si="25"/>
        <v>-51.063485976151945</v>
      </c>
      <c r="K159" s="56">
        <f t="shared" si="26"/>
        <v>815.12411066026141</v>
      </c>
      <c r="L159" s="56">
        <f t="shared" si="27"/>
        <v>7059428.9125867691</v>
      </c>
      <c r="M159" s="56">
        <f t="shared" si="28"/>
        <v>6643261.50188113</v>
      </c>
      <c r="N159" s="34">
        <f>Jan!M159</f>
        <v>5853079.894906112</v>
      </c>
      <c r="O159" s="34">
        <f t="shared" si="29"/>
        <v>790181.60697501805</v>
      </c>
    </row>
    <row r="160" spans="1:15" x14ac:dyDescent="0.25">
      <c r="A160" s="55">
        <v>3416</v>
      </c>
      <c r="B160" s="55" t="s">
        <v>180</v>
      </c>
      <c r="C160" s="56">
        <v>20476181</v>
      </c>
      <c r="D160" s="56">
        <v>6059</v>
      </c>
      <c r="E160" s="56">
        <f t="shared" si="20"/>
        <v>3379.4654233371843</v>
      </c>
      <c r="F160" s="57">
        <f t="shared" si="21"/>
        <v>0.68424459326970943</v>
      </c>
      <c r="G160" s="56">
        <f t="shared" si="22"/>
        <v>966.89456322941965</v>
      </c>
      <c r="H160" s="60">
        <f t="shared" si="23"/>
        <v>372.96352859814567</v>
      </c>
      <c r="I160" s="56">
        <f t="shared" si="24"/>
        <v>1339.8580918275652</v>
      </c>
      <c r="J160" s="56">
        <f t="shared" si="25"/>
        <v>-51.063485976151945</v>
      </c>
      <c r="K160" s="56">
        <f t="shared" si="26"/>
        <v>1288.7946058514133</v>
      </c>
      <c r="L160" s="56">
        <f t="shared" si="27"/>
        <v>8118200.1783832172</v>
      </c>
      <c r="M160" s="56">
        <f t="shared" si="28"/>
        <v>7808806.5168537134</v>
      </c>
      <c r="N160" s="34">
        <f>Jan!M160</f>
        <v>7126834.5435124105</v>
      </c>
      <c r="O160" s="34">
        <f t="shared" si="29"/>
        <v>681971.97334130295</v>
      </c>
    </row>
    <row r="161" spans="1:15" x14ac:dyDescent="0.25">
      <c r="A161" s="55">
        <v>3417</v>
      </c>
      <c r="B161" s="55" t="s">
        <v>181</v>
      </c>
      <c r="C161" s="56">
        <v>15491710</v>
      </c>
      <c r="D161" s="56">
        <v>4513</v>
      </c>
      <c r="E161" s="56">
        <f t="shared" si="20"/>
        <v>3432.6855750055397</v>
      </c>
      <c r="F161" s="57">
        <f t="shared" si="21"/>
        <v>0.69502014397681089</v>
      </c>
      <c r="G161" s="56">
        <f t="shared" si="22"/>
        <v>933.8980691950394</v>
      </c>
      <c r="H161" s="60">
        <f t="shared" si="23"/>
        <v>354.33647551422132</v>
      </c>
      <c r="I161" s="56">
        <f t="shared" si="24"/>
        <v>1288.2345447092607</v>
      </c>
      <c r="J161" s="56">
        <f t="shared" si="25"/>
        <v>-51.063485976151945</v>
      </c>
      <c r="K161" s="56">
        <f t="shared" si="26"/>
        <v>1237.1710587331088</v>
      </c>
      <c r="L161" s="56">
        <f t="shared" si="27"/>
        <v>5813802.5002728933</v>
      </c>
      <c r="M161" s="56">
        <f t="shared" si="28"/>
        <v>5583352.9880625196</v>
      </c>
      <c r="N161" s="34">
        <f>Jan!M161</f>
        <v>4849574.3101768447</v>
      </c>
      <c r="O161" s="34">
        <f t="shared" si="29"/>
        <v>733778.67788567487</v>
      </c>
    </row>
    <row r="162" spans="1:15" x14ac:dyDescent="0.25">
      <c r="A162" s="55">
        <v>3418</v>
      </c>
      <c r="B162" s="55" t="s">
        <v>182</v>
      </c>
      <c r="C162" s="56">
        <v>23917822</v>
      </c>
      <c r="D162" s="56">
        <v>7247</v>
      </c>
      <c r="E162" s="56">
        <f t="shared" si="20"/>
        <v>3300.3756036980822</v>
      </c>
      <c r="F162" s="57">
        <f t="shared" si="21"/>
        <v>0.66823117851570002</v>
      </c>
      <c r="G162" s="56">
        <f t="shared" si="22"/>
        <v>1015.9302514056631</v>
      </c>
      <c r="H162" s="60">
        <f t="shared" si="23"/>
        <v>400.64496547183148</v>
      </c>
      <c r="I162" s="56">
        <f t="shared" si="24"/>
        <v>1416.5752168774945</v>
      </c>
      <c r="J162" s="56">
        <f t="shared" si="25"/>
        <v>-51.063485976151945</v>
      </c>
      <c r="K162" s="56">
        <f t="shared" si="26"/>
        <v>1365.5117309013426</v>
      </c>
      <c r="L162" s="56">
        <f t="shared" si="27"/>
        <v>10265920.596711203</v>
      </c>
      <c r="M162" s="56">
        <f t="shared" si="28"/>
        <v>9895863.5138420295</v>
      </c>
      <c r="N162" s="34">
        <f>Jan!M162</f>
        <v>8997875.8902152888</v>
      </c>
      <c r="O162" s="34">
        <f t="shared" si="29"/>
        <v>897987.62362674065</v>
      </c>
    </row>
    <row r="163" spans="1:15" x14ac:dyDescent="0.25">
      <c r="A163" s="55">
        <v>3419</v>
      </c>
      <c r="B163" s="55" t="s">
        <v>183</v>
      </c>
      <c r="C163" s="56">
        <v>11779797</v>
      </c>
      <c r="D163" s="56">
        <v>3559</v>
      </c>
      <c r="E163" s="56">
        <f t="shared" si="20"/>
        <v>3309.8614779432423</v>
      </c>
      <c r="F163" s="57">
        <f t="shared" si="21"/>
        <v>0.67015179534458236</v>
      </c>
      <c r="G163" s="56">
        <f t="shared" si="22"/>
        <v>1010.0490093736637</v>
      </c>
      <c r="H163" s="60">
        <f t="shared" si="23"/>
        <v>397.32490948602538</v>
      </c>
      <c r="I163" s="56">
        <f t="shared" si="24"/>
        <v>1407.3739188596892</v>
      </c>
      <c r="J163" s="56">
        <f t="shared" si="25"/>
        <v>-51.063485976151945</v>
      </c>
      <c r="K163" s="56">
        <f t="shared" si="26"/>
        <v>1356.3104328835373</v>
      </c>
      <c r="L163" s="56">
        <f t="shared" si="27"/>
        <v>5008843.7772216341</v>
      </c>
      <c r="M163" s="56">
        <f t="shared" si="28"/>
        <v>4827108.8306325087</v>
      </c>
      <c r="N163" s="34">
        <f>Jan!M163</f>
        <v>4964094.5669154422</v>
      </c>
      <c r="O163" s="34">
        <f t="shared" si="29"/>
        <v>-136985.7362829335</v>
      </c>
    </row>
    <row r="164" spans="1:15" x14ac:dyDescent="0.25">
      <c r="A164" s="55">
        <v>3420</v>
      </c>
      <c r="B164" s="55" t="s">
        <v>184</v>
      </c>
      <c r="C164" s="56">
        <v>85337193</v>
      </c>
      <c r="D164" s="56">
        <v>21899</v>
      </c>
      <c r="E164" s="56">
        <f t="shared" si="20"/>
        <v>3896.8534179642907</v>
      </c>
      <c r="F164" s="57">
        <f t="shared" si="21"/>
        <v>0.78900078799256124</v>
      </c>
      <c r="G164" s="56">
        <f t="shared" si="22"/>
        <v>646.1140065606138</v>
      </c>
      <c r="H164" s="60">
        <f t="shared" si="23"/>
        <v>191.87773047865849</v>
      </c>
      <c r="I164" s="56">
        <f t="shared" si="24"/>
        <v>837.99173703927227</v>
      </c>
      <c r="J164" s="56">
        <f t="shared" si="25"/>
        <v>-51.063485976151945</v>
      </c>
      <c r="K164" s="56">
        <f t="shared" si="26"/>
        <v>786.92825106312034</v>
      </c>
      <c r="L164" s="56">
        <f t="shared" si="27"/>
        <v>18351181.049423024</v>
      </c>
      <c r="M164" s="56">
        <f t="shared" si="28"/>
        <v>17232941.770031273</v>
      </c>
      <c r="N164" s="34">
        <f>Jan!M164</f>
        <v>15299021.879550802</v>
      </c>
      <c r="O164" s="34">
        <f t="shared" si="29"/>
        <v>1933919.8904804718</v>
      </c>
    </row>
    <row r="165" spans="1:15" x14ac:dyDescent="0.25">
      <c r="A165" s="55">
        <v>3421</v>
      </c>
      <c r="B165" s="55" t="s">
        <v>185</v>
      </c>
      <c r="C165" s="56">
        <v>25401680</v>
      </c>
      <c r="D165" s="56">
        <v>6542</v>
      </c>
      <c r="E165" s="56">
        <f t="shared" si="20"/>
        <v>3882.8615102415165</v>
      </c>
      <c r="F165" s="57">
        <f t="shared" si="21"/>
        <v>0.78616782892669135</v>
      </c>
      <c r="G165" s="56">
        <f t="shared" si="22"/>
        <v>654.78898934873371</v>
      </c>
      <c r="H165" s="60">
        <f t="shared" si="23"/>
        <v>196.77489818162945</v>
      </c>
      <c r="I165" s="56">
        <f t="shared" si="24"/>
        <v>851.56388753036322</v>
      </c>
      <c r="J165" s="56">
        <f t="shared" si="25"/>
        <v>-51.063485976151945</v>
      </c>
      <c r="K165" s="56">
        <f t="shared" si="26"/>
        <v>800.50040155421129</v>
      </c>
      <c r="L165" s="56">
        <f t="shared" si="27"/>
        <v>5570930.9522236362</v>
      </c>
      <c r="M165" s="56">
        <f t="shared" si="28"/>
        <v>5236873.6269676499</v>
      </c>
      <c r="N165" s="34">
        <f>Jan!M165</f>
        <v>5022066.5599749442</v>
      </c>
      <c r="O165" s="34">
        <f t="shared" si="29"/>
        <v>214807.06699270569</v>
      </c>
    </row>
    <row r="166" spans="1:15" x14ac:dyDescent="0.25">
      <c r="A166" s="55">
        <v>3422</v>
      </c>
      <c r="B166" s="55" t="s">
        <v>186</v>
      </c>
      <c r="C166" s="56">
        <v>18119333</v>
      </c>
      <c r="D166" s="56">
        <v>4205</v>
      </c>
      <c r="E166" s="56">
        <f t="shared" si="20"/>
        <v>4308.997146254459</v>
      </c>
      <c r="F166" s="57">
        <f t="shared" si="21"/>
        <v>0.87244804440925472</v>
      </c>
      <c r="G166" s="56">
        <f t="shared" si="22"/>
        <v>390.58489502070938</v>
      </c>
      <c r="H166" s="60">
        <f t="shared" si="23"/>
        <v>47.627425577099572</v>
      </c>
      <c r="I166" s="56">
        <f t="shared" si="24"/>
        <v>438.21232059780897</v>
      </c>
      <c r="J166" s="56">
        <f t="shared" si="25"/>
        <v>-51.063485976151945</v>
      </c>
      <c r="K166" s="56">
        <f t="shared" si="26"/>
        <v>387.14883462165704</v>
      </c>
      <c r="L166" s="56">
        <f t="shared" si="27"/>
        <v>1842682.8081137866</v>
      </c>
      <c r="M166" s="56">
        <f t="shared" si="28"/>
        <v>1627960.8495840679</v>
      </c>
      <c r="N166" s="34">
        <f>Jan!M166</f>
        <v>3700839.335476099</v>
      </c>
      <c r="O166" s="34">
        <f t="shared" si="29"/>
        <v>-2072878.4858920311</v>
      </c>
    </row>
    <row r="167" spans="1:15" x14ac:dyDescent="0.25">
      <c r="A167" s="55">
        <v>3423</v>
      </c>
      <c r="B167" s="55" t="s">
        <v>187</v>
      </c>
      <c r="C167" s="56">
        <v>8472533</v>
      </c>
      <c r="D167" s="56">
        <v>2250</v>
      </c>
      <c r="E167" s="56">
        <f t="shared" si="20"/>
        <v>3765.5702222222221</v>
      </c>
      <c r="F167" s="57">
        <f t="shared" si="21"/>
        <v>0.76241971506506445</v>
      </c>
      <c r="G167" s="56">
        <f t="shared" si="22"/>
        <v>727.50958792069628</v>
      </c>
      <c r="H167" s="60">
        <f t="shared" si="23"/>
        <v>237.82684898838247</v>
      </c>
      <c r="I167" s="56">
        <f t="shared" si="24"/>
        <v>965.33643690907877</v>
      </c>
      <c r="J167" s="56">
        <f t="shared" si="25"/>
        <v>-51.063485976151945</v>
      </c>
      <c r="K167" s="56">
        <f t="shared" si="26"/>
        <v>914.27295093292685</v>
      </c>
      <c r="L167" s="56">
        <f t="shared" si="27"/>
        <v>2172006.9830454271</v>
      </c>
      <c r="M167" s="56">
        <f t="shared" si="28"/>
        <v>2057114.1395990853</v>
      </c>
      <c r="N167" s="34">
        <f>Jan!M167</f>
        <v>2347670.0069372705</v>
      </c>
      <c r="O167" s="34">
        <f t="shared" si="29"/>
        <v>-290555.8673381852</v>
      </c>
    </row>
    <row r="168" spans="1:15" x14ac:dyDescent="0.25">
      <c r="A168" s="55">
        <v>3424</v>
      </c>
      <c r="B168" s="55" t="s">
        <v>188</v>
      </c>
      <c r="C168" s="56">
        <v>8597481</v>
      </c>
      <c r="D168" s="56">
        <v>1846</v>
      </c>
      <c r="E168" s="56">
        <f t="shared" si="20"/>
        <v>4657.3569880823406</v>
      </c>
      <c r="F168" s="57">
        <f t="shared" si="21"/>
        <v>0.94298089751583813</v>
      </c>
      <c r="G168" s="56">
        <f t="shared" si="22"/>
        <v>174.60179308742281</v>
      </c>
      <c r="H168" s="60">
        <f t="shared" si="23"/>
        <v>0</v>
      </c>
      <c r="I168" s="56">
        <f t="shared" si="24"/>
        <v>174.60179308742281</v>
      </c>
      <c r="J168" s="56">
        <f t="shared" si="25"/>
        <v>-51.063485976151945</v>
      </c>
      <c r="K168" s="56">
        <f t="shared" si="26"/>
        <v>123.53830711127085</v>
      </c>
      <c r="L168" s="56">
        <f t="shared" si="27"/>
        <v>322314.91003938252</v>
      </c>
      <c r="M168" s="56">
        <f t="shared" si="28"/>
        <v>228051.71492740599</v>
      </c>
      <c r="N168" s="34">
        <f>Jan!M168</f>
        <v>2520939.7349272007</v>
      </c>
      <c r="O168" s="34">
        <f t="shared" si="29"/>
        <v>-2292888.0199997947</v>
      </c>
    </row>
    <row r="169" spans="1:15" x14ac:dyDescent="0.25">
      <c r="A169" s="55">
        <v>3425</v>
      </c>
      <c r="B169" s="55" t="s">
        <v>189</v>
      </c>
      <c r="C169" s="56">
        <v>4559347</v>
      </c>
      <c r="D169" s="56">
        <v>1326</v>
      </c>
      <c r="E169" s="56">
        <f t="shared" si="20"/>
        <v>3438.4215686274511</v>
      </c>
      <c r="F169" s="57">
        <f t="shared" si="21"/>
        <v>0.6961815177833659</v>
      </c>
      <c r="G169" s="56">
        <f t="shared" si="22"/>
        <v>930.34175314945435</v>
      </c>
      <c r="H169" s="60">
        <f t="shared" si="23"/>
        <v>352.32887774655234</v>
      </c>
      <c r="I169" s="56">
        <f t="shared" si="24"/>
        <v>1282.6706308960067</v>
      </c>
      <c r="J169" s="56">
        <f t="shared" si="25"/>
        <v>-51.063485976151945</v>
      </c>
      <c r="K169" s="56">
        <f t="shared" si="26"/>
        <v>1231.6071449198548</v>
      </c>
      <c r="L169" s="56">
        <f t="shared" si="27"/>
        <v>1700821.256568105</v>
      </c>
      <c r="M169" s="56">
        <f t="shared" si="28"/>
        <v>1633111.0741637275</v>
      </c>
      <c r="N169" s="34">
        <f>Jan!M169</f>
        <v>1577665.9828350316</v>
      </c>
      <c r="O169" s="34">
        <f t="shared" si="29"/>
        <v>55445.091328695882</v>
      </c>
    </row>
    <row r="170" spans="1:15" x14ac:dyDescent="0.25">
      <c r="A170" s="55">
        <v>3426</v>
      </c>
      <c r="B170" s="55" t="s">
        <v>190</v>
      </c>
      <c r="C170" s="56">
        <v>5766587</v>
      </c>
      <c r="D170" s="56">
        <v>1606</v>
      </c>
      <c r="E170" s="56">
        <f t="shared" si="20"/>
        <v>3590.6519302615193</v>
      </c>
      <c r="F170" s="57">
        <f t="shared" si="21"/>
        <v>0.72700378960194967</v>
      </c>
      <c r="G170" s="56">
        <f t="shared" si="22"/>
        <v>835.95892893633209</v>
      </c>
      <c r="H170" s="60">
        <f t="shared" si="23"/>
        <v>299.04825117462849</v>
      </c>
      <c r="I170" s="56">
        <f t="shared" si="24"/>
        <v>1135.0071801109607</v>
      </c>
      <c r="J170" s="56">
        <f t="shared" si="25"/>
        <v>-51.063485976151945</v>
      </c>
      <c r="K170" s="56">
        <f t="shared" si="26"/>
        <v>1083.9436941348088</v>
      </c>
      <c r="L170" s="56">
        <f t="shared" si="27"/>
        <v>1822821.5312582029</v>
      </c>
      <c r="M170" s="56">
        <f t="shared" si="28"/>
        <v>1740813.572780503</v>
      </c>
      <c r="N170" s="34">
        <f>Jan!M170</f>
        <v>1997572.9516538922</v>
      </c>
      <c r="O170" s="34">
        <f t="shared" si="29"/>
        <v>-256759.37887338921</v>
      </c>
    </row>
    <row r="171" spans="1:15" x14ac:dyDescent="0.25">
      <c r="A171" s="55">
        <v>3427</v>
      </c>
      <c r="B171" s="55" t="s">
        <v>191</v>
      </c>
      <c r="C171" s="56">
        <v>23157415</v>
      </c>
      <c r="D171" s="56">
        <v>5722</v>
      </c>
      <c r="E171" s="56">
        <f t="shared" si="20"/>
        <v>4047.0840615169523</v>
      </c>
      <c r="F171" s="57">
        <f t="shared" si="21"/>
        <v>0.81941817438878872</v>
      </c>
      <c r="G171" s="56">
        <f t="shared" si="22"/>
        <v>552.97100755796362</v>
      </c>
      <c r="H171" s="60">
        <f t="shared" si="23"/>
        <v>139.29700523522695</v>
      </c>
      <c r="I171" s="56">
        <f t="shared" si="24"/>
        <v>692.26801279319056</v>
      </c>
      <c r="J171" s="56">
        <f t="shared" si="25"/>
        <v>-51.063485976151945</v>
      </c>
      <c r="K171" s="56">
        <f t="shared" si="26"/>
        <v>641.20452681703864</v>
      </c>
      <c r="L171" s="56">
        <f t="shared" si="27"/>
        <v>3961157.5692026364</v>
      </c>
      <c r="M171" s="56">
        <f t="shared" si="28"/>
        <v>3668972.302447095</v>
      </c>
      <c r="N171" s="34">
        <f>Jan!M171</f>
        <v>4446238.5262911385</v>
      </c>
      <c r="O171" s="34">
        <f t="shared" si="29"/>
        <v>-777266.22384404344</v>
      </c>
    </row>
    <row r="172" spans="1:15" x14ac:dyDescent="0.25">
      <c r="A172" s="55">
        <v>3428</v>
      </c>
      <c r="B172" s="55" t="s">
        <v>192</v>
      </c>
      <c r="C172" s="56">
        <v>13259173</v>
      </c>
      <c r="D172" s="56">
        <v>2509</v>
      </c>
      <c r="E172" s="56">
        <f t="shared" si="20"/>
        <v>5284.6444798724588</v>
      </c>
      <c r="F172" s="57">
        <f t="shared" si="21"/>
        <v>1.0699885809556815</v>
      </c>
      <c r="G172" s="56">
        <f t="shared" si="22"/>
        <v>-214.31645182245043</v>
      </c>
      <c r="H172" s="60">
        <f t="shared" si="23"/>
        <v>0</v>
      </c>
      <c r="I172" s="56">
        <f t="shared" si="24"/>
        <v>-214.31645182245043</v>
      </c>
      <c r="J172" s="56">
        <f t="shared" si="25"/>
        <v>-51.063485976151945</v>
      </c>
      <c r="K172" s="56">
        <f t="shared" si="26"/>
        <v>-265.37993779860238</v>
      </c>
      <c r="L172" s="56">
        <f t="shared" si="27"/>
        <v>-537719.97762252809</v>
      </c>
      <c r="M172" s="56">
        <f t="shared" si="28"/>
        <v>-665838.26393669343</v>
      </c>
      <c r="N172" s="34">
        <f>Jan!M172</f>
        <v>737138.7263447172</v>
      </c>
      <c r="O172" s="34">
        <f t="shared" si="29"/>
        <v>-1402976.9902814105</v>
      </c>
    </row>
    <row r="173" spans="1:15" x14ac:dyDescent="0.25">
      <c r="A173" s="55">
        <v>3429</v>
      </c>
      <c r="B173" s="55" t="s">
        <v>193</v>
      </c>
      <c r="C173" s="56">
        <v>5646614</v>
      </c>
      <c r="D173" s="56">
        <v>1540</v>
      </c>
      <c r="E173" s="56">
        <f t="shared" si="20"/>
        <v>3666.6324675324677</v>
      </c>
      <c r="F173" s="57">
        <f t="shared" si="21"/>
        <v>0.74238766406397483</v>
      </c>
      <c r="G173" s="56">
        <f t="shared" si="22"/>
        <v>788.85099582834403</v>
      </c>
      <c r="H173" s="60">
        <f t="shared" si="23"/>
        <v>272.45506312979654</v>
      </c>
      <c r="I173" s="56">
        <f t="shared" si="24"/>
        <v>1061.3060589581405</v>
      </c>
      <c r="J173" s="56">
        <f t="shared" si="25"/>
        <v>-51.063485976151945</v>
      </c>
      <c r="K173" s="56">
        <f t="shared" si="26"/>
        <v>1010.2425729819886</v>
      </c>
      <c r="L173" s="56">
        <f t="shared" si="27"/>
        <v>1634411.3307955363</v>
      </c>
      <c r="M173" s="56">
        <f t="shared" si="28"/>
        <v>1555773.5623922625</v>
      </c>
      <c r="N173" s="34">
        <f>Jan!M173</f>
        <v>1592916.8335037322</v>
      </c>
      <c r="O173" s="34">
        <f t="shared" si="29"/>
        <v>-37143.271111469716</v>
      </c>
    </row>
    <row r="174" spans="1:15" x14ac:dyDescent="0.25">
      <c r="A174" s="55">
        <v>3430</v>
      </c>
      <c r="B174" s="55" t="s">
        <v>194</v>
      </c>
      <c r="C174" s="56">
        <v>7122465</v>
      </c>
      <c r="D174" s="56">
        <v>1895</v>
      </c>
      <c r="E174" s="56">
        <f t="shared" si="20"/>
        <v>3758.5567282321899</v>
      </c>
      <c r="F174" s="57">
        <f t="shared" si="21"/>
        <v>0.76099968416033337</v>
      </c>
      <c r="G174" s="56">
        <f t="shared" si="22"/>
        <v>731.8579541945162</v>
      </c>
      <c r="H174" s="60">
        <f t="shared" si="23"/>
        <v>240.28157188489374</v>
      </c>
      <c r="I174" s="56">
        <f t="shared" si="24"/>
        <v>972.13952607940996</v>
      </c>
      <c r="J174" s="56">
        <f t="shared" si="25"/>
        <v>-51.063485976151945</v>
      </c>
      <c r="K174" s="56">
        <f t="shared" si="26"/>
        <v>921.07604010325804</v>
      </c>
      <c r="L174" s="56">
        <f t="shared" si="27"/>
        <v>1842204.4019204818</v>
      </c>
      <c r="M174" s="56">
        <f t="shared" si="28"/>
        <v>1745439.0959956739</v>
      </c>
      <c r="N174" s="34">
        <f>Jan!M174</f>
        <v>1520171.7102205015</v>
      </c>
      <c r="O174" s="34">
        <f t="shared" si="29"/>
        <v>225267.38577517238</v>
      </c>
    </row>
    <row r="175" spans="1:15" x14ac:dyDescent="0.25">
      <c r="A175" s="55">
        <v>3431</v>
      </c>
      <c r="B175" s="55" t="s">
        <v>195</v>
      </c>
      <c r="C175" s="56">
        <v>9020738</v>
      </c>
      <c r="D175" s="56">
        <v>2516</v>
      </c>
      <c r="E175" s="56">
        <f t="shared" si="20"/>
        <v>3585.3489666136725</v>
      </c>
      <c r="F175" s="57">
        <f t="shared" si="21"/>
        <v>0.72593009191612989</v>
      </c>
      <c r="G175" s="56">
        <f t="shared" si="22"/>
        <v>839.24676639799702</v>
      </c>
      <c r="H175" s="60">
        <f t="shared" si="23"/>
        <v>300.90428845137484</v>
      </c>
      <c r="I175" s="56">
        <f t="shared" si="24"/>
        <v>1140.1510548493718</v>
      </c>
      <c r="J175" s="56">
        <f t="shared" si="25"/>
        <v>-51.063485976151945</v>
      </c>
      <c r="K175" s="56">
        <f t="shared" si="26"/>
        <v>1089.0875688732199</v>
      </c>
      <c r="L175" s="56">
        <f t="shared" si="27"/>
        <v>2868620.0540010193</v>
      </c>
      <c r="M175" s="56">
        <f t="shared" si="28"/>
        <v>2740144.3232850214</v>
      </c>
      <c r="N175" s="34">
        <f>Jan!M175</f>
        <v>2401567.3228151882</v>
      </c>
      <c r="O175" s="34">
        <f t="shared" si="29"/>
        <v>338577.00046983315</v>
      </c>
    </row>
    <row r="176" spans="1:15" x14ac:dyDescent="0.25">
      <c r="A176" s="55">
        <v>3432</v>
      </c>
      <c r="B176" s="55" t="s">
        <v>196</v>
      </c>
      <c r="C176" s="56">
        <v>8535837</v>
      </c>
      <c r="D176" s="56">
        <v>2006</v>
      </c>
      <c r="E176" s="56">
        <f t="shared" si="20"/>
        <v>4255.1530408773679</v>
      </c>
      <c r="F176" s="57">
        <f t="shared" si="21"/>
        <v>0.86154616101394021</v>
      </c>
      <c r="G176" s="56">
        <f t="shared" si="22"/>
        <v>423.96824035450589</v>
      </c>
      <c r="H176" s="60">
        <f t="shared" si="23"/>
        <v>66.472862459081483</v>
      </c>
      <c r="I176" s="56">
        <f t="shared" si="24"/>
        <v>490.44110281358735</v>
      </c>
      <c r="J176" s="56">
        <f t="shared" si="25"/>
        <v>-51.063485976151945</v>
      </c>
      <c r="K176" s="56">
        <f t="shared" si="26"/>
        <v>439.37761683743543</v>
      </c>
      <c r="L176" s="56">
        <f t="shared" si="27"/>
        <v>983824.85224405618</v>
      </c>
      <c r="M176" s="56">
        <f t="shared" si="28"/>
        <v>881391.49937589548</v>
      </c>
      <c r="N176" s="34">
        <f>Jan!M176</f>
        <v>1694196.6971094068</v>
      </c>
      <c r="O176" s="34">
        <f t="shared" si="29"/>
        <v>-812805.19773351133</v>
      </c>
    </row>
    <row r="177" spans="1:15" x14ac:dyDescent="0.25">
      <c r="A177" s="55">
        <v>3433</v>
      </c>
      <c r="B177" s="55" t="s">
        <v>197</v>
      </c>
      <c r="C177" s="56">
        <v>14098613</v>
      </c>
      <c r="D177" s="56">
        <v>2179</v>
      </c>
      <c r="E177" s="56">
        <f t="shared" si="20"/>
        <v>6470.2216613125283</v>
      </c>
      <c r="F177" s="57">
        <f t="shared" si="21"/>
        <v>1.3100338764933508</v>
      </c>
      <c r="G177" s="56">
        <f t="shared" si="22"/>
        <v>-949.37430431529356</v>
      </c>
      <c r="H177" s="60">
        <f t="shared" si="23"/>
        <v>0</v>
      </c>
      <c r="I177" s="56">
        <f t="shared" si="24"/>
        <v>-949.37430431529356</v>
      </c>
      <c r="J177" s="56">
        <f t="shared" si="25"/>
        <v>-51.063485976151945</v>
      </c>
      <c r="K177" s="56">
        <f t="shared" si="26"/>
        <v>-1000.4377902914455</v>
      </c>
      <c r="L177" s="56">
        <f t="shared" si="27"/>
        <v>-2068686.6091030247</v>
      </c>
      <c r="M177" s="56">
        <f t="shared" si="28"/>
        <v>-2179953.9450450595</v>
      </c>
      <c r="N177" s="34">
        <f>Jan!M177</f>
        <v>1959942.7655939162</v>
      </c>
      <c r="O177" s="34">
        <f t="shared" si="29"/>
        <v>-4139896.7106389757</v>
      </c>
    </row>
    <row r="178" spans="1:15" x14ac:dyDescent="0.25">
      <c r="A178" s="55">
        <v>3434</v>
      </c>
      <c r="B178" s="55" t="s">
        <v>198</v>
      </c>
      <c r="C178" s="56">
        <v>9987450</v>
      </c>
      <c r="D178" s="56">
        <v>2215</v>
      </c>
      <c r="E178" s="56">
        <f t="shared" si="20"/>
        <v>4509.0067720090292</v>
      </c>
      <c r="F178" s="57">
        <f t="shared" si="21"/>
        <v>0.91294424362449023</v>
      </c>
      <c r="G178" s="56">
        <f t="shared" si="22"/>
        <v>266.57892705287588</v>
      </c>
      <c r="H178" s="60">
        <f t="shared" si="23"/>
        <v>0</v>
      </c>
      <c r="I178" s="56">
        <f t="shared" si="24"/>
        <v>266.57892705287588</v>
      </c>
      <c r="J178" s="56">
        <f t="shared" si="25"/>
        <v>-51.063485976151945</v>
      </c>
      <c r="K178" s="56">
        <f t="shared" si="26"/>
        <v>215.51544107672393</v>
      </c>
      <c r="L178" s="56">
        <f t="shared" si="27"/>
        <v>590472.32342212007</v>
      </c>
      <c r="M178" s="56">
        <f t="shared" si="28"/>
        <v>477366.70198494353</v>
      </c>
      <c r="N178" s="34">
        <f>Jan!M178</f>
        <v>1233167.3145849134</v>
      </c>
      <c r="O178" s="34">
        <f t="shared" si="29"/>
        <v>-755800.61259996984</v>
      </c>
    </row>
    <row r="179" spans="1:15" x14ac:dyDescent="0.25">
      <c r="A179" s="55">
        <v>3435</v>
      </c>
      <c r="B179" s="55" t="s">
        <v>199</v>
      </c>
      <c r="C179" s="56">
        <v>14496565</v>
      </c>
      <c r="D179" s="56">
        <v>3529</v>
      </c>
      <c r="E179" s="56">
        <f t="shared" si="20"/>
        <v>4107.8393312553135</v>
      </c>
      <c r="F179" s="57">
        <f t="shared" si="21"/>
        <v>0.83171936988084527</v>
      </c>
      <c r="G179" s="56">
        <f t="shared" si="22"/>
        <v>515.30274032017962</v>
      </c>
      <c r="H179" s="60">
        <f t="shared" si="23"/>
        <v>118.03266082680051</v>
      </c>
      <c r="I179" s="56">
        <f t="shared" si="24"/>
        <v>633.33540114698008</v>
      </c>
      <c r="J179" s="56">
        <f t="shared" si="25"/>
        <v>-51.063485976151945</v>
      </c>
      <c r="K179" s="56">
        <f t="shared" si="26"/>
        <v>582.27191517082815</v>
      </c>
      <c r="L179" s="56">
        <f t="shared" si="27"/>
        <v>2235040.6306476928</v>
      </c>
      <c r="M179" s="56">
        <f t="shared" si="28"/>
        <v>2054837.5886378526</v>
      </c>
      <c r="N179" s="34">
        <f>Jan!M179</f>
        <v>3392332.4677562788</v>
      </c>
      <c r="O179" s="34">
        <f t="shared" si="29"/>
        <v>-1337494.8791184262</v>
      </c>
    </row>
    <row r="180" spans="1:15" x14ac:dyDescent="0.25">
      <c r="A180" s="55">
        <v>3436</v>
      </c>
      <c r="B180" s="55" t="s">
        <v>200</v>
      </c>
      <c r="C180" s="56">
        <v>28899243</v>
      </c>
      <c r="D180" s="56">
        <v>5553</v>
      </c>
      <c r="E180" s="56">
        <f t="shared" si="20"/>
        <v>5204.2576985413289</v>
      </c>
      <c r="F180" s="57">
        <f t="shared" si="21"/>
        <v>1.0537125687448912</v>
      </c>
      <c r="G180" s="56">
        <f t="shared" si="22"/>
        <v>-164.47664739714989</v>
      </c>
      <c r="H180" s="60">
        <f t="shared" si="23"/>
        <v>0</v>
      </c>
      <c r="I180" s="56">
        <f t="shared" si="24"/>
        <v>-164.47664739714989</v>
      </c>
      <c r="J180" s="56">
        <f t="shared" si="25"/>
        <v>-51.063485976151945</v>
      </c>
      <c r="K180" s="56">
        <f t="shared" si="26"/>
        <v>-215.54013337330184</v>
      </c>
      <c r="L180" s="56">
        <f t="shared" si="27"/>
        <v>-913338.82299637329</v>
      </c>
      <c r="M180" s="56">
        <f t="shared" si="28"/>
        <v>-1196894.3606219452</v>
      </c>
      <c r="N180" s="34">
        <f>Jan!M180</f>
        <v>3227819.0243611848</v>
      </c>
      <c r="O180" s="34">
        <f t="shared" si="29"/>
        <v>-4424713.3849831298</v>
      </c>
    </row>
    <row r="181" spans="1:15" x14ac:dyDescent="0.25">
      <c r="A181" s="55">
        <v>3437</v>
      </c>
      <c r="B181" s="55" t="s">
        <v>201</v>
      </c>
      <c r="C181" s="56">
        <v>24351833</v>
      </c>
      <c r="D181" s="56">
        <v>5623</v>
      </c>
      <c r="E181" s="56">
        <f t="shared" si="20"/>
        <v>4330.7545794060106</v>
      </c>
      <c r="F181" s="57">
        <f t="shared" si="21"/>
        <v>0.87685329912633814</v>
      </c>
      <c r="G181" s="56">
        <f t="shared" si="22"/>
        <v>377.09528646674738</v>
      </c>
      <c r="H181" s="60">
        <f t="shared" si="23"/>
        <v>40.012323974056514</v>
      </c>
      <c r="I181" s="56">
        <f t="shared" si="24"/>
        <v>417.10761044080391</v>
      </c>
      <c r="J181" s="56">
        <f t="shared" si="25"/>
        <v>-51.063485976151945</v>
      </c>
      <c r="K181" s="56">
        <f t="shared" si="26"/>
        <v>366.04412446465199</v>
      </c>
      <c r="L181" s="56">
        <f t="shared" si="27"/>
        <v>2345396.0935086403</v>
      </c>
      <c r="M181" s="56">
        <f t="shared" si="28"/>
        <v>2058266.1118647382</v>
      </c>
      <c r="N181" s="34">
        <f>Jan!M181</f>
        <v>5675167.5290658977</v>
      </c>
      <c r="O181" s="34">
        <f t="shared" si="29"/>
        <v>-3616901.4172011595</v>
      </c>
    </row>
    <row r="182" spans="1:15" x14ac:dyDescent="0.25">
      <c r="A182" s="55">
        <v>3438</v>
      </c>
      <c r="B182" s="55" t="s">
        <v>202</v>
      </c>
      <c r="C182" s="56">
        <v>15305020</v>
      </c>
      <c r="D182" s="56">
        <v>3128</v>
      </c>
      <c r="E182" s="56">
        <f t="shared" si="20"/>
        <v>4892.9092071611249</v>
      </c>
      <c r="F182" s="57">
        <f t="shared" si="21"/>
        <v>0.99067345007883534</v>
      </c>
      <c r="G182" s="56">
        <f t="shared" si="22"/>
        <v>28.559417258576577</v>
      </c>
      <c r="H182" s="60">
        <f t="shared" si="23"/>
        <v>0</v>
      </c>
      <c r="I182" s="56">
        <f t="shared" si="24"/>
        <v>28.559417258576577</v>
      </c>
      <c r="J182" s="56">
        <f t="shared" si="25"/>
        <v>-51.063485976151945</v>
      </c>
      <c r="K182" s="56">
        <f t="shared" si="26"/>
        <v>-22.504068717575368</v>
      </c>
      <c r="L182" s="56">
        <f t="shared" si="27"/>
        <v>89333.857184827531</v>
      </c>
      <c r="M182" s="56">
        <f t="shared" si="28"/>
        <v>-70392.726948575757</v>
      </c>
      <c r="N182" s="34">
        <f>Jan!M182</f>
        <v>2203859.2856621253</v>
      </c>
      <c r="O182" s="34">
        <f t="shared" si="29"/>
        <v>-2274252.0126107009</v>
      </c>
    </row>
    <row r="183" spans="1:15" x14ac:dyDescent="0.25">
      <c r="A183" s="55">
        <v>3439</v>
      </c>
      <c r="B183" s="55" t="s">
        <v>203</v>
      </c>
      <c r="C183" s="56">
        <v>17257671</v>
      </c>
      <c r="D183" s="56">
        <v>4447</v>
      </c>
      <c r="E183" s="56">
        <f t="shared" si="20"/>
        <v>3880.7445468855408</v>
      </c>
      <c r="F183" s="57">
        <f t="shared" si="21"/>
        <v>0.78573920470687431</v>
      </c>
      <c r="G183" s="56">
        <f t="shared" si="22"/>
        <v>656.10150662943875</v>
      </c>
      <c r="H183" s="60">
        <f t="shared" si="23"/>
        <v>197.51583535622095</v>
      </c>
      <c r="I183" s="56">
        <f t="shared" si="24"/>
        <v>853.61734198565966</v>
      </c>
      <c r="J183" s="56">
        <f t="shared" si="25"/>
        <v>-51.063485976151945</v>
      </c>
      <c r="K183" s="56">
        <f t="shared" si="26"/>
        <v>802.55385600950774</v>
      </c>
      <c r="L183" s="56">
        <f t="shared" si="27"/>
        <v>3796036.3198102284</v>
      </c>
      <c r="M183" s="56">
        <f t="shared" si="28"/>
        <v>3568956.9976742808</v>
      </c>
      <c r="N183" s="34">
        <f>Jan!M183</f>
        <v>2911928.2520266855</v>
      </c>
      <c r="O183" s="34">
        <f t="shared" si="29"/>
        <v>657028.74564759526</v>
      </c>
    </row>
    <row r="184" spans="1:15" x14ac:dyDescent="0.25">
      <c r="A184" s="55">
        <v>3440</v>
      </c>
      <c r="B184" s="55" t="s">
        <v>204</v>
      </c>
      <c r="C184" s="56">
        <v>23416740</v>
      </c>
      <c r="D184" s="56">
        <v>5134</v>
      </c>
      <c r="E184" s="56">
        <f t="shared" si="20"/>
        <v>4561.1102454226721</v>
      </c>
      <c r="F184" s="57">
        <f t="shared" si="21"/>
        <v>0.92349369908796752</v>
      </c>
      <c r="G184" s="56">
        <f t="shared" si="22"/>
        <v>234.27477353641731</v>
      </c>
      <c r="H184" s="60">
        <f t="shared" si="23"/>
        <v>0</v>
      </c>
      <c r="I184" s="56">
        <f t="shared" si="24"/>
        <v>234.27477353641731</v>
      </c>
      <c r="J184" s="56">
        <f t="shared" si="25"/>
        <v>-51.063485976151945</v>
      </c>
      <c r="K184" s="56">
        <f t="shared" si="26"/>
        <v>183.21128756026536</v>
      </c>
      <c r="L184" s="56">
        <f t="shared" si="27"/>
        <v>1202766.6873359664</v>
      </c>
      <c r="M184" s="56">
        <f t="shared" si="28"/>
        <v>940606.75033440231</v>
      </c>
      <c r="N184" s="34">
        <f>Jan!M184</f>
        <v>1097506.7485049595</v>
      </c>
      <c r="O184" s="34">
        <f t="shared" si="29"/>
        <v>-156899.9981705572</v>
      </c>
    </row>
    <row r="185" spans="1:15" x14ac:dyDescent="0.25">
      <c r="A185" s="55">
        <v>3441</v>
      </c>
      <c r="B185" s="55" t="s">
        <v>205</v>
      </c>
      <c r="C185" s="56">
        <v>24953336</v>
      </c>
      <c r="D185" s="56">
        <v>6174</v>
      </c>
      <c r="E185" s="56">
        <f t="shared" si="20"/>
        <v>4041.6805960479428</v>
      </c>
      <c r="F185" s="57">
        <f t="shared" si="21"/>
        <v>0.81832412797347187</v>
      </c>
      <c r="G185" s="56">
        <f t="shared" si="22"/>
        <v>556.32115614874942</v>
      </c>
      <c r="H185" s="60">
        <f t="shared" si="23"/>
        <v>141.18821814938025</v>
      </c>
      <c r="I185" s="56">
        <f t="shared" si="24"/>
        <v>697.50937429812961</v>
      </c>
      <c r="J185" s="56">
        <f t="shared" si="25"/>
        <v>-51.063485976151945</v>
      </c>
      <c r="K185" s="56">
        <f t="shared" si="26"/>
        <v>646.44588832197769</v>
      </c>
      <c r="L185" s="56">
        <f t="shared" si="27"/>
        <v>4306422.8769166525</v>
      </c>
      <c r="M185" s="56">
        <f t="shared" si="28"/>
        <v>3991156.9144998901</v>
      </c>
      <c r="N185" s="34">
        <f>Jan!M185</f>
        <v>3886346.4669558709</v>
      </c>
      <c r="O185" s="34">
        <f t="shared" si="29"/>
        <v>104810.4475440192</v>
      </c>
    </row>
    <row r="186" spans="1:15" x14ac:dyDescent="0.25">
      <c r="A186" s="55">
        <v>3442</v>
      </c>
      <c r="B186" s="55" t="s">
        <v>206</v>
      </c>
      <c r="C186" s="56">
        <v>55865030</v>
      </c>
      <c r="D186" s="56">
        <v>14827</v>
      </c>
      <c r="E186" s="56">
        <f t="shared" si="20"/>
        <v>3767.7905172995211</v>
      </c>
      <c r="F186" s="57">
        <f t="shared" si="21"/>
        <v>0.76286926098780539</v>
      </c>
      <c r="G186" s="56">
        <f t="shared" si="22"/>
        <v>726.13300497277089</v>
      </c>
      <c r="H186" s="60">
        <f t="shared" si="23"/>
        <v>237.04974571132786</v>
      </c>
      <c r="I186" s="56">
        <f t="shared" si="24"/>
        <v>963.18275068409878</v>
      </c>
      <c r="J186" s="56">
        <f t="shared" si="25"/>
        <v>-51.063485976151945</v>
      </c>
      <c r="K186" s="56">
        <f t="shared" si="26"/>
        <v>912.11926470794685</v>
      </c>
      <c r="L186" s="56">
        <f t="shared" si="27"/>
        <v>14281110.644393133</v>
      </c>
      <c r="M186" s="56">
        <f t="shared" si="28"/>
        <v>13523992.337824728</v>
      </c>
      <c r="N186" s="34">
        <f>Jan!M186</f>
        <v>11454695.111097295</v>
      </c>
      <c r="O186" s="34">
        <f t="shared" si="29"/>
        <v>2069297.2267274335</v>
      </c>
    </row>
    <row r="187" spans="1:15" x14ac:dyDescent="0.25">
      <c r="A187" s="55">
        <v>3443</v>
      </c>
      <c r="B187" s="55" t="s">
        <v>207</v>
      </c>
      <c r="C187" s="56">
        <v>52640380</v>
      </c>
      <c r="D187" s="56">
        <v>13649</v>
      </c>
      <c r="E187" s="56">
        <f t="shared" si="20"/>
        <v>3856.7206388746426</v>
      </c>
      <c r="F187" s="57">
        <f t="shared" si="21"/>
        <v>0.7808750539887902</v>
      </c>
      <c r="G187" s="56">
        <f t="shared" si="22"/>
        <v>670.99632959619555</v>
      </c>
      <c r="H187" s="60">
        <f t="shared" si="23"/>
        <v>205.92420316003529</v>
      </c>
      <c r="I187" s="56">
        <f t="shared" si="24"/>
        <v>876.92053275623084</v>
      </c>
      <c r="J187" s="56">
        <f t="shared" si="25"/>
        <v>-51.063485976151945</v>
      </c>
      <c r="K187" s="56">
        <f t="shared" si="26"/>
        <v>825.85704678007892</v>
      </c>
      <c r="L187" s="56">
        <f t="shared" si="27"/>
        <v>11969088.351589795</v>
      </c>
      <c r="M187" s="56">
        <f t="shared" si="28"/>
        <v>11272122.831501298</v>
      </c>
      <c r="N187" s="34">
        <f>Jan!M187</f>
        <v>9236836.1807808019</v>
      </c>
      <c r="O187" s="34">
        <f t="shared" si="29"/>
        <v>2035286.6507204957</v>
      </c>
    </row>
    <row r="188" spans="1:15" x14ac:dyDescent="0.25">
      <c r="A188" s="55">
        <v>3446</v>
      </c>
      <c r="B188" s="55" t="s">
        <v>208</v>
      </c>
      <c r="C188" s="56">
        <v>55371620</v>
      </c>
      <c r="D188" s="56">
        <v>13660</v>
      </c>
      <c r="E188" s="56">
        <f t="shared" si="20"/>
        <v>4053.5592972181553</v>
      </c>
      <c r="F188" s="57">
        <f t="shared" si="21"/>
        <v>0.82072922346421318</v>
      </c>
      <c r="G188" s="56">
        <f t="shared" si="22"/>
        <v>548.95636142321769</v>
      </c>
      <c r="H188" s="60">
        <f t="shared" si="23"/>
        <v>137.03067273980588</v>
      </c>
      <c r="I188" s="56">
        <f t="shared" si="24"/>
        <v>685.98703416302351</v>
      </c>
      <c r="J188" s="56">
        <f t="shared" si="25"/>
        <v>-51.063485976151945</v>
      </c>
      <c r="K188" s="56">
        <f t="shared" si="26"/>
        <v>634.92354818687159</v>
      </c>
      <c r="L188" s="56">
        <f t="shared" si="27"/>
        <v>9370582.8866669014</v>
      </c>
      <c r="M188" s="56">
        <f t="shared" si="28"/>
        <v>8673055.6682326663</v>
      </c>
      <c r="N188" s="34">
        <f>Jan!M188</f>
        <v>6990097.1638058266</v>
      </c>
      <c r="O188" s="34">
        <f t="shared" si="29"/>
        <v>1682958.5044268398</v>
      </c>
    </row>
    <row r="189" spans="1:15" x14ac:dyDescent="0.25">
      <c r="A189" s="55">
        <v>3447</v>
      </c>
      <c r="B189" s="55" t="s">
        <v>209</v>
      </c>
      <c r="C189" s="56">
        <v>19622897</v>
      </c>
      <c r="D189" s="56">
        <v>5597</v>
      </c>
      <c r="E189" s="56">
        <f t="shared" si="20"/>
        <v>3505.9669465785241</v>
      </c>
      <c r="F189" s="57">
        <f t="shared" si="21"/>
        <v>0.70985751498227845</v>
      </c>
      <c r="G189" s="56">
        <f t="shared" si="22"/>
        <v>888.46361881978908</v>
      </c>
      <c r="H189" s="60">
        <f t="shared" si="23"/>
        <v>328.68799546367677</v>
      </c>
      <c r="I189" s="56">
        <f t="shared" si="24"/>
        <v>1217.1516142834657</v>
      </c>
      <c r="J189" s="56">
        <f t="shared" si="25"/>
        <v>-51.063485976151945</v>
      </c>
      <c r="K189" s="56">
        <f t="shared" si="26"/>
        <v>1166.0881283073138</v>
      </c>
      <c r="L189" s="56">
        <f t="shared" si="27"/>
        <v>6812397.585144558</v>
      </c>
      <c r="M189" s="56">
        <f t="shared" si="28"/>
        <v>6526595.2541360352</v>
      </c>
      <c r="N189" s="34">
        <f>Jan!M189</f>
        <v>5888910.07646129</v>
      </c>
      <c r="O189" s="34">
        <f t="shared" si="29"/>
        <v>637685.17767474521</v>
      </c>
    </row>
    <row r="190" spans="1:15" x14ac:dyDescent="0.25">
      <c r="A190" s="55">
        <v>3448</v>
      </c>
      <c r="B190" s="55" t="s">
        <v>210</v>
      </c>
      <c r="C190" s="56">
        <v>25973238</v>
      </c>
      <c r="D190" s="56">
        <v>6544</v>
      </c>
      <c r="E190" s="56">
        <f t="shared" si="20"/>
        <v>3969.0155867970661</v>
      </c>
      <c r="F190" s="57">
        <f t="shared" si="21"/>
        <v>0.80361155261866701</v>
      </c>
      <c r="G190" s="56">
        <f t="shared" si="22"/>
        <v>601.37346188429296</v>
      </c>
      <c r="H190" s="60">
        <f t="shared" si="23"/>
        <v>166.62097138718707</v>
      </c>
      <c r="I190" s="56">
        <f t="shared" si="24"/>
        <v>767.99443327148003</v>
      </c>
      <c r="J190" s="56">
        <f t="shared" si="25"/>
        <v>-51.063485976151945</v>
      </c>
      <c r="K190" s="56">
        <f t="shared" si="26"/>
        <v>716.93094729532811</v>
      </c>
      <c r="L190" s="56">
        <f t="shared" si="27"/>
        <v>5025755.5713285655</v>
      </c>
      <c r="M190" s="56">
        <f t="shared" si="28"/>
        <v>4691596.1191006275</v>
      </c>
      <c r="N190" s="34">
        <f>Jan!M190</f>
        <v>7141653.5432522213</v>
      </c>
      <c r="O190" s="34">
        <f t="shared" si="29"/>
        <v>-2450057.4241515938</v>
      </c>
    </row>
    <row r="191" spans="1:15" x14ac:dyDescent="0.25">
      <c r="A191" s="55">
        <v>3449</v>
      </c>
      <c r="B191" s="55" t="s">
        <v>211</v>
      </c>
      <c r="C191" s="56">
        <v>12338602</v>
      </c>
      <c r="D191" s="56">
        <v>2822</v>
      </c>
      <c r="E191" s="56">
        <f t="shared" si="20"/>
        <v>4372.2898653437278</v>
      </c>
      <c r="F191" s="57">
        <f t="shared" si="21"/>
        <v>0.88526300044671136</v>
      </c>
      <c r="G191" s="56">
        <f t="shared" si="22"/>
        <v>351.34340918536276</v>
      </c>
      <c r="H191" s="60">
        <f t="shared" si="23"/>
        <v>25.474973895855509</v>
      </c>
      <c r="I191" s="56">
        <f t="shared" si="24"/>
        <v>376.81838308121826</v>
      </c>
      <c r="J191" s="56">
        <f t="shared" si="25"/>
        <v>-51.063485976151945</v>
      </c>
      <c r="K191" s="56">
        <f t="shared" si="26"/>
        <v>325.75489710506633</v>
      </c>
      <c r="L191" s="56">
        <f t="shared" si="27"/>
        <v>1063381.4770551978</v>
      </c>
      <c r="M191" s="56">
        <f t="shared" si="28"/>
        <v>919280.31963049725</v>
      </c>
      <c r="N191" s="34">
        <f>Jan!M191</f>
        <v>2566400.0442386572</v>
      </c>
      <c r="O191" s="34">
        <f t="shared" si="29"/>
        <v>-1647119.7246081601</v>
      </c>
    </row>
    <row r="192" spans="1:15" x14ac:dyDescent="0.25">
      <c r="A192" s="55">
        <v>3450</v>
      </c>
      <c r="B192" s="55" t="s">
        <v>212</v>
      </c>
      <c r="C192" s="56">
        <v>4586035</v>
      </c>
      <c r="D192" s="56">
        <v>1254</v>
      </c>
      <c r="E192" s="56">
        <f t="shared" si="20"/>
        <v>3657.1251993620413</v>
      </c>
      <c r="F192" s="57">
        <f t="shared" si="21"/>
        <v>0.74046271558027188</v>
      </c>
      <c r="G192" s="56">
        <f t="shared" si="22"/>
        <v>794.74550209400843</v>
      </c>
      <c r="H192" s="60">
        <f t="shared" si="23"/>
        <v>275.78260698944575</v>
      </c>
      <c r="I192" s="56">
        <f t="shared" si="24"/>
        <v>1070.5281090834542</v>
      </c>
      <c r="J192" s="56">
        <f t="shared" si="25"/>
        <v>-51.063485976151945</v>
      </c>
      <c r="K192" s="56">
        <f t="shared" si="26"/>
        <v>1019.4646231073023</v>
      </c>
      <c r="L192" s="56">
        <f t="shared" si="27"/>
        <v>1342442.2487906516</v>
      </c>
      <c r="M192" s="56">
        <f t="shared" si="28"/>
        <v>1278408.6373765571</v>
      </c>
      <c r="N192" s="34">
        <f>Jan!M192</f>
        <v>1129212.7548530388</v>
      </c>
      <c r="O192" s="34">
        <f t="shared" si="29"/>
        <v>149195.88252351829</v>
      </c>
    </row>
    <row r="193" spans="1:15" x14ac:dyDescent="0.25">
      <c r="A193" s="55">
        <v>3451</v>
      </c>
      <c r="B193" s="55" t="s">
        <v>213</v>
      </c>
      <c r="C193" s="56">
        <v>29046443</v>
      </c>
      <c r="D193" s="56">
        <v>6455</v>
      </c>
      <c r="E193" s="56">
        <f t="shared" si="20"/>
        <v>4499.836250968242</v>
      </c>
      <c r="F193" s="57">
        <f t="shared" si="21"/>
        <v>0.91108747675352508</v>
      </c>
      <c r="G193" s="56">
        <f t="shared" si="22"/>
        <v>272.26465009816394</v>
      </c>
      <c r="H193" s="60">
        <f t="shared" si="23"/>
        <v>0</v>
      </c>
      <c r="I193" s="56">
        <f t="shared" si="24"/>
        <v>272.26465009816394</v>
      </c>
      <c r="J193" s="56">
        <f t="shared" si="25"/>
        <v>-51.063485976151945</v>
      </c>
      <c r="K193" s="56">
        <f t="shared" si="26"/>
        <v>221.20116412201199</v>
      </c>
      <c r="L193" s="56">
        <f t="shared" si="27"/>
        <v>1757468.3163836482</v>
      </c>
      <c r="M193" s="56">
        <f t="shared" si="28"/>
        <v>1427853.5144075875</v>
      </c>
      <c r="N193" s="34">
        <f>Jan!M193</f>
        <v>3692860.4624133687</v>
      </c>
      <c r="O193" s="34">
        <f t="shared" si="29"/>
        <v>-2265006.9480057815</v>
      </c>
    </row>
    <row r="194" spans="1:15" x14ac:dyDescent="0.25">
      <c r="A194" s="55">
        <v>3452</v>
      </c>
      <c r="B194" s="55" t="s">
        <v>214</v>
      </c>
      <c r="C194" s="56">
        <v>9743129</v>
      </c>
      <c r="D194" s="56">
        <v>2142</v>
      </c>
      <c r="E194" s="56">
        <f t="shared" si="20"/>
        <v>4548.6129785247431</v>
      </c>
      <c r="F194" s="57">
        <f t="shared" si="21"/>
        <v>0.92096336182027261</v>
      </c>
      <c r="G194" s="56">
        <f t="shared" si="22"/>
        <v>242.02307901313327</v>
      </c>
      <c r="H194" s="60">
        <f t="shared" si="23"/>
        <v>0</v>
      </c>
      <c r="I194" s="56">
        <f t="shared" si="24"/>
        <v>242.02307901313327</v>
      </c>
      <c r="J194" s="56">
        <f t="shared" si="25"/>
        <v>-51.063485976151945</v>
      </c>
      <c r="K194" s="56">
        <f t="shared" si="26"/>
        <v>190.95959303698132</v>
      </c>
      <c r="L194" s="56">
        <f t="shared" si="27"/>
        <v>518413.43524613144</v>
      </c>
      <c r="M194" s="56">
        <f t="shared" si="28"/>
        <v>409035.44828521396</v>
      </c>
      <c r="N194" s="34">
        <f>Jan!M194</f>
        <v>909722.72996428108</v>
      </c>
      <c r="O194" s="34">
        <f t="shared" si="29"/>
        <v>-500687.28167906712</v>
      </c>
    </row>
    <row r="195" spans="1:15" x14ac:dyDescent="0.25">
      <c r="A195" s="55">
        <v>3453</v>
      </c>
      <c r="B195" s="55" t="s">
        <v>215</v>
      </c>
      <c r="C195" s="56">
        <v>15496576</v>
      </c>
      <c r="D195" s="56">
        <v>3311</v>
      </c>
      <c r="E195" s="56">
        <f t="shared" si="20"/>
        <v>4680.3310178193897</v>
      </c>
      <c r="F195" s="57">
        <f t="shared" si="21"/>
        <v>0.9476324780660158</v>
      </c>
      <c r="G195" s="56">
        <f t="shared" si="22"/>
        <v>160.35789465045241</v>
      </c>
      <c r="H195" s="60">
        <f t="shared" si="23"/>
        <v>0</v>
      </c>
      <c r="I195" s="56">
        <f t="shared" si="24"/>
        <v>160.35789465045241</v>
      </c>
      <c r="J195" s="56">
        <f t="shared" si="25"/>
        <v>-51.063485976151945</v>
      </c>
      <c r="K195" s="56">
        <f t="shared" si="26"/>
        <v>109.29440867430046</v>
      </c>
      <c r="L195" s="56">
        <f t="shared" si="27"/>
        <v>530944.98918764794</v>
      </c>
      <c r="M195" s="56">
        <f t="shared" si="28"/>
        <v>361873.78712060879</v>
      </c>
      <c r="N195" s="34">
        <f>Jan!M195</f>
        <v>507125.24394622474</v>
      </c>
      <c r="O195" s="34">
        <f t="shared" si="29"/>
        <v>-145251.45682561595</v>
      </c>
    </row>
    <row r="196" spans="1:15" x14ac:dyDescent="0.25">
      <c r="A196" s="55">
        <v>3454</v>
      </c>
      <c r="B196" s="55" t="s">
        <v>216</v>
      </c>
      <c r="C196" s="56">
        <v>9502122</v>
      </c>
      <c r="D196" s="56">
        <v>1648</v>
      </c>
      <c r="E196" s="56">
        <f t="shared" si="20"/>
        <v>5765.8507281553402</v>
      </c>
      <c r="F196" s="57">
        <f t="shared" si="21"/>
        <v>1.1674190122189847</v>
      </c>
      <c r="G196" s="56">
        <f t="shared" si="22"/>
        <v>-512.66432575783699</v>
      </c>
      <c r="H196" s="60">
        <f t="shared" si="23"/>
        <v>0</v>
      </c>
      <c r="I196" s="56">
        <f t="shared" si="24"/>
        <v>-512.66432575783699</v>
      </c>
      <c r="J196" s="56">
        <f t="shared" si="25"/>
        <v>-51.063485976151945</v>
      </c>
      <c r="K196" s="56">
        <f t="shared" si="26"/>
        <v>-563.72781173398891</v>
      </c>
      <c r="L196" s="56">
        <f t="shared" si="27"/>
        <v>-844870.80884891539</v>
      </c>
      <c r="M196" s="56">
        <f t="shared" si="28"/>
        <v>-929023.43373761373</v>
      </c>
      <c r="N196" s="34">
        <f>Jan!M196</f>
        <v>1127889.0104767208</v>
      </c>
      <c r="O196" s="34">
        <f t="shared" si="29"/>
        <v>-2056912.4442143345</v>
      </c>
    </row>
    <row r="197" spans="1:15" x14ac:dyDescent="0.25">
      <c r="A197" s="55">
        <v>3901</v>
      </c>
      <c r="B197" s="55" t="s">
        <v>217</v>
      </c>
      <c r="C197" s="56">
        <v>114338855</v>
      </c>
      <c r="D197" s="56">
        <v>28039</v>
      </c>
      <c r="E197" s="56">
        <f t="shared" si="20"/>
        <v>4077.8506722778989</v>
      </c>
      <c r="F197" s="57">
        <f t="shared" si="21"/>
        <v>0.82564752857038082</v>
      </c>
      <c r="G197" s="56">
        <f t="shared" si="22"/>
        <v>533.89570888617675</v>
      </c>
      <c r="H197" s="60">
        <f t="shared" si="23"/>
        <v>128.52869146889563</v>
      </c>
      <c r="I197" s="56">
        <f t="shared" si="24"/>
        <v>662.42440035507241</v>
      </c>
      <c r="J197" s="56">
        <f t="shared" si="25"/>
        <v>-51.063485976151945</v>
      </c>
      <c r="K197" s="56">
        <f t="shared" si="26"/>
        <v>611.36091437892048</v>
      </c>
      <c r="L197" s="56">
        <f t="shared" si="27"/>
        <v>18573717.761555877</v>
      </c>
      <c r="M197" s="56">
        <f t="shared" si="28"/>
        <v>17141948.678270552</v>
      </c>
      <c r="N197" s="34">
        <f>Jan!M197</f>
        <v>13362615.740792952</v>
      </c>
      <c r="O197" s="34">
        <f t="shared" si="29"/>
        <v>3779332.9374775998</v>
      </c>
    </row>
    <row r="198" spans="1:15" x14ac:dyDescent="0.25">
      <c r="A198" s="55">
        <v>3903</v>
      </c>
      <c r="B198" s="55" t="s">
        <v>218</v>
      </c>
      <c r="C198" s="56">
        <v>118400201</v>
      </c>
      <c r="D198" s="56">
        <v>27005</v>
      </c>
      <c r="E198" s="56">
        <f t="shared" si="20"/>
        <v>4384.3807072764303</v>
      </c>
      <c r="F198" s="57">
        <f t="shared" si="21"/>
        <v>0.88771104834310344</v>
      </c>
      <c r="G198" s="56">
        <f t="shared" si="22"/>
        <v>343.84708718708725</v>
      </c>
      <c r="H198" s="60">
        <f t="shared" si="23"/>
        <v>21.243179219409647</v>
      </c>
      <c r="I198" s="56">
        <f t="shared" si="24"/>
        <v>365.09026640649688</v>
      </c>
      <c r="J198" s="56">
        <f t="shared" si="25"/>
        <v>-51.063485976151945</v>
      </c>
      <c r="K198" s="56">
        <f t="shared" si="26"/>
        <v>314.02678043034496</v>
      </c>
      <c r="L198" s="56">
        <f t="shared" si="27"/>
        <v>9859262.6443074476</v>
      </c>
      <c r="M198" s="56">
        <f t="shared" si="28"/>
        <v>8480293.2055214662</v>
      </c>
      <c r="N198" s="34">
        <f>Jan!M198</f>
        <v>6068944.6929833349</v>
      </c>
      <c r="O198" s="34">
        <f t="shared" si="29"/>
        <v>2411348.5125381313</v>
      </c>
    </row>
    <row r="199" spans="1:15" x14ac:dyDescent="0.25">
      <c r="A199" s="55">
        <v>3905</v>
      </c>
      <c r="B199" s="55" t="s">
        <v>219</v>
      </c>
      <c r="C199" s="56">
        <v>268182305</v>
      </c>
      <c r="D199" s="56">
        <v>59830</v>
      </c>
      <c r="E199" s="56">
        <f t="shared" si="20"/>
        <v>4482.4052314892197</v>
      </c>
      <c r="F199" s="57">
        <f t="shared" si="21"/>
        <v>0.90755819642672053</v>
      </c>
      <c r="G199" s="56">
        <f t="shared" si="22"/>
        <v>283.07188217515778</v>
      </c>
      <c r="H199" s="60">
        <f t="shared" si="23"/>
        <v>0</v>
      </c>
      <c r="I199" s="56">
        <f t="shared" si="24"/>
        <v>283.07188217515778</v>
      </c>
      <c r="J199" s="56">
        <f t="shared" si="25"/>
        <v>-51.063485976151945</v>
      </c>
      <c r="K199" s="56">
        <f t="shared" si="26"/>
        <v>232.00839619900583</v>
      </c>
      <c r="L199" s="56">
        <f t="shared" si="27"/>
        <v>16936190.710539691</v>
      </c>
      <c r="M199" s="56">
        <f t="shared" si="28"/>
        <v>13881062.34458652</v>
      </c>
      <c r="N199" s="34">
        <f>Jan!M199</f>
        <v>8354246.0295386948</v>
      </c>
      <c r="O199" s="34">
        <f t="shared" si="29"/>
        <v>5526816.3150478248</v>
      </c>
    </row>
    <row r="200" spans="1:15" x14ac:dyDescent="0.25">
      <c r="A200" s="55">
        <v>3907</v>
      </c>
      <c r="B200" s="55" t="s">
        <v>220</v>
      </c>
      <c r="C200" s="56">
        <v>277525579</v>
      </c>
      <c r="D200" s="56">
        <v>66758</v>
      </c>
      <c r="E200" s="56">
        <f t="shared" si="20"/>
        <v>4157.18833697834</v>
      </c>
      <c r="F200" s="57">
        <f t="shared" si="21"/>
        <v>0.84171112482410859</v>
      </c>
      <c r="G200" s="56">
        <f t="shared" si="22"/>
        <v>484.70635677190319</v>
      </c>
      <c r="H200" s="60">
        <f t="shared" si="23"/>
        <v>100.76050882374125</v>
      </c>
      <c r="I200" s="56">
        <f t="shared" si="24"/>
        <v>585.46686559564444</v>
      </c>
      <c r="J200" s="56">
        <f t="shared" si="25"/>
        <v>-51.063485976151945</v>
      </c>
      <c r="K200" s="56">
        <f t="shared" si="26"/>
        <v>534.40337961949251</v>
      </c>
      <c r="L200" s="56">
        <f t="shared" si="27"/>
        <v>39084597.01343403</v>
      </c>
      <c r="M200" s="56">
        <f t="shared" si="28"/>
        <v>35675700.816638082</v>
      </c>
      <c r="N200" s="34">
        <f>Jan!M200</f>
        <v>26839505.362248134</v>
      </c>
      <c r="O200" s="34">
        <f t="shared" si="29"/>
        <v>8836195.4543899484</v>
      </c>
    </row>
    <row r="201" spans="1:15" x14ac:dyDescent="0.25">
      <c r="A201" s="55">
        <v>3909</v>
      </c>
      <c r="B201" s="55" t="s">
        <v>221</v>
      </c>
      <c r="C201" s="56">
        <v>201096021</v>
      </c>
      <c r="D201" s="56">
        <v>48870</v>
      </c>
      <c r="E201" s="56">
        <f t="shared" ref="E201:E264" si="30">IF(ISNUMBER(C201),(C201)/D201,"")</f>
        <v>4114.9175567833026</v>
      </c>
      <c r="F201" s="57">
        <f t="shared" ref="F201:F264" si="31">IF(ISNUMBER(C201),E201/$E$366,"")</f>
        <v>0.83315250706107047</v>
      </c>
      <c r="G201" s="56">
        <f t="shared" ref="G201:G264" si="32">IF(ISNUMBER(D201),(E$366-E201)*0.62,"")</f>
        <v>510.91424049282637</v>
      </c>
      <c r="H201" s="60">
        <f t="shared" ref="H201:H264" si="33">IF(ISNUMBER(D201),(IF(E201&gt;=E$366*0.9,0,IF(E201&lt;0.9*E$366,(E$366*0.9-E201)*0.35))),"")</f>
        <v>115.5552818920043</v>
      </c>
      <c r="I201" s="56">
        <f t="shared" ref="I201:I264" si="34">IF(ISNUMBER(C201),G201+H201,"")</f>
        <v>626.46952238483073</v>
      </c>
      <c r="J201" s="56">
        <f t="shared" ref="J201:J264" si="35">IF(ISNUMBER(D201),I$368,"")</f>
        <v>-51.063485976151945</v>
      </c>
      <c r="K201" s="56">
        <f t="shared" ref="K201:K264" si="36">I201+J201</f>
        <v>575.4060364086788</v>
      </c>
      <c r="L201" s="56">
        <f t="shared" ref="L201:L264" si="37">I201*D201</f>
        <v>30615565.558946677</v>
      </c>
      <c r="M201" s="56">
        <f t="shared" ref="M201:M264" si="38">D201*K201</f>
        <v>28120092.999292132</v>
      </c>
      <c r="N201" s="34">
        <f>Jan!M201</f>
        <v>22474021.770277508</v>
      </c>
      <c r="O201" s="34">
        <f t="shared" ref="O201:O264" si="39">M201-N201</f>
        <v>5646071.2290146239</v>
      </c>
    </row>
    <row r="202" spans="1:15" x14ac:dyDescent="0.25">
      <c r="A202" s="55">
        <v>3911</v>
      </c>
      <c r="B202" s="55" t="s">
        <v>222</v>
      </c>
      <c r="C202" s="56">
        <v>127283922</v>
      </c>
      <c r="D202" s="56">
        <v>27569</v>
      </c>
      <c r="E202" s="56">
        <f t="shared" si="30"/>
        <v>4616.9219775835181</v>
      </c>
      <c r="F202" s="57">
        <f t="shared" si="31"/>
        <v>0.9347939703404442</v>
      </c>
      <c r="G202" s="56">
        <f t="shared" si="32"/>
        <v>199.67149959669277</v>
      </c>
      <c r="H202" s="60">
        <f t="shared" si="33"/>
        <v>0</v>
      </c>
      <c r="I202" s="56">
        <f t="shared" si="34"/>
        <v>199.67149959669277</v>
      </c>
      <c r="J202" s="56">
        <f t="shared" si="35"/>
        <v>-51.063485976151945</v>
      </c>
      <c r="K202" s="56">
        <f t="shared" si="36"/>
        <v>148.60801362054082</v>
      </c>
      <c r="L202" s="56">
        <f t="shared" si="37"/>
        <v>5504743.5723812226</v>
      </c>
      <c r="M202" s="56">
        <f t="shared" si="38"/>
        <v>4096974.3275046898</v>
      </c>
      <c r="N202" s="34">
        <f>Jan!M202</f>
        <v>2290401.0945253633</v>
      </c>
      <c r="O202" s="34">
        <f t="shared" si="39"/>
        <v>1806573.2329793265</v>
      </c>
    </row>
    <row r="203" spans="1:15" x14ac:dyDescent="0.25">
      <c r="A203" s="55">
        <v>4001</v>
      </c>
      <c r="B203" s="55" t="s">
        <v>223</v>
      </c>
      <c r="C203" s="56">
        <v>163916380</v>
      </c>
      <c r="D203" s="56">
        <v>37289</v>
      </c>
      <c r="E203" s="56">
        <f t="shared" si="30"/>
        <v>4395.8373783153211</v>
      </c>
      <c r="F203" s="57">
        <f t="shared" si="31"/>
        <v>0.89003069486503461</v>
      </c>
      <c r="G203" s="56">
        <f t="shared" si="32"/>
        <v>336.74395114297494</v>
      </c>
      <c r="H203" s="60">
        <f t="shared" si="33"/>
        <v>17.233344355797861</v>
      </c>
      <c r="I203" s="56">
        <f t="shared" si="34"/>
        <v>353.97729549877278</v>
      </c>
      <c r="J203" s="56">
        <f t="shared" si="35"/>
        <v>-51.063485976151945</v>
      </c>
      <c r="K203" s="56">
        <f t="shared" si="36"/>
        <v>302.91380952262085</v>
      </c>
      <c r="L203" s="56">
        <f t="shared" si="37"/>
        <v>13199459.371853737</v>
      </c>
      <c r="M203" s="56">
        <f t="shared" si="38"/>
        <v>11295353.043289009</v>
      </c>
      <c r="N203" s="34">
        <f>Jan!M203</f>
        <v>7413437.9747178555</v>
      </c>
      <c r="O203" s="34">
        <f t="shared" si="39"/>
        <v>3881915.068571154</v>
      </c>
    </row>
    <row r="204" spans="1:15" x14ac:dyDescent="0.25">
      <c r="A204" s="55">
        <v>4003</v>
      </c>
      <c r="B204" s="55" t="s">
        <v>224</v>
      </c>
      <c r="C204" s="56">
        <v>229710089</v>
      </c>
      <c r="D204" s="56">
        <v>56866</v>
      </c>
      <c r="E204" s="56">
        <f t="shared" si="30"/>
        <v>4039.4979249463649</v>
      </c>
      <c r="F204" s="57">
        <f t="shared" si="31"/>
        <v>0.8178821998241772</v>
      </c>
      <c r="G204" s="56">
        <f t="shared" si="32"/>
        <v>557.67441223172773</v>
      </c>
      <c r="H204" s="60">
        <f t="shared" si="33"/>
        <v>141.95215303493251</v>
      </c>
      <c r="I204" s="56">
        <f t="shared" si="34"/>
        <v>699.62656526666024</v>
      </c>
      <c r="J204" s="56">
        <f t="shared" si="35"/>
        <v>-51.063485976151945</v>
      </c>
      <c r="K204" s="56">
        <f t="shared" si="36"/>
        <v>648.56307929050831</v>
      </c>
      <c r="L204" s="56">
        <f t="shared" si="37"/>
        <v>39784964.260453902</v>
      </c>
      <c r="M204" s="56">
        <f t="shared" si="38"/>
        <v>36881188.066934049</v>
      </c>
      <c r="N204" s="34">
        <f>Jan!M204</f>
        <v>30064787.862833269</v>
      </c>
      <c r="O204" s="34">
        <f t="shared" si="39"/>
        <v>6816400.2041007802</v>
      </c>
    </row>
    <row r="205" spans="1:15" x14ac:dyDescent="0.25">
      <c r="A205" s="55">
        <v>4005</v>
      </c>
      <c r="B205" s="55" t="s">
        <v>225</v>
      </c>
      <c r="C205" s="56">
        <v>56793073</v>
      </c>
      <c r="D205" s="56">
        <v>13333</v>
      </c>
      <c r="E205" s="56">
        <f t="shared" si="30"/>
        <v>4259.5869646741166</v>
      </c>
      <c r="F205" s="57">
        <f t="shared" si="31"/>
        <v>0.86244390311360619</v>
      </c>
      <c r="G205" s="56">
        <f t="shared" si="32"/>
        <v>421.21920760052166</v>
      </c>
      <c r="H205" s="60">
        <f t="shared" si="33"/>
        <v>64.920989130219411</v>
      </c>
      <c r="I205" s="56">
        <f t="shared" si="34"/>
        <v>486.14019673074108</v>
      </c>
      <c r="J205" s="56">
        <f t="shared" si="35"/>
        <v>-51.063485976151945</v>
      </c>
      <c r="K205" s="56">
        <f t="shared" si="36"/>
        <v>435.07671075458916</v>
      </c>
      <c r="L205" s="56">
        <f t="shared" si="37"/>
        <v>6481707.2430109708</v>
      </c>
      <c r="M205" s="56">
        <f t="shared" si="38"/>
        <v>5800877.7844909374</v>
      </c>
      <c r="N205" s="34">
        <f>Jan!M205</f>
        <v>8133568.1329709468</v>
      </c>
      <c r="O205" s="34">
        <f t="shared" si="39"/>
        <v>-2332690.3484800095</v>
      </c>
    </row>
    <row r="206" spans="1:15" x14ac:dyDescent="0.25">
      <c r="A206" s="55">
        <v>4010</v>
      </c>
      <c r="B206" s="55" t="s">
        <v>226</v>
      </c>
      <c r="C206" s="56">
        <v>9494222</v>
      </c>
      <c r="D206" s="56">
        <v>2389</v>
      </c>
      <c r="E206" s="56">
        <f t="shared" si="30"/>
        <v>3974.1406446211804</v>
      </c>
      <c r="F206" s="57">
        <f t="shared" si="31"/>
        <v>0.80464922948972728</v>
      </c>
      <c r="G206" s="56">
        <f t="shared" si="32"/>
        <v>598.19592603334218</v>
      </c>
      <c r="H206" s="60">
        <f t="shared" si="33"/>
        <v>164.82720114874709</v>
      </c>
      <c r="I206" s="56">
        <f t="shared" si="34"/>
        <v>763.0231271820893</v>
      </c>
      <c r="J206" s="56">
        <f t="shared" si="35"/>
        <v>-51.063485976151945</v>
      </c>
      <c r="K206" s="56">
        <f t="shared" si="36"/>
        <v>711.95964120593737</v>
      </c>
      <c r="L206" s="56">
        <f t="shared" si="37"/>
        <v>1822862.2508380113</v>
      </c>
      <c r="M206" s="56">
        <f t="shared" si="38"/>
        <v>1700871.5828409845</v>
      </c>
      <c r="N206" s="34">
        <f>Jan!M206</f>
        <v>1285275.8397080617</v>
      </c>
      <c r="O206" s="34">
        <f t="shared" si="39"/>
        <v>415595.7431329228</v>
      </c>
    </row>
    <row r="207" spans="1:15" x14ac:dyDescent="0.25">
      <c r="A207" s="55">
        <v>4012</v>
      </c>
      <c r="B207" s="55" t="s">
        <v>227</v>
      </c>
      <c r="C207" s="56">
        <v>61746414</v>
      </c>
      <c r="D207" s="56">
        <v>14310</v>
      </c>
      <c r="E207" s="56">
        <f t="shared" si="30"/>
        <v>4314.9136268343818</v>
      </c>
      <c r="F207" s="57">
        <f t="shared" si="31"/>
        <v>0.87364596163605679</v>
      </c>
      <c r="G207" s="56">
        <f t="shared" si="32"/>
        <v>386.91667706115726</v>
      </c>
      <c r="H207" s="60">
        <f t="shared" si="33"/>
        <v>45.556657374126594</v>
      </c>
      <c r="I207" s="56">
        <f t="shared" si="34"/>
        <v>432.47333443528385</v>
      </c>
      <c r="J207" s="56">
        <f t="shared" si="35"/>
        <v>-51.063485976151945</v>
      </c>
      <c r="K207" s="56">
        <f t="shared" si="36"/>
        <v>381.40984845913192</v>
      </c>
      <c r="L207" s="56">
        <f t="shared" si="37"/>
        <v>6188693.4157689121</v>
      </c>
      <c r="M207" s="56">
        <f t="shared" si="38"/>
        <v>5457974.9314501779</v>
      </c>
      <c r="N207" s="34">
        <f>Jan!M207</f>
        <v>3397111.4680611528</v>
      </c>
      <c r="O207" s="34">
        <f t="shared" si="39"/>
        <v>2060863.4633890251</v>
      </c>
    </row>
    <row r="208" spans="1:15" x14ac:dyDescent="0.25">
      <c r="A208" s="55">
        <v>4014</v>
      </c>
      <c r="B208" s="55" t="s">
        <v>228</v>
      </c>
      <c r="C208" s="56">
        <v>41174120</v>
      </c>
      <c r="D208" s="56">
        <v>10446</v>
      </c>
      <c r="E208" s="56">
        <f t="shared" si="30"/>
        <v>3941.6159295424086</v>
      </c>
      <c r="F208" s="57">
        <f t="shared" si="31"/>
        <v>0.79806390972684271</v>
      </c>
      <c r="G208" s="56">
        <f t="shared" si="32"/>
        <v>618.36124938218063</v>
      </c>
      <c r="H208" s="60">
        <f t="shared" si="33"/>
        <v>176.21085142631722</v>
      </c>
      <c r="I208" s="56">
        <f t="shared" si="34"/>
        <v>794.57210080849791</v>
      </c>
      <c r="J208" s="56">
        <f t="shared" si="35"/>
        <v>-51.063485976151945</v>
      </c>
      <c r="K208" s="56">
        <f t="shared" si="36"/>
        <v>743.50861483234598</v>
      </c>
      <c r="L208" s="56">
        <f t="shared" si="37"/>
        <v>8300100.1650455687</v>
      </c>
      <c r="M208" s="56">
        <f t="shared" si="38"/>
        <v>7766690.9905386865</v>
      </c>
      <c r="N208" s="34">
        <f>Jan!M208</f>
        <v>6296832.9872207679</v>
      </c>
      <c r="O208" s="34">
        <f t="shared" si="39"/>
        <v>1469858.0033179186</v>
      </c>
    </row>
    <row r="209" spans="1:15" x14ac:dyDescent="0.25">
      <c r="A209" s="55">
        <v>4016</v>
      </c>
      <c r="B209" s="55" t="s">
        <v>229</v>
      </c>
      <c r="C209" s="56">
        <v>15188469</v>
      </c>
      <c r="D209" s="56">
        <v>4067</v>
      </c>
      <c r="E209" s="56">
        <f t="shared" si="30"/>
        <v>3734.5633144824196</v>
      </c>
      <c r="F209" s="57">
        <f t="shared" si="31"/>
        <v>0.75614170765345978</v>
      </c>
      <c r="G209" s="56">
        <f t="shared" si="32"/>
        <v>746.73387071937384</v>
      </c>
      <c r="H209" s="60">
        <f t="shared" si="33"/>
        <v>248.67926669731335</v>
      </c>
      <c r="I209" s="56">
        <f t="shared" si="34"/>
        <v>995.41313741668716</v>
      </c>
      <c r="J209" s="56">
        <f t="shared" si="35"/>
        <v>-51.063485976151945</v>
      </c>
      <c r="K209" s="56">
        <f t="shared" si="36"/>
        <v>944.34965144053524</v>
      </c>
      <c r="L209" s="56">
        <f t="shared" si="37"/>
        <v>4048345.2298736665</v>
      </c>
      <c r="M209" s="56">
        <f t="shared" si="38"/>
        <v>3840670.032408657</v>
      </c>
      <c r="N209" s="34">
        <f>Jan!M209</f>
        <v>3409625.7693439461</v>
      </c>
      <c r="O209" s="34">
        <f t="shared" si="39"/>
        <v>431044.26306471089</v>
      </c>
    </row>
    <row r="210" spans="1:15" x14ac:dyDescent="0.25">
      <c r="A210" s="55">
        <v>4018</v>
      </c>
      <c r="B210" s="55" t="s">
        <v>230</v>
      </c>
      <c r="C210" s="56">
        <v>26985319</v>
      </c>
      <c r="D210" s="56">
        <v>6558</v>
      </c>
      <c r="E210" s="56">
        <f t="shared" si="30"/>
        <v>4114.8702348276911</v>
      </c>
      <c r="F210" s="57">
        <f t="shared" si="31"/>
        <v>0.83314292572549997</v>
      </c>
      <c r="G210" s="56">
        <f t="shared" si="32"/>
        <v>510.9435801053055</v>
      </c>
      <c r="H210" s="60">
        <f t="shared" si="33"/>
        <v>115.57184457646835</v>
      </c>
      <c r="I210" s="56">
        <f t="shared" si="34"/>
        <v>626.51542468177388</v>
      </c>
      <c r="J210" s="56">
        <f t="shared" si="35"/>
        <v>-51.063485976151945</v>
      </c>
      <c r="K210" s="56">
        <f t="shared" si="36"/>
        <v>575.45193870562196</v>
      </c>
      <c r="L210" s="56">
        <f t="shared" si="37"/>
        <v>4108688.1550630732</v>
      </c>
      <c r="M210" s="56">
        <f t="shared" si="38"/>
        <v>3773813.8140314687</v>
      </c>
      <c r="N210" s="34">
        <f>Jan!M210</f>
        <v>4531433.5361931641</v>
      </c>
      <c r="O210" s="34">
        <f t="shared" si="39"/>
        <v>-757619.72216169536</v>
      </c>
    </row>
    <row r="211" spans="1:15" x14ac:dyDescent="0.25">
      <c r="A211" s="55">
        <v>4020</v>
      </c>
      <c r="B211" s="55" t="s">
        <v>231</v>
      </c>
      <c r="C211" s="56">
        <v>39974311</v>
      </c>
      <c r="D211" s="56">
        <v>11135</v>
      </c>
      <c r="E211" s="56">
        <f t="shared" si="30"/>
        <v>3589.9695554557702</v>
      </c>
      <c r="F211" s="57">
        <f t="shared" si="31"/>
        <v>0.72686562832111723</v>
      </c>
      <c r="G211" s="56">
        <f t="shared" si="32"/>
        <v>836.38200131589645</v>
      </c>
      <c r="H211" s="60">
        <f t="shared" si="33"/>
        <v>299.28708235664067</v>
      </c>
      <c r="I211" s="56">
        <f t="shared" si="34"/>
        <v>1135.669083672537</v>
      </c>
      <c r="J211" s="56">
        <f t="shared" si="35"/>
        <v>-51.063485976151945</v>
      </c>
      <c r="K211" s="56">
        <f t="shared" si="36"/>
        <v>1084.6055976963851</v>
      </c>
      <c r="L211" s="56">
        <f t="shared" si="37"/>
        <v>12645675.246693699</v>
      </c>
      <c r="M211" s="56">
        <f t="shared" si="38"/>
        <v>12077083.330349248</v>
      </c>
      <c r="N211" s="34">
        <f>Jan!M211</f>
        <v>10367504.671242893</v>
      </c>
      <c r="O211" s="34">
        <f t="shared" si="39"/>
        <v>1709578.6591063552</v>
      </c>
    </row>
    <row r="212" spans="1:15" x14ac:dyDescent="0.25">
      <c r="A212" s="55">
        <v>4022</v>
      </c>
      <c r="B212" s="55" t="s">
        <v>232</v>
      </c>
      <c r="C212" s="56">
        <v>14098781</v>
      </c>
      <c r="D212" s="56">
        <v>2981</v>
      </c>
      <c r="E212" s="56">
        <f t="shared" si="30"/>
        <v>4729.5474672928549</v>
      </c>
      <c r="F212" s="57">
        <f t="shared" si="31"/>
        <v>0.95759739417955181</v>
      </c>
      <c r="G212" s="56">
        <f t="shared" si="32"/>
        <v>129.84369597690397</v>
      </c>
      <c r="H212" s="60">
        <f t="shared" si="33"/>
        <v>0</v>
      </c>
      <c r="I212" s="56">
        <f t="shared" si="34"/>
        <v>129.84369597690397</v>
      </c>
      <c r="J212" s="56">
        <f t="shared" si="35"/>
        <v>-51.063485976151945</v>
      </c>
      <c r="K212" s="56">
        <f t="shared" si="36"/>
        <v>78.780210000752021</v>
      </c>
      <c r="L212" s="56">
        <f t="shared" si="37"/>
        <v>387064.05770715076</v>
      </c>
      <c r="M212" s="56">
        <f t="shared" si="38"/>
        <v>234843.80601224178</v>
      </c>
      <c r="N212" s="34">
        <f>Jan!M212</f>
        <v>1603698.789782224</v>
      </c>
      <c r="O212" s="34">
        <f t="shared" si="39"/>
        <v>-1368854.9837699821</v>
      </c>
    </row>
    <row r="213" spans="1:15" x14ac:dyDescent="0.25">
      <c r="A213" s="55">
        <v>4024</v>
      </c>
      <c r="B213" s="55" t="s">
        <v>233</v>
      </c>
      <c r="C213" s="56">
        <v>9146747</v>
      </c>
      <c r="D213" s="56">
        <v>1646</v>
      </c>
      <c r="E213" s="56">
        <f t="shared" si="30"/>
        <v>5556.9544349939242</v>
      </c>
      <c r="F213" s="57">
        <f t="shared" si="31"/>
        <v>1.1251235183332577</v>
      </c>
      <c r="G213" s="56">
        <f t="shared" si="32"/>
        <v>-383.14862399775905</v>
      </c>
      <c r="H213" s="60">
        <f t="shared" si="33"/>
        <v>0</v>
      </c>
      <c r="I213" s="56">
        <f t="shared" si="34"/>
        <v>-383.14862399775905</v>
      </c>
      <c r="J213" s="56">
        <f t="shared" si="35"/>
        <v>-51.063485976151945</v>
      </c>
      <c r="K213" s="56">
        <f t="shared" si="36"/>
        <v>-434.21210997391097</v>
      </c>
      <c r="L213" s="56">
        <f t="shared" si="37"/>
        <v>-630662.63510031137</v>
      </c>
      <c r="M213" s="56">
        <f t="shared" si="38"/>
        <v>-714713.13301705744</v>
      </c>
      <c r="N213" s="34">
        <f>Jan!M213</f>
        <v>943726.53719944297</v>
      </c>
      <c r="O213" s="34">
        <f t="shared" si="39"/>
        <v>-1658439.6702165003</v>
      </c>
    </row>
    <row r="214" spans="1:15" x14ac:dyDescent="0.25">
      <c r="A214" s="55">
        <v>4026</v>
      </c>
      <c r="B214" s="55" t="s">
        <v>234</v>
      </c>
      <c r="C214" s="56">
        <v>46593189</v>
      </c>
      <c r="D214" s="56">
        <v>5529</v>
      </c>
      <c r="E214" s="56">
        <f t="shared" si="30"/>
        <v>8427.0553445469341</v>
      </c>
      <c r="F214" s="57">
        <f t="shared" si="31"/>
        <v>1.7062364410868338</v>
      </c>
      <c r="G214" s="56">
        <f t="shared" si="32"/>
        <v>-2162.6111879206251</v>
      </c>
      <c r="H214" s="60">
        <f t="shared" si="33"/>
        <v>0</v>
      </c>
      <c r="I214" s="56">
        <f t="shared" si="34"/>
        <v>-2162.6111879206251</v>
      </c>
      <c r="J214" s="56">
        <f t="shared" si="35"/>
        <v>-51.063485976151945</v>
      </c>
      <c r="K214" s="56">
        <f t="shared" si="36"/>
        <v>-2213.6746738967772</v>
      </c>
      <c r="L214" s="56">
        <f t="shared" si="37"/>
        <v>-11957077.258013137</v>
      </c>
      <c r="M214" s="56">
        <f t="shared" si="38"/>
        <v>-12239407.271975281</v>
      </c>
      <c r="N214" s="34">
        <f>Jan!M214</f>
        <v>1007818.4963934389</v>
      </c>
      <c r="O214" s="34">
        <f t="shared" si="39"/>
        <v>-13247225.768368719</v>
      </c>
    </row>
    <row r="215" spans="1:15" x14ac:dyDescent="0.25">
      <c r="A215" s="55">
        <v>4028</v>
      </c>
      <c r="B215" s="55" t="s">
        <v>235</v>
      </c>
      <c r="C215" s="56">
        <v>11387540</v>
      </c>
      <c r="D215" s="56">
        <v>2473</v>
      </c>
      <c r="E215" s="56">
        <f t="shared" si="30"/>
        <v>4604.7472705216333</v>
      </c>
      <c r="F215" s="57">
        <f t="shared" si="31"/>
        <v>0.93232894216639917</v>
      </c>
      <c r="G215" s="56">
        <f t="shared" si="32"/>
        <v>207.21981797506137</v>
      </c>
      <c r="H215" s="60">
        <f t="shared" si="33"/>
        <v>0</v>
      </c>
      <c r="I215" s="56">
        <f t="shared" si="34"/>
        <v>207.21981797506137</v>
      </c>
      <c r="J215" s="56">
        <f t="shared" si="35"/>
        <v>-51.063485976151945</v>
      </c>
      <c r="K215" s="56">
        <f t="shared" si="36"/>
        <v>156.15633199890942</v>
      </c>
      <c r="L215" s="56">
        <f t="shared" si="37"/>
        <v>512454.6098523268</v>
      </c>
      <c r="M215" s="56">
        <f t="shared" si="38"/>
        <v>386174.60903330299</v>
      </c>
      <c r="N215" s="34">
        <f>Jan!M215</f>
        <v>579781.39399547363</v>
      </c>
      <c r="O215" s="34">
        <f t="shared" si="39"/>
        <v>-193606.78496217064</v>
      </c>
    </row>
    <row r="216" spans="1:15" x14ac:dyDescent="0.25">
      <c r="A216" s="55">
        <v>4030</v>
      </c>
      <c r="B216" s="55" t="s">
        <v>236</v>
      </c>
      <c r="C216" s="56">
        <v>8632206</v>
      </c>
      <c r="D216" s="56">
        <v>1486</v>
      </c>
      <c r="E216" s="56">
        <f t="shared" si="30"/>
        <v>5809.0215343203226</v>
      </c>
      <c r="F216" s="57">
        <f t="shared" si="31"/>
        <v>1.1761598593664349</v>
      </c>
      <c r="G216" s="56">
        <f t="shared" si="32"/>
        <v>-539.43022558012603</v>
      </c>
      <c r="H216" s="60">
        <f t="shared" si="33"/>
        <v>0</v>
      </c>
      <c r="I216" s="56">
        <f t="shared" si="34"/>
        <v>-539.43022558012603</v>
      </c>
      <c r="J216" s="56">
        <f t="shared" si="35"/>
        <v>-51.063485976151945</v>
      </c>
      <c r="K216" s="56">
        <f t="shared" si="36"/>
        <v>-590.49371155627796</v>
      </c>
      <c r="L216" s="56">
        <f t="shared" si="37"/>
        <v>-801593.31521206733</v>
      </c>
      <c r="M216" s="56">
        <f t="shared" si="38"/>
        <v>-877473.65537262906</v>
      </c>
      <c r="N216" s="34">
        <f>Jan!M216</f>
        <v>984367.99501723726</v>
      </c>
      <c r="O216" s="34">
        <f t="shared" si="39"/>
        <v>-1861841.6503898664</v>
      </c>
    </row>
    <row r="217" spans="1:15" x14ac:dyDescent="0.25">
      <c r="A217" s="55">
        <v>4032</v>
      </c>
      <c r="B217" s="55" t="s">
        <v>237</v>
      </c>
      <c r="C217" s="56">
        <v>7366799</v>
      </c>
      <c r="D217" s="56">
        <v>1256</v>
      </c>
      <c r="E217" s="56">
        <f t="shared" si="30"/>
        <v>5865.2858280254777</v>
      </c>
      <c r="F217" s="57">
        <f t="shared" si="31"/>
        <v>1.1875517613211157</v>
      </c>
      <c r="G217" s="56">
        <f t="shared" si="32"/>
        <v>-574.31408767732216</v>
      </c>
      <c r="H217" s="60">
        <f t="shared" si="33"/>
        <v>0</v>
      </c>
      <c r="I217" s="56">
        <f t="shared" si="34"/>
        <v>-574.31408767732216</v>
      </c>
      <c r="J217" s="56">
        <f t="shared" si="35"/>
        <v>-51.063485976151945</v>
      </c>
      <c r="K217" s="56">
        <f t="shared" si="36"/>
        <v>-625.37757365347409</v>
      </c>
      <c r="L217" s="56">
        <f t="shared" si="37"/>
        <v>-721338.4941227166</v>
      </c>
      <c r="M217" s="56">
        <f t="shared" si="38"/>
        <v>-785474.23250876344</v>
      </c>
      <c r="N217" s="34">
        <f>Jan!M217</f>
        <v>879824.99813031638</v>
      </c>
      <c r="O217" s="34">
        <f t="shared" si="39"/>
        <v>-1665299.2306390798</v>
      </c>
    </row>
    <row r="218" spans="1:15" x14ac:dyDescent="0.25">
      <c r="A218" s="55">
        <v>4034</v>
      </c>
      <c r="B218" s="55" t="s">
        <v>238</v>
      </c>
      <c r="C218" s="56">
        <v>20735344</v>
      </c>
      <c r="D218" s="56">
        <v>2238</v>
      </c>
      <c r="E218" s="56">
        <f t="shared" si="30"/>
        <v>9265.1224307417342</v>
      </c>
      <c r="F218" s="57">
        <f t="shared" si="31"/>
        <v>1.8759209327718598</v>
      </c>
      <c r="G218" s="56">
        <f t="shared" si="32"/>
        <v>-2682.2127813614011</v>
      </c>
      <c r="H218" s="60">
        <f t="shared" si="33"/>
        <v>0</v>
      </c>
      <c r="I218" s="56">
        <f t="shared" si="34"/>
        <v>-2682.2127813614011</v>
      </c>
      <c r="J218" s="56">
        <f t="shared" si="35"/>
        <v>-51.063485976151945</v>
      </c>
      <c r="K218" s="56">
        <f t="shared" si="36"/>
        <v>-2733.2762673375532</v>
      </c>
      <c r="L218" s="56">
        <f t="shared" si="37"/>
        <v>-6002792.2046868159</v>
      </c>
      <c r="M218" s="56">
        <f t="shared" si="38"/>
        <v>-6117072.2863014443</v>
      </c>
      <c r="N218" s="34">
        <f>Jan!M218</f>
        <v>412983.71335296065</v>
      </c>
      <c r="O218" s="34">
        <f t="shared" si="39"/>
        <v>-6530055.9996544048</v>
      </c>
    </row>
    <row r="219" spans="1:15" x14ac:dyDescent="0.25">
      <c r="A219" s="55">
        <v>4036</v>
      </c>
      <c r="B219" s="55" t="s">
        <v>239</v>
      </c>
      <c r="C219" s="56">
        <v>36342869</v>
      </c>
      <c r="D219" s="56">
        <v>3861</v>
      </c>
      <c r="E219" s="56">
        <f t="shared" si="30"/>
        <v>9412.8124838124841</v>
      </c>
      <c r="F219" s="57">
        <f t="shared" si="31"/>
        <v>1.9058239226339622</v>
      </c>
      <c r="G219" s="56">
        <f t="shared" si="32"/>
        <v>-2773.7806142652662</v>
      </c>
      <c r="H219" s="60">
        <f t="shared" si="33"/>
        <v>0</v>
      </c>
      <c r="I219" s="56">
        <f t="shared" si="34"/>
        <v>-2773.7806142652662</v>
      </c>
      <c r="J219" s="56">
        <f t="shared" si="35"/>
        <v>-51.063485976151945</v>
      </c>
      <c r="K219" s="56">
        <f t="shared" si="36"/>
        <v>-2824.8441002414183</v>
      </c>
      <c r="L219" s="56">
        <f t="shared" si="37"/>
        <v>-10709566.951678192</v>
      </c>
      <c r="M219" s="56">
        <f t="shared" si="38"/>
        <v>-10906723.071032116</v>
      </c>
      <c r="N219" s="34">
        <f>Jan!M219</f>
        <v>-41274.651145764052</v>
      </c>
      <c r="O219" s="34">
        <f t="shared" si="39"/>
        <v>-10865448.419886352</v>
      </c>
    </row>
    <row r="220" spans="1:15" x14ac:dyDescent="0.25">
      <c r="A220" s="55">
        <v>4201</v>
      </c>
      <c r="B220" s="55" t="s">
        <v>240</v>
      </c>
      <c r="C220" s="56">
        <v>27091151</v>
      </c>
      <c r="D220" s="56">
        <v>6687</v>
      </c>
      <c r="E220" s="56">
        <f t="shared" si="30"/>
        <v>4051.316135785853</v>
      </c>
      <c r="F220" s="57">
        <f t="shared" si="31"/>
        <v>0.82027504776196014</v>
      </c>
      <c r="G220" s="56">
        <f t="shared" si="32"/>
        <v>550.34712151124506</v>
      </c>
      <c r="H220" s="60">
        <f t="shared" si="33"/>
        <v>137.81577924111167</v>
      </c>
      <c r="I220" s="56">
        <f t="shared" si="34"/>
        <v>688.16290075235679</v>
      </c>
      <c r="J220" s="56">
        <f t="shared" si="35"/>
        <v>-51.063485976151945</v>
      </c>
      <c r="K220" s="56">
        <f t="shared" si="36"/>
        <v>637.09941477620487</v>
      </c>
      <c r="L220" s="56">
        <f t="shared" si="37"/>
        <v>4601745.3173310095</v>
      </c>
      <c r="M220" s="56">
        <f t="shared" si="38"/>
        <v>4260283.7866084818</v>
      </c>
      <c r="N220" s="34">
        <f>Jan!M220</f>
        <v>3431862.0825775671</v>
      </c>
      <c r="O220" s="34">
        <f t="shared" si="39"/>
        <v>828421.7040309147</v>
      </c>
    </row>
    <row r="221" spans="1:15" x14ac:dyDescent="0.25">
      <c r="A221" s="55">
        <v>4202</v>
      </c>
      <c r="B221" s="55" t="s">
        <v>241</v>
      </c>
      <c r="C221" s="56">
        <v>104800823</v>
      </c>
      <c r="D221" s="56">
        <v>25419</v>
      </c>
      <c r="E221" s="56">
        <f t="shared" si="30"/>
        <v>4122.9325701247099</v>
      </c>
      <c r="F221" s="57">
        <f t="shared" si="31"/>
        <v>0.83477531684215922</v>
      </c>
      <c r="G221" s="56">
        <f t="shared" si="32"/>
        <v>505.94493222115386</v>
      </c>
      <c r="H221" s="60">
        <f t="shared" si="33"/>
        <v>112.75002722251178</v>
      </c>
      <c r="I221" s="56">
        <f t="shared" si="34"/>
        <v>618.69495944366565</v>
      </c>
      <c r="J221" s="56">
        <f t="shared" si="35"/>
        <v>-51.063485976151945</v>
      </c>
      <c r="K221" s="56">
        <f t="shared" si="36"/>
        <v>567.63147346751373</v>
      </c>
      <c r="L221" s="56">
        <f t="shared" si="37"/>
        <v>15726607.174098536</v>
      </c>
      <c r="M221" s="56">
        <f t="shared" si="38"/>
        <v>14428624.424070731</v>
      </c>
      <c r="N221" s="34">
        <f>Jan!M221</f>
        <v>13825849.877559327</v>
      </c>
      <c r="O221" s="34">
        <f t="shared" si="39"/>
        <v>602774.54651140422</v>
      </c>
    </row>
    <row r="222" spans="1:15" x14ac:dyDescent="0.25">
      <c r="A222" s="55">
        <v>4203</v>
      </c>
      <c r="B222" s="55" t="s">
        <v>242</v>
      </c>
      <c r="C222" s="56">
        <v>189137891</v>
      </c>
      <c r="D222" s="56">
        <v>46568</v>
      </c>
      <c r="E222" s="56">
        <f t="shared" si="30"/>
        <v>4061.5420675141727</v>
      </c>
      <c r="F222" s="57">
        <f t="shared" si="31"/>
        <v>0.82234550495555336</v>
      </c>
      <c r="G222" s="56">
        <f t="shared" si="32"/>
        <v>544.00704383968696</v>
      </c>
      <c r="H222" s="60">
        <f t="shared" si="33"/>
        <v>134.23670313619979</v>
      </c>
      <c r="I222" s="56">
        <f t="shared" si="34"/>
        <v>678.24374697588678</v>
      </c>
      <c r="J222" s="56">
        <f t="shared" si="35"/>
        <v>-51.063485976151945</v>
      </c>
      <c r="K222" s="56">
        <f t="shared" si="36"/>
        <v>627.18026099973486</v>
      </c>
      <c r="L222" s="56">
        <f t="shared" si="37"/>
        <v>31584454.809173096</v>
      </c>
      <c r="M222" s="56">
        <f t="shared" si="38"/>
        <v>29206530.394235652</v>
      </c>
      <c r="N222" s="34">
        <f>Jan!M222</f>
        <v>22597692.818131033</v>
      </c>
      <c r="O222" s="34">
        <f t="shared" si="39"/>
        <v>6608837.5761046186</v>
      </c>
    </row>
    <row r="223" spans="1:15" x14ac:dyDescent="0.25">
      <c r="A223" s="55">
        <v>4204</v>
      </c>
      <c r="B223" s="55" t="s">
        <v>243</v>
      </c>
      <c r="C223" s="56">
        <v>481742779</v>
      </c>
      <c r="D223" s="56">
        <v>118221</v>
      </c>
      <c r="E223" s="56">
        <f t="shared" si="30"/>
        <v>4074.9340557092228</v>
      </c>
      <c r="F223" s="57">
        <f t="shared" si="31"/>
        <v>0.8250569975639156</v>
      </c>
      <c r="G223" s="56">
        <f t="shared" si="32"/>
        <v>535.70401115875586</v>
      </c>
      <c r="H223" s="60">
        <f t="shared" si="33"/>
        <v>129.54950726793226</v>
      </c>
      <c r="I223" s="56">
        <f t="shared" si="34"/>
        <v>665.25351842668806</v>
      </c>
      <c r="J223" s="56">
        <f t="shared" si="35"/>
        <v>-51.063485976151945</v>
      </c>
      <c r="K223" s="56">
        <f t="shared" si="36"/>
        <v>614.19003245053614</v>
      </c>
      <c r="L223" s="56">
        <f t="shared" si="37"/>
        <v>78646936.201921493</v>
      </c>
      <c r="M223" s="56">
        <f t="shared" si="38"/>
        <v>72610159.826334834</v>
      </c>
      <c r="N223" s="34">
        <f>Jan!M223</f>
        <v>56123887.496516034</v>
      </c>
      <c r="O223" s="34">
        <f t="shared" si="39"/>
        <v>16486272.3298188</v>
      </c>
    </row>
    <row r="224" spans="1:15" x14ac:dyDescent="0.25">
      <c r="A224" s="55">
        <v>4205</v>
      </c>
      <c r="B224" s="55" t="s">
        <v>244</v>
      </c>
      <c r="C224" s="56">
        <v>94722639</v>
      </c>
      <c r="D224" s="56">
        <v>23768</v>
      </c>
      <c r="E224" s="56">
        <f t="shared" si="30"/>
        <v>3985.3012032985525</v>
      </c>
      <c r="F224" s="57">
        <f t="shared" si="31"/>
        <v>0.8069089217712716</v>
      </c>
      <c r="G224" s="56">
        <f t="shared" si="32"/>
        <v>591.27637965337146</v>
      </c>
      <c r="H224" s="60">
        <f t="shared" si="33"/>
        <v>160.92100561166683</v>
      </c>
      <c r="I224" s="56">
        <f t="shared" si="34"/>
        <v>752.19738526503829</v>
      </c>
      <c r="J224" s="56">
        <f t="shared" si="35"/>
        <v>-51.063485976151945</v>
      </c>
      <c r="K224" s="56">
        <f t="shared" si="36"/>
        <v>701.13389928888637</v>
      </c>
      <c r="L224" s="56">
        <f t="shared" si="37"/>
        <v>17878227.452979431</v>
      </c>
      <c r="M224" s="56">
        <f t="shared" si="38"/>
        <v>16664550.518298252</v>
      </c>
      <c r="N224" s="34">
        <f>Jan!M224</f>
        <v>15179789.937166691</v>
      </c>
      <c r="O224" s="34">
        <f t="shared" si="39"/>
        <v>1484760.5811315607</v>
      </c>
    </row>
    <row r="225" spans="1:15" x14ac:dyDescent="0.25">
      <c r="A225" s="55">
        <v>4206</v>
      </c>
      <c r="B225" s="55" t="s">
        <v>245</v>
      </c>
      <c r="C225" s="56">
        <v>40600606</v>
      </c>
      <c r="D225" s="56">
        <v>9880</v>
      </c>
      <c r="E225" s="56">
        <f t="shared" si="30"/>
        <v>4109.373076923077</v>
      </c>
      <c r="F225" s="57">
        <f t="shared" si="31"/>
        <v>0.83202990928550102</v>
      </c>
      <c r="G225" s="56">
        <f t="shared" si="32"/>
        <v>514.35181800616624</v>
      </c>
      <c r="H225" s="60">
        <f t="shared" si="33"/>
        <v>117.49584984308329</v>
      </c>
      <c r="I225" s="56">
        <f t="shared" si="34"/>
        <v>631.84766784924955</v>
      </c>
      <c r="J225" s="56">
        <f t="shared" si="35"/>
        <v>-51.063485976151945</v>
      </c>
      <c r="K225" s="56">
        <f t="shared" si="36"/>
        <v>580.78418187309762</v>
      </c>
      <c r="L225" s="56">
        <f t="shared" si="37"/>
        <v>6242654.9583505858</v>
      </c>
      <c r="M225" s="56">
        <f t="shared" si="38"/>
        <v>5738147.7169062048</v>
      </c>
      <c r="N225" s="34">
        <f>Jan!M225</f>
        <v>4324448.3497512145</v>
      </c>
      <c r="O225" s="34">
        <f t="shared" si="39"/>
        <v>1413699.3671549903</v>
      </c>
    </row>
    <row r="226" spans="1:15" x14ac:dyDescent="0.25">
      <c r="A226" s="55">
        <v>4207</v>
      </c>
      <c r="B226" s="55" t="s">
        <v>246</v>
      </c>
      <c r="C226" s="56">
        <v>40729023</v>
      </c>
      <c r="D226" s="56">
        <v>9329</v>
      </c>
      <c r="E226" s="56">
        <f t="shared" si="30"/>
        <v>4365.8508950584201</v>
      </c>
      <c r="F226" s="57">
        <f t="shared" si="31"/>
        <v>0.88395929407542517</v>
      </c>
      <c r="G226" s="56">
        <f t="shared" si="32"/>
        <v>355.33557076225355</v>
      </c>
      <c r="H226" s="60">
        <f t="shared" si="33"/>
        <v>27.728613495713216</v>
      </c>
      <c r="I226" s="56">
        <f t="shared" si="34"/>
        <v>383.06418425796676</v>
      </c>
      <c r="J226" s="56">
        <f t="shared" si="35"/>
        <v>-51.063485976151945</v>
      </c>
      <c r="K226" s="56">
        <f t="shared" si="36"/>
        <v>332.00069828181483</v>
      </c>
      <c r="L226" s="56">
        <f t="shared" si="37"/>
        <v>3573605.7749425718</v>
      </c>
      <c r="M226" s="56">
        <f t="shared" si="38"/>
        <v>3097234.5142710507</v>
      </c>
      <c r="N226" s="34">
        <f>Jan!M226</f>
        <v>3089997.6618612455</v>
      </c>
      <c r="O226" s="34">
        <f t="shared" si="39"/>
        <v>7236.8524098051712</v>
      </c>
    </row>
    <row r="227" spans="1:15" x14ac:dyDescent="0.25">
      <c r="A227" s="55">
        <v>4211</v>
      </c>
      <c r="B227" s="55" t="s">
        <v>247</v>
      </c>
      <c r="C227" s="56">
        <v>8700990</v>
      </c>
      <c r="D227" s="56">
        <v>2492</v>
      </c>
      <c r="E227" s="56">
        <f t="shared" si="30"/>
        <v>3491.5690208667738</v>
      </c>
      <c r="F227" s="57">
        <f t="shared" si="31"/>
        <v>0.70694234894609642</v>
      </c>
      <c r="G227" s="56">
        <f t="shared" si="32"/>
        <v>897.39033276107421</v>
      </c>
      <c r="H227" s="60">
        <f t="shared" si="33"/>
        <v>333.72726946278937</v>
      </c>
      <c r="I227" s="56">
        <f t="shared" si="34"/>
        <v>1231.1176022238635</v>
      </c>
      <c r="J227" s="56">
        <f t="shared" si="35"/>
        <v>-51.063485976151945</v>
      </c>
      <c r="K227" s="56">
        <f t="shared" si="36"/>
        <v>1180.0541162477116</v>
      </c>
      <c r="L227" s="56">
        <f t="shared" si="37"/>
        <v>3067945.0647418681</v>
      </c>
      <c r="M227" s="56">
        <f t="shared" si="38"/>
        <v>2940694.8576892973</v>
      </c>
      <c r="N227" s="34">
        <f>Jan!M227</f>
        <v>2681432.0734878564</v>
      </c>
      <c r="O227" s="34">
        <f t="shared" si="39"/>
        <v>259262.78420144087</v>
      </c>
    </row>
    <row r="228" spans="1:15" x14ac:dyDescent="0.25">
      <c r="A228" s="55">
        <v>4212</v>
      </c>
      <c r="B228" s="55" t="s">
        <v>248</v>
      </c>
      <c r="C228" s="56">
        <v>7904720</v>
      </c>
      <c r="D228" s="56">
        <v>2285</v>
      </c>
      <c r="E228" s="56">
        <f t="shared" si="30"/>
        <v>3459.3960612691467</v>
      </c>
      <c r="F228" s="57">
        <f t="shared" si="31"/>
        <v>0.70042824955566008</v>
      </c>
      <c r="G228" s="56">
        <f t="shared" si="32"/>
        <v>917.33756771160301</v>
      </c>
      <c r="H228" s="60">
        <f t="shared" si="33"/>
        <v>344.98780532195889</v>
      </c>
      <c r="I228" s="56">
        <f t="shared" si="34"/>
        <v>1262.3253730335618</v>
      </c>
      <c r="J228" s="56">
        <f t="shared" si="35"/>
        <v>-51.063485976151945</v>
      </c>
      <c r="K228" s="56">
        <f t="shared" si="36"/>
        <v>1211.2618870574099</v>
      </c>
      <c r="L228" s="56">
        <f t="shared" si="37"/>
        <v>2884413.477381689</v>
      </c>
      <c r="M228" s="56">
        <f t="shared" si="38"/>
        <v>2767733.4119261815</v>
      </c>
      <c r="N228" s="34">
        <f>Jan!M228</f>
        <v>2403588.4192896276</v>
      </c>
      <c r="O228" s="34">
        <f t="shared" si="39"/>
        <v>364144.99263655394</v>
      </c>
    </row>
    <row r="229" spans="1:15" x14ac:dyDescent="0.25">
      <c r="A229" s="55">
        <v>4213</v>
      </c>
      <c r="B229" s="55" t="s">
        <v>249</v>
      </c>
      <c r="C229" s="56">
        <v>24995967</v>
      </c>
      <c r="D229" s="56">
        <v>6464</v>
      </c>
      <c r="E229" s="56">
        <f t="shared" si="30"/>
        <v>3866.9503403465346</v>
      </c>
      <c r="F229" s="57">
        <f t="shared" si="31"/>
        <v>0.78294627444708187</v>
      </c>
      <c r="G229" s="56">
        <f t="shared" si="32"/>
        <v>664.65391468362247</v>
      </c>
      <c r="H229" s="60">
        <f t="shared" si="33"/>
        <v>202.3438076448731</v>
      </c>
      <c r="I229" s="56">
        <f t="shared" si="34"/>
        <v>866.99772232849557</v>
      </c>
      <c r="J229" s="56">
        <f t="shared" si="35"/>
        <v>-51.063485976151945</v>
      </c>
      <c r="K229" s="56">
        <f t="shared" si="36"/>
        <v>815.93423635234365</v>
      </c>
      <c r="L229" s="56">
        <f t="shared" si="37"/>
        <v>5604273.2771313954</v>
      </c>
      <c r="M229" s="56">
        <f t="shared" si="38"/>
        <v>5274198.9037815491</v>
      </c>
      <c r="N229" s="34">
        <f>Jan!M229</f>
        <v>4418801.6621611193</v>
      </c>
      <c r="O229" s="34">
        <f t="shared" si="39"/>
        <v>855397.24162042979</v>
      </c>
    </row>
    <row r="230" spans="1:15" x14ac:dyDescent="0.25">
      <c r="A230" s="55">
        <v>4214</v>
      </c>
      <c r="B230" s="55" t="s">
        <v>250</v>
      </c>
      <c r="C230" s="56">
        <v>27203706</v>
      </c>
      <c r="D230" s="56">
        <v>6260</v>
      </c>
      <c r="E230" s="56">
        <f t="shared" si="30"/>
        <v>4345.6399361022368</v>
      </c>
      <c r="F230" s="57">
        <f t="shared" si="31"/>
        <v>0.87986715592390996</v>
      </c>
      <c r="G230" s="56">
        <f t="shared" si="32"/>
        <v>367.86636531508719</v>
      </c>
      <c r="H230" s="60">
        <f t="shared" si="33"/>
        <v>34.802449130377362</v>
      </c>
      <c r="I230" s="56">
        <f t="shared" si="34"/>
        <v>402.66881444546453</v>
      </c>
      <c r="J230" s="56">
        <f t="shared" si="35"/>
        <v>-51.063485976151945</v>
      </c>
      <c r="K230" s="56">
        <f t="shared" si="36"/>
        <v>351.60532846931261</v>
      </c>
      <c r="L230" s="56">
        <f t="shared" si="37"/>
        <v>2520706.7784286081</v>
      </c>
      <c r="M230" s="56">
        <f t="shared" si="38"/>
        <v>2201049.356217897</v>
      </c>
      <c r="N230" s="34">
        <f>Jan!M230</f>
        <v>4190438.9978788071</v>
      </c>
      <c r="O230" s="34">
        <f t="shared" si="39"/>
        <v>-1989389.6416609101</v>
      </c>
    </row>
    <row r="231" spans="1:15" x14ac:dyDescent="0.25">
      <c r="A231" s="55">
        <v>4215</v>
      </c>
      <c r="B231" s="55" t="s">
        <v>251</v>
      </c>
      <c r="C231" s="56">
        <v>51490117</v>
      </c>
      <c r="D231" s="56">
        <v>11734</v>
      </c>
      <c r="E231" s="56">
        <f t="shared" si="30"/>
        <v>4388.11291972047</v>
      </c>
      <c r="F231" s="57">
        <f t="shared" si="31"/>
        <v>0.88846671406707656</v>
      </c>
      <c r="G231" s="56">
        <f t="shared" si="32"/>
        <v>341.53311547178259</v>
      </c>
      <c r="H231" s="60">
        <f t="shared" si="33"/>
        <v>19.936904863995732</v>
      </c>
      <c r="I231" s="56">
        <f t="shared" si="34"/>
        <v>361.47002033577832</v>
      </c>
      <c r="J231" s="56">
        <f t="shared" si="35"/>
        <v>-51.063485976151945</v>
      </c>
      <c r="K231" s="56">
        <f t="shared" si="36"/>
        <v>310.40653435962639</v>
      </c>
      <c r="L231" s="56">
        <f t="shared" si="37"/>
        <v>4241489.2186200228</v>
      </c>
      <c r="M231" s="56">
        <f t="shared" si="38"/>
        <v>3642310.2741758563</v>
      </c>
      <c r="N231" s="34">
        <f>Jan!M231</f>
        <v>2667879.6274010879</v>
      </c>
      <c r="O231" s="34">
        <f t="shared" si="39"/>
        <v>974430.64677476836</v>
      </c>
    </row>
    <row r="232" spans="1:15" x14ac:dyDescent="0.25">
      <c r="A232" s="55">
        <v>4216</v>
      </c>
      <c r="B232" s="55" t="s">
        <v>252</v>
      </c>
      <c r="C232" s="56">
        <v>19835122</v>
      </c>
      <c r="D232" s="56">
        <v>5413</v>
      </c>
      <c r="E232" s="56">
        <f t="shared" si="30"/>
        <v>3664.3491594309994</v>
      </c>
      <c r="F232" s="57">
        <f t="shared" si="31"/>
        <v>0.74192535981537688</v>
      </c>
      <c r="G232" s="56">
        <f t="shared" si="32"/>
        <v>790.26664685125434</v>
      </c>
      <c r="H232" s="60">
        <f t="shared" si="33"/>
        <v>273.25422096531042</v>
      </c>
      <c r="I232" s="56">
        <f t="shared" si="34"/>
        <v>1063.5208678165648</v>
      </c>
      <c r="J232" s="56">
        <f t="shared" si="35"/>
        <v>-51.063485976151945</v>
      </c>
      <c r="K232" s="56">
        <f t="shared" si="36"/>
        <v>1012.4573818404128</v>
      </c>
      <c r="L232" s="56">
        <f t="shared" si="37"/>
        <v>5756838.4574910654</v>
      </c>
      <c r="M232" s="56">
        <f t="shared" si="38"/>
        <v>5480431.8079021545</v>
      </c>
      <c r="N232" s="34">
        <f>Jan!M232</f>
        <v>5004702.4749517534</v>
      </c>
      <c r="O232" s="34">
        <f t="shared" si="39"/>
        <v>475729.33295040112</v>
      </c>
    </row>
    <row r="233" spans="1:15" x14ac:dyDescent="0.25">
      <c r="A233" s="55">
        <v>4217</v>
      </c>
      <c r="B233" s="55" t="s">
        <v>253</v>
      </c>
      <c r="C233" s="56">
        <v>8060880</v>
      </c>
      <c r="D233" s="56">
        <v>1778</v>
      </c>
      <c r="E233" s="56">
        <f t="shared" si="30"/>
        <v>4533.6782902137229</v>
      </c>
      <c r="F233" s="57">
        <f t="shared" si="31"/>
        <v>0.91793951678892072</v>
      </c>
      <c r="G233" s="56">
        <f t="shared" si="32"/>
        <v>251.28258576596579</v>
      </c>
      <c r="H233" s="60">
        <f t="shared" si="33"/>
        <v>0</v>
      </c>
      <c r="I233" s="56">
        <f t="shared" si="34"/>
        <v>251.28258576596579</v>
      </c>
      <c r="J233" s="56">
        <f t="shared" si="35"/>
        <v>-51.063485976151945</v>
      </c>
      <c r="K233" s="56">
        <f t="shared" si="36"/>
        <v>200.21909978981384</v>
      </c>
      <c r="L233" s="56">
        <f t="shared" si="37"/>
        <v>446780.43749188719</v>
      </c>
      <c r="M233" s="56">
        <f t="shared" si="38"/>
        <v>355989.55942628899</v>
      </c>
      <c r="N233" s="34">
        <f>Jan!M233</f>
        <v>1521633.633499763</v>
      </c>
      <c r="O233" s="34">
        <f t="shared" si="39"/>
        <v>-1165644.0740734739</v>
      </c>
    </row>
    <row r="234" spans="1:15" x14ac:dyDescent="0.25">
      <c r="A234" s="55">
        <v>4218</v>
      </c>
      <c r="B234" s="55" t="s">
        <v>254</v>
      </c>
      <c r="C234" s="56">
        <v>7046050</v>
      </c>
      <c r="D234" s="56">
        <v>1399</v>
      </c>
      <c r="E234" s="56">
        <f t="shared" si="30"/>
        <v>5036.4903502501784</v>
      </c>
      <c r="F234" s="57">
        <f t="shared" si="31"/>
        <v>1.019744503795122</v>
      </c>
      <c r="G234" s="56">
        <f t="shared" si="32"/>
        <v>-60.460891456636602</v>
      </c>
      <c r="H234" s="60">
        <f t="shared" si="33"/>
        <v>0</v>
      </c>
      <c r="I234" s="56">
        <f t="shared" si="34"/>
        <v>-60.460891456636602</v>
      </c>
      <c r="J234" s="56">
        <f t="shared" si="35"/>
        <v>-51.063485976151945</v>
      </c>
      <c r="K234" s="56">
        <f t="shared" si="36"/>
        <v>-111.52437743278855</v>
      </c>
      <c r="L234" s="56">
        <f t="shared" si="37"/>
        <v>-84584.787147834606</v>
      </c>
      <c r="M234" s="56">
        <f t="shared" si="38"/>
        <v>-156022.60402847119</v>
      </c>
      <c r="N234" s="34">
        <f>Jan!M234</f>
        <v>1794329.0874556627</v>
      </c>
      <c r="O234" s="34">
        <f t="shared" si="39"/>
        <v>-1950351.6914841339</v>
      </c>
    </row>
    <row r="235" spans="1:15" x14ac:dyDescent="0.25">
      <c r="A235" s="55">
        <v>4219</v>
      </c>
      <c r="B235" s="55" t="s">
        <v>255</v>
      </c>
      <c r="C235" s="56">
        <v>14961071</v>
      </c>
      <c r="D235" s="56">
        <v>3828</v>
      </c>
      <c r="E235" s="56">
        <f t="shared" si="30"/>
        <v>3908.3257575757575</v>
      </c>
      <c r="F235" s="57">
        <f t="shared" si="31"/>
        <v>0.79132360694998927</v>
      </c>
      <c r="G235" s="56">
        <f t="shared" si="32"/>
        <v>639.00115600150434</v>
      </c>
      <c r="H235" s="60">
        <f t="shared" si="33"/>
        <v>187.86241161464511</v>
      </c>
      <c r="I235" s="56">
        <f t="shared" si="34"/>
        <v>826.86356761614945</v>
      </c>
      <c r="J235" s="56">
        <f t="shared" si="35"/>
        <v>-51.063485976151945</v>
      </c>
      <c r="K235" s="56">
        <f t="shared" si="36"/>
        <v>775.80008163999753</v>
      </c>
      <c r="L235" s="56">
        <f t="shared" si="37"/>
        <v>3165233.7368346201</v>
      </c>
      <c r="M235" s="56">
        <f t="shared" si="38"/>
        <v>2969762.7125179106</v>
      </c>
      <c r="N235" s="34">
        <f>Jan!M235</f>
        <v>3070408.7427092758</v>
      </c>
      <c r="O235" s="34">
        <f t="shared" si="39"/>
        <v>-100646.03019136516</v>
      </c>
    </row>
    <row r="236" spans="1:15" x14ac:dyDescent="0.25">
      <c r="A236" s="55">
        <v>4220</v>
      </c>
      <c r="B236" s="55" t="s">
        <v>256</v>
      </c>
      <c r="C236" s="56">
        <v>6239677</v>
      </c>
      <c r="D236" s="56">
        <v>1162</v>
      </c>
      <c r="E236" s="56">
        <f t="shared" si="30"/>
        <v>5369.7736660929431</v>
      </c>
      <c r="F236" s="57">
        <f t="shared" si="31"/>
        <v>1.0872247938189858</v>
      </c>
      <c r="G236" s="56">
        <f t="shared" si="32"/>
        <v>-267.09654727915074</v>
      </c>
      <c r="H236" s="60">
        <f t="shared" si="33"/>
        <v>0</v>
      </c>
      <c r="I236" s="56">
        <f t="shared" si="34"/>
        <v>-267.09654727915074</v>
      </c>
      <c r="J236" s="56">
        <f t="shared" si="35"/>
        <v>-51.063485976151945</v>
      </c>
      <c r="K236" s="56">
        <f t="shared" si="36"/>
        <v>-318.16003325530266</v>
      </c>
      <c r="L236" s="56">
        <f t="shared" si="37"/>
        <v>-310366.18793837319</v>
      </c>
      <c r="M236" s="56">
        <f t="shared" si="38"/>
        <v>-369701.95864266169</v>
      </c>
      <c r="N236" s="34">
        <f>Jan!M236</f>
        <v>730606.6640982707</v>
      </c>
      <c r="O236" s="34">
        <f t="shared" si="39"/>
        <v>-1100308.6227409323</v>
      </c>
    </row>
    <row r="237" spans="1:15" x14ac:dyDescent="0.25">
      <c r="A237" s="55">
        <v>4221</v>
      </c>
      <c r="B237" s="55" t="s">
        <v>257</v>
      </c>
      <c r="C237" s="56">
        <v>12601857</v>
      </c>
      <c r="D237" s="56">
        <v>1205</v>
      </c>
      <c r="E237" s="56">
        <f t="shared" si="30"/>
        <v>10457.972614107885</v>
      </c>
      <c r="F237" s="57">
        <f t="shared" si="31"/>
        <v>2.1174388021108159</v>
      </c>
      <c r="G237" s="56">
        <f t="shared" si="32"/>
        <v>-3421.7798950484143</v>
      </c>
      <c r="H237" s="60">
        <f t="shared" si="33"/>
        <v>0</v>
      </c>
      <c r="I237" s="56">
        <f t="shared" si="34"/>
        <v>-3421.7798950484143</v>
      </c>
      <c r="J237" s="56">
        <f t="shared" si="35"/>
        <v>-51.063485976151945</v>
      </c>
      <c r="K237" s="56">
        <f t="shared" si="36"/>
        <v>-3472.8433810245665</v>
      </c>
      <c r="L237" s="56">
        <f t="shared" si="37"/>
        <v>-4123244.7735333391</v>
      </c>
      <c r="M237" s="56">
        <f t="shared" si="38"/>
        <v>-4184776.2741346024</v>
      </c>
      <c r="N237" s="34">
        <f>Jan!M237</f>
        <v>60114.944571187239</v>
      </c>
      <c r="O237" s="34">
        <f t="shared" si="39"/>
        <v>-4244891.2187057892</v>
      </c>
    </row>
    <row r="238" spans="1:15" x14ac:dyDescent="0.25">
      <c r="A238" s="55">
        <v>4222</v>
      </c>
      <c r="B238" s="55" t="s">
        <v>258</v>
      </c>
      <c r="C238" s="56">
        <v>25212939</v>
      </c>
      <c r="D238" s="56">
        <v>1039</v>
      </c>
      <c r="E238" s="56">
        <f t="shared" si="30"/>
        <v>24266.543792107797</v>
      </c>
      <c r="F238" s="57">
        <f t="shared" si="31"/>
        <v>4.9132774883359742</v>
      </c>
      <c r="G238" s="56">
        <f t="shared" si="32"/>
        <v>-11983.094025408362</v>
      </c>
      <c r="H238" s="60">
        <f t="shared" si="33"/>
        <v>0</v>
      </c>
      <c r="I238" s="56">
        <f t="shared" si="34"/>
        <v>-11983.094025408362</v>
      </c>
      <c r="J238" s="56">
        <f t="shared" si="35"/>
        <v>-51.063485976151945</v>
      </c>
      <c r="K238" s="56">
        <f t="shared" si="36"/>
        <v>-12034.157511384514</v>
      </c>
      <c r="L238" s="56">
        <f t="shared" si="37"/>
        <v>-12450434.692399288</v>
      </c>
      <c r="M238" s="56">
        <f t="shared" si="38"/>
        <v>-12503489.65432851</v>
      </c>
      <c r="N238" s="34">
        <f>Jan!M238</f>
        <v>-1290959.4269465033</v>
      </c>
      <c r="O238" s="34">
        <f t="shared" si="39"/>
        <v>-11212530.227382006</v>
      </c>
    </row>
    <row r="239" spans="1:15" x14ac:dyDescent="0.25">
      <c r="A239" s="55">
        <v>4223</v>
      </c>
      <c r="B239" s="55" t="s">
        <v>259</v>
      </c>
      <c r="C239" s="56">
        <v>59452596</v>
      </c>
      <c r="D239" s="56">
        <v>15622</v>
      </c>
      <c r="E239" s="56">
        <f t="shared" si="30"/>
        <v>3805.6968377928561</v>
      </c>
      <c r="F239" s="57">
        <f t="shared" si="31"/>
        <v>0.7705442011334277</v>
      </c>
      <c r="G239" s="56">
        <f t="shared" si="32"/>
        <v>702.63108626690325</v>
      </c>
      <c r="H239" s="60">
        <f t="shared" si="33"/>
        <v>223.7825335386606</v>
      </c>
      <c r="I239" s="56">
        <f t="shared" si="34"/>
        <v>926.41361980556383</v>
      </c>
      <c r="J239" s="56">
        <f t="shared" si="35"/>
        <v>-51.063485976151945</v>
      </c>
      <c r="K239" s="56">
        <f t="shared" si="36"/>
        <v>875.3501338294119</v>
      </c>
      <c r="L239" s="56">
        <f t="shared" si="37"/>
        <v>14472433.568602517</v>
      </c>
      <c r="M239" s="56">
        <f t="shared" si="38"/>
        <v>13674719.790683072</v>
      </c>
      <c r="N239" s="34">
        <f>Jan!M239</f>
        <v>15469684.578815131</v>
      </c>
      <c r="O239" s="34">
        <f t="shared" si="39"/>
        <v>-1794964.7881320585</v>
      </c>
    </row>
    <row r="240" spans="1:15" x14ac:dyDescent="0.25">
      <c r="A240" s="55">
        <v>4224</v>
      </c>
      <c r="B240" s="55" t="s">
        <v>260</v>
      </c>
      <c r="C240" s="56">
        <v>11472468</v>
      </c>
      <c r="D240" s="56">
        <v>915</v>
      </c>
      <c r="E240" s="56">
        <f t="shared" si="30"/>
        <v>12538.216393442623</v>
      </c>
      <c r="F240" s="57">
        <f t="shared" si="31"/>
        <v>2.5386283632950679</v>
      </c>
      <c r="G240" s="56">
        <f t="shared" si="32"/>
        <v>-4711.5310382359521</v>
      </c>
      <c r="H240" s="60">
        <f t="shared" si="33"/>
        <v>0</v>
      </c>
      <c r="I240" s="56">
        <f t="shared" si="34"/>
        <v>-4711.5310382359521</v>
      </c>
      <c r="J240" s="56">
        <f t="shared" si="35"/>
        <v>-51.063485976151945</v>
      </c>
      <c r="K240" s="56">
        <f t="shared" si="36"/>
        <v>-4762.5945242121043</v>
      </c>
      <c r="L240" s="56">
        <f t="shared" si="37"/>
        <v>-4311050.8999858964</v>
      </c>
      <c r="M240" s="56">
        <f t="shared" si="38"/>
        <v>-4357773.9896540754</v>
      </c>
      <c r="N240" s="34">
        <f>Jan!M240</f>
        <v>-45487.808562127408</v>
      </c>
      <c r="O240" s="34">
        <f t="shared" si="39"/>
        <v>-4312286.1810919475</v>
      </c>
    </row>
    <row r="241" spans="1:15" x14ac:dyDescent="0.25">
      <c r="A241" s="55">
        <v>4225</v>
      </c>
      <c r="B241" s="55" t="s">
        <v>261</v>
      </c>
      <c r="C241" s="56">
        <v>40629848</v>
      </c>
      <c r="D241" s="56">
        <v>10869</v>
      </c>
      <c r="E241" s="56">
        <f t="shared" si="30"/>
        <v>3738.1403993007634</v>
      </c>
      <c r="F241" s="57">
        <f t="shared" si="31"/>
        <v>0.75686596449293408</v>
      </c>
      <c r="G241" s="56">
        <f t="shared" si="32"/>
        <v>744.51607813200064</v>
      </c>
      <c r="H241" s="60">
        <f t="shared" si="33"/>
        <v>247.42728701089302</v>
      </c>
      <c r="I241" s="56">
        <f t="shared" si="34"/>
        <v>991.94336514289364</v>
      </c>
      <c r="J241" s="56">
        <f t="shared" si="35"/>
        <v>-51.063485976151945</v>
      </c>
      <c r="K241" s="56">
        <f t="shared" si="36"/>
        <v>940.87987916674172</v>
      </c>
      <c r="L241" s="56">
        <f t="shared" si="37"/>
        <v>10781432.435738111</v>
      </c>
      <c r="M241" s="56">
        <f t="shared" si="38"/>
        <v>10226423.406663315</v>
      </c>
      <c r="N241" s="34">
        <f>Jan!M241</f>
        <v>8995919.5853649732</v>
      </c>
      <c r="O241" s="34">
        <f t="shared" si="39"/>
        <v>1230503.8212983422</v>
      </c>
    </row>
    <row r="242" spans="1:15" x14ac:dyDescent="0.25">
      <c r="A242" s="55">
        <v>4226</v>
      </c>
      <c r="B242" s="55" t="s">
        <v>262</v>
      </c>
      <c r="C242" s="56">
        <v>7163565</v>
      </c>
      <c r="D242" s="56">
        <v>1786</v>
      </c>
      <c r="E242" s="56">
        <f t="shared" si="30"/>
        <v>4010.9546472564389</v>
      </c>
      <c r="F242" s="57">
        <f t="shared" si="31"/>
        <v>0.81210300667171653</v>
      </c>
      <c r="G242" s="56">
        <f t="shared" si="32"/>
        <v>575.37124439948184</v>
      </c>
      <c r="H242" s="60">
        <f t="shared" si="33"/>
        <v>151.94230022640662</v>
      </c>
      <c r="I242" s="56">
        <f t="shared" si="34"/>
        <v>727.31354462588843</v>
      </c>
      <c r="J242" s="56">
        <f t="shared" si="35"/>
        <v>-51.063485976151945</v>
      </c>
      <c r="K242" s="56">
        <f t="shared" si="36"/>
        <v>676.2500586497365</v>
      </c>
      <c r="L242" s="56">
        <f t="shared" si="37"/>
        <v>1298981.9907018368</v>
      </c>
      <c r="M242" s="56">
        <f t="shared" si="38"/>
        <v>1207782.6047484295</v>
      </c>
      <c r="N242" s="34">
        <f>Jan!M242</f>
        <v>941325.19660887367</v>
      </c>
      <c r="O242" s="34">
        <f t="shared" si="39"/>
        <v>266457.40813955583</v>
      </c>
    </row>
    <row r="243" spans="1:15" x14ac:dyDescent="0.25">
      <c r="A243" s="55">
        <v>4227</v>
      </c>
      <c r="B243" s="55" t="s">
        <v>263</v>
      </c>
      <c r="C243" s="56">
        <v>35650627</v>
      </c>
      <c r="D243" s="56">
        <v>6163</v>
      </c>
      <c r="E243" s="56">
        <f t="shared" si="30"/>
        <v>5784.6222618854454</v>
      </c>
      <c r="F243" s="57">
        <f t="shared" si="31"/>
        <v>1.171219708143703</v>
      </c>
      <c r="G243" s="56">
        <f t="shared" si="32"/>
        <v>-524.30267667050214</v>
      </c>
      <c r="H243" s="60">
        <f t="shared" si="33"/>
        <v>0</v>
      </c>
      <c r="I243" s="56">
        <f t="shared" si="34"/>
        <v>-524.30267667050214</v>
      </c>
      <c r="J243" s="56">
        <f t="shared" si="35"/>
        <v>-51.063485976151945</v>
      </c>
      <c r="K243" s="56">
        <f t="shared" si="36"/>
        <v>-575.36616264665406</v>
      </c>
      <c r="L243" s="56">
        <f t="shared" si="37"/>
        <v>-3231277.3963203048</v>
      </c>
      <c r="M243" s="56">
        <f t="shared" si="38"/>
        <v>-3545981.6603913289</v>
      </c>
      <c r="N243" s="34">
        <f>Jan!M243</f>
        <v>3554231.8439308438</v>
      </c>
      <c r="O243" s="34">
        <f t="shared" si="39"/>
        <v>-7100213.5043221731</v>
      </c>
    </row>
    <row r="244" spans="1:15" x14ac:dyDescent="0.25">
      <c r="A244" s="55">
        <v>4228</v>
      </c>
      <c r="B244" s="55" t="s">
        <v>264</v>
      </c>
      <c r="C244" s="56">
        <v>28096980</v>
      </c>
      <c r="D244" s="56">
        <v>1902</v>
      </c>
      <c r="E244" s="56">
        <f t="shared" si="30"/>
        <v>14772.334384858044</v>
      </c>
      <c r="F244" s="57">
        <f t="shared" si="31"/>
        <v>2.9909730287549166</v>
      </c>
      <c r="G244" s="56">
        <f t="shared" si="32"/>
        <v>-6096.6841929135135</v>
      </c>
      <c r="H244" s="60">
        <f t="shared" si="33"/>
        <v>0</v>
      </c>
      <c r="I244" s="56">
        <f t="shared" si="34"/>
        <v>-6096.6841929135135</v>
      </c>
      <c r="J244" s="56">
        <f t="shared" si="35"/>
        <v>-51.063485976151945</v>
      </c>
      <c r="K244" s="56">
        <f t="shared" si="36"/>
        <v>-6147.7476788896656</v>
      </c>
      <c r="L244" s="56">
        <f t="shared" si="37"/>
        <v>-11595893.334921503</v>
      </c>
      <c r="M244" s="56">
        <f t="shared" si="38"/>
        <v>-11693016.085248144</v>
      </c>
      <c r="N244" s="34">
        <f>Jan!M244</f>
        <v>-575594.02586357039</v>
      </c>
      <c r="O244" s="34">
        <f t="shared" si="39"/>
        <v>-11117422.059384573</v>
      </c>
    </row>
    <row r="245" spans="1:15" x14ac:dyDescent="0.25">
      <c r="A245" s="55">
        <v>4601</v>
      </c>
      <c r="B245" s="55" t="s">
        <v>265</v>
      </c>
      <c r="C245" s="56">
        <v>1511240925</v>
      </c>
      <c r="D245" s="56">
        <v>293709</v>
      </c>
      <c r="E245" s="56">
        <f t="shared" si="30"/>
        <v>5145.3681194651854</v>
      </c>
      <c r="F245" s="57">
        <f t="shared" si="31"/>
        <v>1.0417891219759079</v>
      </c>
      <c r="G245" s="56">
        <f t="shared" si="32"/>
        <v>-127.96510836994094</v>
      </c>
      <c r="H245" s="60">
        <f t="shared" si="33"/>
        <v>0</v>
      </c>
      <c r="I245" s="56">
        <f t="shared" si="34"/>
        <v>-127.96510836994094</v>
      </c>
      <c r="J245" s="56">
        <f t="shared" si="35"/>
        <v>-51.063485976151945</v>
      </c>
      <c r="K245" s="56">
        <f t="shared" si="36"/>
        <v>-179.02859434609289</v>
      </c>
      <c r="L245" s="56">
        <f t="shared" si="37"/>
        <v>-37584504.014226981</v>
      </c>
      <c r="M245" s="56">
        <f t="shared" si="38"/>
        <v>-52582309.416796595</v>
      </c>
      <c r="N245" s="34">
        <f>Jan!M245</f>
        <v>-68805822.612714618</v>
      </c>
      <c r="O245" s="34">
        <f t="shared" si="39"/>
        <v>16223513.195918024</v>
      </c>
    </row>
    <row r="246" spans="1:15" x14ac:dyDescent="0.25">
      <c r="A246" s="55">
        <v>4602</v>
      </c>
      <c r="B246" s="55" t="s">
        <v>266</v>
      </c>
      <c r="C246" s="56">
        <v>77954222</v>
      </c>
      <c r="D246" s="56">
        <v>17419</v>
      </c>
      <c r="E246" s="56">
        <f t="shared" si="30"/>
        <v>4475.2409437970036</v>
      </c>
      <c r="F246" s="57">
        <f t="shared" si="31"/>
        <v>0.90610763413240747</v>
      </c>
      <c r="G246" s="56">
        <f t="shared" si="32"/>
        <v>287.51374054433171</v>
      </c>
      <c r="H246" s="60">
        <f t="shared" si="33"/>
        <v>0</v>
      </c>
      <c r="I246" s="56">
        <f t="shared" si="34"/>
        <v>287.51374054433171</v>
      </c>
      <c r="J246" s="56">
        <f t="shared" si="35"/>
        <v>-51.063485976151945</v>
      </c>
      <c r="K246" s="56">
        <f t="shared" si="36"/>
        <v>236.45025456817976</v>
      </c>
      <c r="L246" s="56">
        <f t="shared" si="37"/>
        <v>5008201.8465417139</v>
      </c>
      <c r="M246" s="56">
        <f t="shared" si="38"/>
        <v>4118726.984323123</v>
      </c>
      <c r="N246" s="34">
        <f>Jan!M246</f>
        <v>3660353.2548593413</v>
      </c>
      <c r="O246" s="34">
        <f t="shared" si="39"/>
        <v>458373.7294637817</v>
      </c>
    </row>
    <row r="247" spans="1:15" x14ac:dyDescent="0.25">
      <c r="A247" s="55">
        <v>4611</v>
      </c>
      <c r="B247" s="55" t="s">
        <v>267</v>
      </c>
      <c r="C247" s="56">
        <v>18812192</v>
      </c>
      <c r="D247" s="56">
        <v>4093</v>
      </c>
      <c r="E247" s="56">
        <f t="shared" si="30"/>
        <v>4596.1866601514785</v>
      </c>
      <c r="F247" s="57">
        <f t="shared" si="31"/>
        <v>0.93059566467214894</v>
      </c>
      <c r="G247" s="56">
        <f t="shared" si="32"/>
        <v>212.52739640455735</v>
      </c>
      <c r="H247" s="60">
        <f t="shared" si="33"/>
        <v>0</v>
      </c>
      <c r="I247" s="56">
        <f t="shared" si="34"/>
        <v>212.52739640455735</v>
      </c>
      <c r="J247" s="56">
        <f t="shared" si="35"/>
        <v>-51.063485976151945</v>
      </c>
      <c r="K247" s="56">
        <f t="shared" si="36"/>
        <v>161.4639104284054</v>
      </c>
      <c r="L247" s="56">
        <f t="shared" si="37"/>
        <v>869874.63348385319</v>
      </c>
      <c r="M247" s="56">
        <f t="shared" si="38"/>
        <v>660871.78538346326</v>
      </c>
      <c r="N247" s="34">
        <f>Jan!M247</f>
        <v>1536918.411948554</v>
      </c>
      <c r="O247" s="34">
        <f t="shared" si="39"/>
        <v>-876046.62656509073</v>
      </c>
    </row>
    <row r="248" spans="1:15" x14ac:dyDescent="0.25">
      <c r="A248" s="55">
        <v>4612</v>
      </c>
      <c r="B248" s="55" t="s">
        <v>268</v>
      </c>
      <c r="C248" s="56">
        <v>25372824</v>
      </c>
      <c r="D248" s="56">
        <v>5752</v>
      </c>
      <c r="E248" s="56">
        <f t="shared" si="30"/>
        <v>4411.1307371349094</v>
      </c>
      <c r="F248" s="57">
        <f t="shared" si="31"/>
        <v>0.89312716036309059</v>
      </c>
      <c r="G248" s="56">
        <f t="shared" si="32"/>
        <v>327.26206867483018</v>
      </c>
      <c r="H248" s="60">
        <f t="shared" si="33"/>
        <v>11.88066876894195</v>
      </c>
      <c r="I248" s="56">
        <f t="shared" si="34"/>
        <v>339.14273744377215</v>
      </c>
      <c r="J248" s="56">
        <f t="shared" si="35"/>
        <v>-51.063485976151945</v>
      </c>
      <c r="K248" s="56">
        <f t="shared" si="36"/>
        <v>288.07925146762022</v>
      </c>
      <c r="L248" s="56">
        <f t="shared" si="37"/>
        <v>1950749.0257765774</v>
      </c>
      <c r="M248" s="56">
        <f t="shared" si="38"/>
        <v>1657031.8544417515</v>
      </c>
      <c r="N248" s="34">
        <f>Jan!M248</f>
        <v>1687031.135450301</v>
      </c>
      <c r="O248" s="34">
        <f t="shared" si="39"/>
        <v>-29999.2810085495</v>
      </c>
    </row>
    <row r="249" spans="1:15" x14ac:dyDescent="0.25">
      <c r="A249" s="55">
        <v>4613</v>
      </c>
      <c r="B249" s="55" t="s">
        <v>269</v>
      </c>
      <c r="C249" s="56">
        <v>66071231</v>
      </c>
      <c r="D249" s="56">
        <v>12365</v>
      </c>
      <c r="E249" s="56">
        <f t="shared" si="30"/>
        <v>5343.4072786089773</v>
      </c>
      <c r="F249" s="57">
        <f t="shared" si="31"/>
        <v>1.0818863583506502</v>
      </c>
      <c r="G249" s="56">
        <f t="shared" si="32"/>
        <v>-250.74938703909194</v>
      </c>
      <c r="H249" s="60">
        <f t="shared" si="33"/>
        <v>0</v>
      </c>
      <c r="I249" s="56">
        <f t="shared" si="34"/>
        <v>-250.74938703909194</v>
      </c>
      <c r="J249" s="56">
        <f t="shared" si="35"/>
        <v>-51.063485976151945</v>
      </c>
      <c r="K249" s="56">
        <f t="shared" si="36"/>
        <v>-301.81287301524389</v>
      </c>
      <c r="L249" s="56">
        <f t="shared" si="37"/>
        <v>-3100516.170738372</v>
      </c>
      <c r="M249" s="56">
        <f t="shared" si="38"/>
        <v>-3731916.174833491</v>
      </c>
      <c r="N249" s="34">
        <f>Jan!M249</f>
        <v>-3085029.2300226297</v>
      </c>
      <c r="O249" s="34">
        <f t="shared" si="39"/>
        <v>-646886.94481086126</v>
      </c>
    </row>
    <row r="250" spans="1:15" x14ac:dyDescent="0.25">
      <c r="A250" s="55">
        <v>4614</v>
      </c>
      <c r="B250" s="55" t="s">
        <v>270</v>
      </c>
      <c r="C250" s="56">
        <v>102553611</v>
      </c>
      <c r="D250" s="56">
        <v>19350</v>
      </c>
      <c r="E250" s="56">
        <f t="shared" si="30"/>
        <v>5299.9282170542638</v>
      </c>
      <c r="F250" s="57">
        <f t="shared" si="31"/>
        <v>1.0730830983486952</v>
      </c>
      <c r="G250" s="56">
        <f t="shared" si="32"/>
        <v>-223.79236887516953</v>
      </c>
      <c r="H250" s="60">
        <f t="shared" si="33"/>
        <v>0</v>
      </c>
      <c r="I250" s="56">
        <f t="shared" si="34"/>
        <v>-223.79236887516953</v>
      </c>
      <c r="J250" s="56">
        <f t="shared" si="35"/>
        <v>-51.063485976151945</v>
      </c>
      <c r="K250" s="56">
        <f t="shared" si="36"/>
        <v>-274.85585485132145</v>
      </c>
      <c r="L250" s="56">
        <f t="shared" si="37"/>
        <v>-4330382.3377345307</v>
      </c>
      <c r="M250" s="56">
        <f t="shared" si="38"/>
        <v>-5318460.7913730703</v>
      </c>
      <c r="N250" s="34">
        <f>Jan!M250</f>
        <v>-7143566.5836908957</v>
      </c>
      <c r="O250" s="34">
        <f t="shared" si="39"/>
        <v>1825105.7923178254</v>
      </c>
    </row>
    <row r="251" spans="1:15" x14ac:dyDescent="0.25">
      <c r="A251" s="55">
        <v>4615</v>
      </c>
      <c r="B251" s="55" t="s">
        <v>271</v>
      </c>
      <c r="C251" s="56">
        <v>14432249</v>
      </c>
      <c r="D251" s="56">
        <v>3208</v>
      </c>
      <c r="E251" s="56">
        <f t="shared" si="30"/>
        <v>4498.8307356608475</v>
      </c>
      <c r="F251" s="57">
        <f t="shared" si="31"/>
        <v>0.91088388881095184</v>
      </c>
      <c r="G251" s="56">
        <f t="shared" si="32"/>
        <v>272.88806958874852</v>
      </c>
      <c r="H251" s="60">
        <f t="shared" si="33"/>
        <v>0</v>
      </c>
      <c r="I251" s="56">
        <f t="shared" si="34"/>
        <v>272.88806958874852</v>
      </c>
      <c r="J251" s="56">
        <f t="shared" si="35"/>
        <v>-51.063485976151945</v>
      </c>
      <c r="K251" s="56">
        <f t="shared" si="36"/>
        <v>221.82458361259657</v>
      </c>
      <c r="L251" s="56">
        <f t="shared" si="37"/>
        <v>875424.92724070523</v>
      </c>
      <c r="M251" s="56">
        <f t="shared" si="38"/>
        <v>711613.26422920974</v>
      </c>
      <c r="N251" s="34">
        <f>Jan!M251</f>
        <v>389699.03728163458</v>
      </c>
      <c r="O251" s="34">
        <f t="shared" si="39"/>
        <v>321914.22694757517</v>
      </c>
    </row>
    <row r="252" spans="1:15" x14ac:dyDescent="0.25">
      <c r="A252" s="55">
        <v>4616</v>
      </c>
      <c r="B252" s="55" t="s">
        <v>272</v>
      </c>
      <c r="C252" s="56">
        <v>16963594</v>
      </c>
      <c r="D252" s="56">
        <v>2986</v>
      </c>
      <c r="E252" s="56">
        <f t="shared" si="30"/>
        <v>5681.0428667113192</v>
      </c>
      <c r="F252" s="57">
        <f t="shared" si="31"/>
        <v>1.1502478583852713</v>
      </c>
      <c r="G252" s="56">
        <f t="shared" si="32"/>
        <v>-460.08345166254389</v>
      </c>
      <c r="H252" s="60">
        <f t="shared" si="33"/>
        <v>0</v>
      </c>
      <c r="I252" s="56">
        <f t="shared" si="34"/>
        <v>-460.08345166254389</v>
      </c>
      <c r="J252" s="56">
        <f t="shared" si="35"/>
        <v>-51.063485976151945</v>
      </c>
      <c r="K252" s="56">
        <f t="shared" si="36"/>
        <v>-511.14693763869582</v>
      </c>
      <c r="L252" s="56">
        <f t="shared" si="37"/>
        <v>-1373809.1866643562</v>
      </c>
      <c r="M252" s="56">
        <f t="shared" si="38"/>
        <v>-1526284.7557891458</v>
      </c>
      <c r="N252" s="34">
        <f>Jan!M252</f>
        <v>-1723362.280772144</v>
      </c>
      <c r="O252" s="34">
        <f t="shared" si="39"/>
        <v>197077.52498299815</v>
      </c>
    </row>
    <row r="253" spans="1:15" x14ac:dyDescent="0.25">
      <c r="A253" s="55">
        <v>4617</v>
      </c>
      <c r="B253" s="55" t="s">
        <v>273</v>
      </c>
      <c r="C253" s="56">
        <v>75178802</v>
      </c>
      <c r="D253" s="56">
        <v>13175</v>
      </c>
      <c r="E253" s="56">
        <f t="shared" si="30"/>
        <v>5706.1709297912712</v>
      </c>
      <c r="F253" s="57">
        <f t="shared" si="31"/>
        <v>1.1553355687619078</v>
      </c>
      <c r="G253" s="56">
        <f t="shared" si="32"/>
        <v>-475.66285077211415</v>
      </c>
      <c r="H253" s="60">
        <f t="shared" si="33"/>
        <v>0</v>
      </c>
      <c r="I253" s="56">
        <f t="shared" si="34"/>
        <v>-475.66285077211415</v>
      </c>
      <c r="J253" s="56">
        <f t="shared" si="35"/>
        <v>-51.063485976151945</v>
      </c>
      <c r="K253" s="56">
        <f t="shared" si="36"/>
        <v>-526.72633674826614</v>
      </c>
      <c r="L253" s="56">
        <f t="shared" si="37"/>
        <v>-6266858.0589226037</v>
      </c>
      <c r="M253" s="56">
        <f t="shared" si="38"/>
        <v>-6939619.4866584064</v>
      </c>
      <c r="N253" s="34">
        <f>Jan!M253</f>
        <v>772836.48666007817</v>
      </c>
      <c r="O253" s="34">
        <f t="shared" si="39"/>
        <v>-7712455.9733184846</v>
      </c>
    </row>
    <row r="254" spans="1:15" x14ac:dyDescent="0.25">
      <c r="A254" s="55">
        <v>4618</v>
      </c>
      <c r="B254" s="55" t="s">
        <v>274</v>
      </c>
      <c r="C254" s="56">
        <v>76856780</v>
      </c>
      <c r="D254" s="56">
        <v>10981</v>
      </c>
      <c r="E254" s="56">
        <f t="shared" si="30"/>
        <v>6999.0693015208089</v>
      </c>
      <c r="F254" s="57">
        <f t="shared" si="31"/>
        <v>1.4171103199974322</v>
      </c>
      <c r="G254" s="56">
        <f t="shared" si="32"/>
        <v>-1277.2598412444274</v>
      </c>
      <c r="H254" s="60">
        <f t="shared" si="33"/>
        <v>0</v>
      </c>
      <c r="I254" s="56">
        <f t="shared" si="34"/>
        <v>-1277.2598412444274</v>
      </c>
      <c r="J254" s="56">
        <f t="shared" si="35"/>
        <v>-51.063485976151945</v>
      </c>
      <c r="K254" s="56">
        <f t="shared" si="36"/>
        <v>-1328.3233272205794</v>
      </c>
      <c r="L254" s="56">
        <f t="shared" si="37"/>
        <v>-14025590.316705057</v>
      </c>
      <c r="M254" s="56">
        <f t="shared" si="38"/>
        <v>-14586318.456209183</v>
      </c>
      <c r="N254" s="34">
        <f>Jan!M254</f>
        <v>-1501792.8287002442</v>
      </c>
      <c r="O254" s="34">
        <f t="shared" si="39"/>
        <v>-13084525.627508938</v>
      </c>
    </row>
    <row r="255" spans="1:15" x14ac:dyDescent="0.25">
      <c r="A255" s="55">
        <v>4619</v>
      </c>
      <c r="B255" s="55" t="s">
        <v>275</v>
      </c>
      <c r="C255" s="56">
        <v>17337934</v>
      </c>
      <c r="D255" s="56">
        <v>967</v>
      </c>
      <c r="E255" s="56">
        <f t="shared" si="30"/>
        <v>17929.611168562566</v>
      </c>
      <c r="F255" s="57">
        <f t="shared" si="31"/>
        <v>3.6302308101150453</v>
      </c>
      <c r="G255" s="56">
        <f t="shared" si="32"/>
        <v>-8054.1957988103168</v>
      </c>
      <c r="H255" s="60">
        <f t="shared" si="33"/>
        <v>0</v>
      </c>
      <c r="I255" s="56">
        <f t="shared" si="34"/>
        <v>-8054.1957988103168</v>
      </c>
      <c r="J255" s="56">
        <f t="shared" si="35"/>
        <v>-51.063485976151945</v>
      </c>
      <c r="K255" s="56">
        <f t="shared" si="36"/>
        <v>-8105.2592847864689</v>
      </c>
      <c r="L255" s="56">
        <f t="shared" si="37"/>
        <v>-7788407.3374495767</v>
      </c>
      <c r="M255" s="56">
        <f t="shared" si="38"/>
        <v>-7837785.7283885153</v>
      </c>
      <c r="N255" s="34">
        <f>Jan!M255</f>
        <v>-215864.17820718838</v>
      </c>
      <c r="O255" s="34">
        <f t="shared" si="39"/>
        <v>-7621921.5501813274</v>
      </c>
    </row>
    <row r="256" spans="1:15" x14ac:dyDescent="0.25">
      <c r="A256" s="55">
        <v>4620</v>
      </c>
      <c r="B256" s="55" t="s">
        <v>276</v>
      </c>
      <c r="C256" s="56">
        <v>8848887</v>
      </c>
      <c r="D256" s="56">
        <v>1100</v>
      </c>
      <c r="E256" s="56">
        <f t="shared" si="30"/>
        <v>8044.4427272727271</v>
      </c>
      <c r="F256" s="57">
        <f t="shared" si="31"/>
        <v>1.6287683856722814</v>
      </c>
      <c r="G256" s="56">
        <f t="shared" si="32"/>
        <v>-1925.3913652106169</v>
      </c>
      <c r="H256" s="60">
        <f t="shared" si="33"/>
        <v>0</v>
      </c>
      <c r="I256" s="56">
        <f t="shared" si="34"/>
        <v>-1925.3913652106169</v>
      </c>
      <c r="J256" s="56">
        <f t="shared" si="35"/>
        <v>-51.063485976151945</v>
      </c>
      <c r="K256" s="56">
        <f t="shared" si="36"/>
        <v>-1976.4548511867688</v>
      </c>
      <c r="L256" s="56">
        <f t="shared" si="37"/>
        <v>-2117930.5017316784</v>
      </c>
      <c r="M256" s="56">
        <f t="shared" si="38"/>
        <v>-2174100.3363054455</v>
      </c>
      <c r="N256" s="34">
        <f>Jan!M256</f>
        <v>1091086.9725026656</v>
      </c>
      <c r="O256" s="34">
        <f t="shared" si="39"/>
        <v>-3265187.3088081111</v>
      </c>
    </row>
    <row r="257" spans="1:15" x14ac:dyDescent="0.25">
      <c r="A257" s="55">
        <v>4621</v>
      </c>
      <c r="B257" s="55" t="s">
        <v>277</v>
      </c>
      <c r="C257" s="56">
        <v>78101791</v>
      </c>
      <c r="D257" s="56">
        <v>16436</v>
      </c>
      <c r="E257" s="56">
        <f t="shared" si="30"/>
        <v>4751.8733876855686</v>
      </c>
      <c r="F257" s="57">
        <f t="shared" si="31"/>
        <v>0.96211775121974874</v>
      </c>
      <c r="G257" s="56">
        <f t="shared" si="32"/>
        <v>116.00162533342149</v>
      </c>
      <c r="H257" s="60">
        <f t="shared" si="33"/>
        <v>0</v>
      </c>
      <c r="I257" s="56">
        <f t="shared" si="34"/>
        <v>116.00162533342149</v>
      </c>
      <c r="J257" s="56">
        <f t="shared" si="35"/>
        <v>-51.063485976151945</v>
      </c>
      <c r="K257" s="56">
        <f t="shared" si="36"/>
        <v>64.938139357269534</v>
      </c>
      <c r="L257" s="56">
        <f t="shared" si="37"/>
        <v>1906602.7139801155</v>
      </c>
      <c r="M257" s="56">
        <f t="shared" si="38"/>
        <v>1067323.258476082</v>
      </c>
      <c r="N257" s="34">
        <f>Jan!M257</f>
        <v>3339611.6483419416</v>
      </c>
      <c r="O257" s="34">
        <f t="shared" si="39"/>
        <v>-2272288.3898658594</v>
      </c>
    </row>
    <row r="258" spans="1:15" x14ac:dyDescent="0.25">
      <c r="A258" s="55">
        <v>4622</v>
      </c>
      <c r="B258" s="55" t="s">
        <v>278</v>
      </c>
      <c r="C258" s="56">
        <v>40588448</v>
      </c>
      <c r="D258" s="56">
        <v>8517</v>
      </c>
      <c r="E258" s="56">
        <f t="shared" si="30"/>
        <v>4765.5803686744157</v>
      </c>
      <c r="F258" s="57">
        <f t="shared" si="31"/>
        <v>0.96489302081324779</v>
      </c>
      <c r="G258" s="56">
        <f t="shared" si="32"/>
        <v>107.50329712033627</v>
      </c>
      <c r="H258" s="60">
        <f t="shared" si="33"/>
        <v>0</v>
      </c>
      <c r="I258" s="56">
        <f t="shared" si="34"/>
        <v>107.50329712033627</v>
      </c>
      <c r="J258" s="56">
        <f t="shared" si="35"/>
        <v>-51.063485976151945</v>
      </c>
      <c r="K258" s="56">
        <f t="shared" si="36"/>
        <v>56.439811144184326</v>
      </c>
      <c r="L258" s="56">
        <f t="shared" si="37"/>
        <v>915605.58157390403</v>
      </c>
      <c r="M258" s="56">
        <f t="shared" si="38"/>
        <v>480697.87151501788</v>
      </c>
      <c r="N258" s="34">
        <f>Jan!M258</f>
        <v>1743180.5437118702</v>
      </c>
      <c r="O258" s="34">
        <f t="shared" si="39"/>
        <v>-1262482.6721968523</v>
      </c>
    </row>
    <row r="259" spans="1:15" x14ac:dyDescent="0.25">
      <c r="A259" s="55">
        <v>4623</v>
      </c>
      <c r="B259" s="55" t="s">
        <v>279</v>
      </c>
      <c r="C259" s="56">
        <v>12348601</v>
      </c>
      <c r="D259" s="56">
        <v>2491</v>
      </c>
      <c r="E259" s="56">
        <f t="shared" si="30"/>
        <v>4957.2866318747492</v>
      </c>
      <c r="F259" s="57">
        <f t="shared" si="31"/>
        <v>1.0037080278214376</v>
      </c>
      <c r="G259" s="56">
        <f t="shared" si="32"/>
        <v>-11.354586063870519</v>
      </c>
      <c r="H259" s="60">
        <f t="shared" si="33"/>
        <v>0</v>
      </c>
      <c r="I259" s="56">
        <f t="shared" si="34"/>
        <v>-11.354586063870519</v>
      </c>
      <c r="J259" s="56">
        <f t="shared" si="35"/>
        <v>-51.063485976151945</v>
      </c>
      <c r="K259" s="56">
        <f t="shared" si="36"/>
        <v>-62.418072040022466</v>
      </c>
      <c r="L259" s="56">
        <f t="shared" si="37"/>
        <v>-28284.273885101462</v>
      </c>
      <c r="M259" s="56">
        <f t="shared" si="38"/>
        <v>-155483.41745169598</v>
      </c>
      <c r="N259" s="34">
        <f>Jan!M259</f>
        <v>853827.80684921844</v>
      </c>
      <c r="O259" s="34">
        <f t="shared" si="39"/>
        <v>-1009311.2243009144</v>
      </c>
    </row>
    <row r="260" spans="1:15" x14ac:dyDescent="0.25">
      <c r="A260" s="55">
        <v>4624</v>
      </c>
      <c r="B260" s="55" t="s">
        <v>280</v>
      </c>
      <c r="C260" s="56">
        <v>125787966</v>
      </c>
      <c r="D260" s="56">
        <v>26342</v>
      </c>
      <c r="E260" s="56">
        <f t="shared" si="30"/>
        <v>4775.1866221243645</v>
      </c>
      <c r="F260" s="57">
        <f t="shared" si="31"/>
        <v>0.96683801097036426</v>
      </c>
      <c r="G260" s="56">
        <f t="shared" si="32"/>
        <v>101.54741998136802</v>
      </c>
      <c r="H260" s="60">
        <f t="shared" si="33"/>
        <v>0</v>
      </c>
      <c r="I260" s="56">
        <f t="shared" si="34"/>
        <v>101.54741998136802</v>
      </c>
      <c r="J260" s="56">
        <f t="shared" si="35"/>
        <v>-51.063485976151945</v>
      </c>
      <c r="K260" s="56">
        <f t="shared" si="36"/>
        <v>50.483934005216078</v>
      </c>
      <c r="L260" s="56">
        <f t="shared" si="37"/>
        <v>2674962.1371491966</v>
      </c>
      <c r="M260" s="56">
        <f t="shared" si="38"/>
        <v>1329847.7895654019</v>
      </c>
      <c r="N260" s="34">
        <f>Jan!M260</f>
        <v>-508330.35904214164</v>
      </c>
      <c r="O260" s="34">
        <f t="shared" si="39"/>
        <v>1838178.1486075434</v>
      </c>
    </row>
    <row r="261" spans="1:15" x14ac:dyDescent="0.25">
      <c r="A261" s="55">
        <v>4625</v>
      </c>
      <c r="B261" s="55" t="s">
        <v>281</v>
      </c>
      <c r="C261" s="56">
        <v>74588021</v>
      </c>
      <c r="D261" s="56">
        <v>5437</v>
      </c>
      <c r="E261" s="56">
        <f t="shared" si="30"/>
        <v>13718.598675740299</v>
      </c>
      <c r="F261" s="57">
        <f t="shared" si="31"/>
        <v>2.7776218411025666</v>
      </c>
      <c r="G261" s="56">
        <f t="shared" si="32"/>
        <v>-5443.3680532605113</v>
      </c>
      <c r="H261" s="60">
        <f t="shared" si="33"/>
        <v>0</v>
      </c>
      <c r="I261" s="56">
        <f t="shared" si="34"/>
        <v>-5443.3680532605113</v>
      </c>
      <c r="J261" s="56">
        <f t="shared" si="35"/>
        <v>-51.063485976151945</v>
      </c>
      <c r="K261" s="56">
        <f t="shared" si="36"/>
        <v>-5494.4315392366634</v>
      </c>
      <c r="L261" s="56">
        <f t="shared" si="37"/>
        <v>-29595592.105577398</v>
      </c>
      <c r="M261" s="56">
        <f t="shared" si="38"/>
        <v>-29873224.278829738</v>
      </c>
      <c r="N261" s="34">
        <f>Jan!M261</f>
        <v>-29360164.295772985</v>
      </c>
      <c r="O261" s="34">
        <f t="shared" si="39"/>
        <v>-513059.98305675387</v>
      </c>
    </row>
    <row r="262" spans="1:15" x14ac:dyDescent="0.25">
      <c r="A262" s="55">
        <v>4626</v>
      </c>
      <c r="B262" s="55" t="s">
        <v>282</v>
      </c>
      <c r="C262" s="56">
        <v>192237070</v>
      </c>
      <c r="D262" s="56">
        <v>40105</v>
      </c>
      <c r="E262" s="56">
        <f t="shared" si="30"/>
        <v>4793.3442214187753</v>
      </c>
      <c r="F262" s="57">
        <f t="shared" si="31"/>
        <v>0.97051440282162027</v>
      </c>
      <c r="G262" s="56">
        <f t="shared" si="32"/>
        <v>90.2897084188333</v>
      </c>
      <c r="H262" s="60">
        <f t="shared" si="33"/>
        <v>0</v>
      </c>
      <c r="I262" s="56">
        <f t="shared" si="34"/>
        <v>90.2897084188333</v>
      </c>
      <c r="J262" s="56">
        <f t="shared" si="35"/>
        <v>-51.063485976151945</v>
      </c>
      <c r="K262" s="56">
        <f t="shared" si="36"/>
        <v>39.226222442681355</v>
      </c>
      <c r="L262" s="56">
        <f t="shared" si="37"/>
        <v>3621068.7561373096</v>
      </c>
      <c r="M262" s="56">
        <f t="shared" si="38"/>
        <v>1573167.6510637358</v>
      </c>
      <c r="N262" s="34">
        <f>Jan!M262</f>
        <v>-1995577.6137531325</v>
      </c>
      <c r="O262" s="34">
        <f t="shared" si="39"/>
        <v>3568745.2648168681</v>
      </c>
    </row>
    <row r="263" spans="1:15" x14ac:dyDescent="0.25">
      <c r="A263" s="55">
        <v>4627</v>
      </c>
      <c r="B263" s="55" t="s">
        <v>283</v>
      </c>
      <c r="C263" s="56">
        <v>133158820</v>
      </c>
      <c r="D263" s="56">
        <v>30377</v>
      </c>
      <c r="E263" s="56">
        <f t="shared" si="30"/>
        <v>4383.5408368173285</v>
      </c>
      <c r="F263" s="57">
        <f t="shared" si="31"/>
        <v>0.88754099872024916</v>
      </c>
      <c r="G263" s="56">
        <f t="shared" si="32"/>
        <v>344.36780687173035</v>
      </c>
      <c r="H263" s="60">
        <f t="shared" si="33"/>
        <v>21.537133880095279</v>
      </c>
      <c r="I263" s="56">
        <f t="shared" si="34"/>
        <v>365.90494075182562</v>
      </c>
      <c r="J263" s="56">
        <f t="shared" si="35"/>
        <v>-51.063485976151945</v>
      </c>
      <c r="K263" s="56">
        <f t="shared" si="36"/>
        <v>314.8414547756737</v>
      </c>
      <c r="L263" s="56">
        <f t="shared" si="37"/>
        <v>11115094.385218207</v>
      </c>
      <c r="M263" s="56">
        <f t="shared" si="38"/>
        <v>9563938.87172064</v>
      </c>
      <c r="N263" s="34">
        <f>Jan!M263</f>
        <v>6511068.3336920757</v>
      </c>
      <c r="O263" s="34">
        <f t="shared" si="39"/>
        <v>3052870.5380285643</v>
      </c>
    </row>
    <row r="264" spans="1:15" x14ac:dyDescent="0.25">
      <c r="A264" s="55">
        <v>4628</v>
      </c>
      <c r="B264" s="55" t="s">
        <v>284</v>
      </c>
      <c r="C264" s="56">
        <v>22393408</v>
      </c>
      <c r="D264" s="56">
        <v>3875</v>
      </c>
      <c r="E264" s="56">
        <f t="shared" si="30"/>
        <v>5778.9440000000004</v>
      </c>
      <c r="F264" s="57">
        <f t="shared" si="31"/>
        <v>1.1700700233540748</v>
      </c>
      <c r="G264" s="56">
        <f t="shared" si="32"/>
        <v>-520.78215430152625</v>
      </c>
      <c r="H264" s="60">
        <f t="shared" si="33"/>
        <v>0</v>
      </c>
      <c r="I264" s="56">
        <f t="shared" si="34"/>
        <v>-520.78215430152625</v>
      </c>
      <c r="J264" s="56">
        <f t="shared" si="35"/>
        <v>-51.063485976151945</v>
      </c>
      <c r="K264" s="56">
        <f t="shared" si="36"/>
        <v>-571.84564027767817</v>
      </c>
      <c r="L264" s="56">
        <f t="shared" si="37"/>
        <v>-2018030.8479184143</v>
      </c>
      <c r="M264" s="56">
        <f t="shared" si="38"/>
        <v>-2215901.8560760031</v>
      </c>
      <c r="N264" s="34">
        <f>Jan!M264</f>
        <v>2567367.8747252994</v>
      </c>
      <c r="O264" s="34">
        <f t="shared" si="39"/>
        <v>-4783269.7308013029</v>
      </c>
    </row>
    <row r="265" spans="1:15" x14ac:dyDescent="0.25">
      <c r="A265" s="55">
        <v>4629</v>
      </c>
      <c r="B265" s="55" t="s">
        <v>285</v>
      </c>
      <c r="C265" s="56">
        <v>9124771</v>
      </c>
      <c r="D265" s="56">
        <v>392</v>
      </c>
      <c r="E265" s="56">
        <f t="shared" ref="E265:E328" si="40">IF(ISNUMBER(C265),(C265)/D265,"")</f>
        <v>23277.477040816328</v>
      </c>
      <c r="F265" s="57">
        <f t="shared" ref="F265:F328" si="41">IF(ISNUMBER(C265),E265/$E$366,"")</f>
        <v>4.7130199055003645</v>
      </c>
      <c r="G265" s="56">
        <f t="shared" ref="G265:G328" si="42">IF(ISNUMBER(D265),(E$366-E265)*0.62,"")</f>
        <v>-11369.872639607647</v>
      </c>
      <c r="H265" s="60">
        <f t="shared" ref="H265:H328" si="43">IF(ISNUMBER(D265),(IF(E265&gt;=E$366*0.9,0,IF(E265&lt;0.9*E$366,(E$366*0.9-E265)*0.35))),"")</f>
        <v>0</v>
      </c>
      <c r="I265" s="56">
        <f t="shared" ref="I265:I328" si="44">IF(ISNUMBER(C265),G265+H265,"")</f>
        <v>-11369.872639607647</v>
      </c>
      <c r="J265" s="56">
        <f t="shared" ref="J265:J328" si="45">IF(ISNUMBER(D265),I$368,"")</f>
        <v>-51.063485976151945</v>
      </c>
      <c r="K265" s="56">
        <f t="shared" ref="K265:K328" si="46">I265+J265</f>
        <v>-11420.936125583799</v>
      </c>
      <c r="L265" s="56">
        <f t="shared" ref="L265:L328" si="47">I265*D265</f>
        <v>-4456990.0747261979</v>
      </c>
      <c r="M265" s="56">
        <f t="shared" ref="M265:M328" si="48">D265*K265</f>
        <v>-4477006.9612288494</v>
      </c>
      <c r="N265" s="34">
        <f>Jan!M265</f>
        <v>160551.5823464045</v>
      </c>
      <c r="O265" s="34">
        <f t="shared" ref="O265:O328" si="49">M265-N265</f>
        <v>-4637558.5435752543</v>
      </c>
    </row>
    <row r="266" spans="1:15" x14ac:dyDescent="0.25">
      <c r="A266" s="55">
        <v>4630</v>
      </c>
      <c r="B266" s="55" t="s">
        <v>286</v>
      </c>
      <c r="C266" s="56">
        <v>33848616</v>
      </c>
      <c r="D266" s="56">
        <v>8172</v>
      </c>
      <c r="E266" s="56">
        <f t="shared" si="40"/>
        <v>4142.0234948604993</v>
      </c>
      <c r="F266" s="57">
        <f t="shared" si="41"/>
        <v>0.83864068026347904</v>
      </c>
      <c r="G266" s="56">
        <f t="shared" si="42"/>
        <v>494.1085588849644</v>
      </c>
      <c r="H266" s="60">
        <f t="shared" si="43"/>
        <v>106.06820356498547</v>
      </c>
      <c r="I266" s="56">
        <f t="shared" si="44"/>
        <v>600.17676244994982</v>
      </c>
      <c r="J266" s="56">
        <f t="shared" si="45"/>
        <v>-51.063485976151945</v>
      </c>
      <c r="K266" s="56">
        <f t="shared" si="46"/>
        <v>549.1132764737979</v>
      </c>
      <c r="L266" s="56">
        <f t="shared" si="47"/>
        <v>4904644.5027409904</v>
      </c>
      <c r="M266" s="56">
        <f t="shared" si="48"/>
        <v>4487353.6953438763</v>
      </c>
      <c r="N266" s="34">
        <f>Jan!M266</f>
        <v>3487541.3009561668</v>
      </c>
      <c r="O266" s="34">
        <f t="shared" si="49"/>
        <v>999812.39438770944</v>
      </c>
    </row>
    <row r="267" spans="1:15" x14ac:dyDescent="0.25">
      <c r="A267" s="55">
        <v>4631</v>
      </c>
      <c r="B267" s="55" t="s">
        <v>287</v>
      </c>
      <c r="C267" s="56">
        <v>131132689</v>
      </c>
      <c r="D267" s="56">
        <v>30169</v>
      </c>
      <c r="E267" s="56">
        <f t="shared" si="40"/>
        <v>4346.6037654546053</v>
      </c>
      <c r="F267" s="57">
        <f t="shared" si="41"/>
        <v>0.88006230365900406</v>
      </c>
      <c r="G267" s="56">
        <f t="shared" si="42"/>
        <v>367.26879111661873</v>
      </c>
      <c r="H267" s="60">
        <f t="shared" si="43"/>
        <v>34.465108857048378</v>
      </c>
      <c r="I267" s="56">
        <f t="shared" si="44"/>
        <v>401.73389997366712</v>
      </c>
      <c r="J267" s="56">
        <f t="shared" si="45"/>
        <v>-51.063485976151945</v>
      </c>
      <c r="K267" s="56">
        <f t="shared" si="46"/>
        <v>350.6704139975152</v>
      </c>
      <c r="L267" s="56">
        <f t="shared" si="47"/>
        <v>12119910.028305564</v>
      </c>
      <c r="M267" s="56">
        <f t="shared" si="48"/>
        <v>10579375.719891036</v>
      </c>
      <c r="N267" s="34">
        <f>Jan!M267</f>
        <v>6401675.1522723166</v>
      </c>
      <c r="O267" s="34">
        <f t="shared" si="49"/>
        <v>4177700.5676187193</v>
      </c>
    </row>
    <row r="268" spans="1:15" x14ac:dyDescent="0.25">
      <c r="A268" s="55">
        <v>4632</v>
      </c>
      <c r="B268" s="55" t="s">
        <v>288</v>
      </c>
      <c r="C268" s="56">
        <v>18379352</v>
      </c>
      <c r="D268" s="56">
        <v>2915</v>
      </c>
      <c r="E268" s="56">
        <f t="shared" si="40"/>
        <v>6305.0950257289878</v>
      </c>
      <c r="F268" s="57">
        <f t="shared" si="41"/>
        <v>1.2766004799500354</v>
      </c>
      <c r="G268" s="56">
        <f t="shared" si="42"/>
        <v>-846.9957902534984</v>
      </c>
      <c r="H268" s="60">
        <f t="shared" si="43"/>
        <v>0</v>
      </c>
      <c r="I268" s="56">
        <f t="shared" si="44"/>
        <v>-846.9957902534984</v>
      </c>
      <c r="J268" s="56">
        <f t="shared" si="45"/>
        <v>-51.063485976151945</v>
      </c>
      <c r="K268" s="56">
        <f t="shared" si="46"/>
        <v>-898.05927622965032</v>
      </c>
      <c r="L268" s="56">
        <f t="shared" si="47"/>
        <v>-2468992.728588948</v>
      </c>
      <c r="M268" s="56">
        <f t="shared" si="48"/>
        <v>-2617842.7902094307</v>
      </c>
      <c r="N268" s="34">
        <f>Jan!M268</f>
        <v>-2898299.297987543</v>
      </c>
      <c r="O268" s="34">
        <f t="shared" si="49"/>
        <v>280456.50777811231</v>
      </c>
    </row>
    <row r="269" spans="1:15" x14ac:dyDescent="0.25">
      <c r="A269" s="55">
        <v>4633</v>
      </c>
      <c r="B269" s="55" t="s">
        <v>289</v>
      </c>
      <c r="C269" s="56">
        <v>2544175</v>
      </c>
      <c r="D269" s="56">
        <v>521</v>
      </c>
      <c r="E269" s="56">
        <f t="shared" si="40"/>
        <v>4883.2533589251443</v>
      </c>
      <c r="F269" s="57">
        <f t="shared" si="41"/>
        <v>0.98871841840332897</v>
      </c>
      <c r="G269" s="56">
        <f t="shared" si="42"/>
        <v>34.546043164884523</v>
      </c>
      <c r="H269" s="60">
        <f t="shared" si="43"/>
        <v>0</v>
      </c>
      <c r="I269" s="56">
        <f t="shared" si="44"/>
        <v>34.546043164884523</v>
      </c>
      <c r="J269" s="56">
        <f t="shared" si="45"/>
        <v>-51.063485976151945</v>
      </c>
      <c r="K269" s="56">
        <f t="shared" si="46"/>
        <v>-16.517442811267422</v>
      </c>
      <c r="L269" s="56">
        <f t="shared" si="47"/>
        <v>17998.488488904837</v>
      </c>
      <c r="M269" s="56">
        <f t="shared" si="48"/>
        <v>-8605.5877046703263</v>
      </c>
      <c r="N269" s="34">
        <f>Jan!M269</f>
        <v>-10179.322405320559</v>
      </c>
      <c r="O269" s="34">
        <f t="shared" si="49"/>
        <v>1573.7347006502332</v>
      </c>
    </row>
    <row r="270" spans="1:15" x14ac:dyDescent="0.25">
      <c r="A270" s="55">
        <v>4634</v>
      </c>
      <c r="B270" s="55" t="s">
        <v>290</v>
      </c>
      <c r="C270" s="56">
        <v>13398300</v>
      </c>
      <c r="D270" s="56">
        <v>1687</v>
      </c>
      <c r="E270" s="56">
        <f t="shared" si="40"/>
        <v>7942.0865441612332</v>
      </c>
      <c r="F270" s="57">
        <f t="shared" si="41"/>
        <v>1.608044201190878</v>
      </c>
      <c r="G270" s="56">
        <f t="shared" si="42"/>
        <v>-1861.9305316814905</v>
      </c>
      <c r="H270" s="60">
        <f t="shared" si="43"/>
        <v>0</v>
      </c>
      <c r="I270" s="56">
        <f t="shared" si="44"/>
        <v>-1861.9305316814905</v>
      </c>
      <c r="J270" s="56">
        <f t="shared" si="45"/>
        <v>-51.063485976151945</v>
      </c>
      <c r="K270" s="56">
        <f t="shared" si="46"/>
        <v>-1912.9940176576424</v>
      </c>
      <c r="L270" s="56">
        <f t="shared" si="47"/>
        <v>-3141076.8069466744</v>
      </c>
      <c r="M270" s="56">
        <f t="shared" si="48"/>
        <v>-3227220.9077884429</v>
      </c>
      <c r="N270" s="34">
        <f>Jan!M270</f>
        <v>125687.0343996622</v>
      </c>
      <c r="O270" s="34">
        <f t="shared" si="49"/>
        <v>-3352907.9421881051</v>
      </c>
    </row>
    <row r="271" spans="1:15" x14ac:dyDescent="0.25">
      <c r="A271" s="55">
        <v>4635</v>
      </c>
      <c r="B271" s="55" t="s">
        <v>291</v>
      </c>
      <c r="C271" s="56">
        <v>12857932</v>
      </c>
      <c r="D271" s="56">
        <v>2260</v>
      </c>
      <c r="E271" s="56">
        <f t="shared" si="40"/>
        <v>5689.3504424778757</v>
      </c>
      <c r="F271" s="57">
        <f t="shared" si="41"/>
        <v>1.1519299036466877</v>
      </c>
      <c r="G271" s="56">
        <f t="shared" si="42"/>
        <v>-465.23414863780897</v>
      </c>
      <c r="H271" s="60">
        <f t="shared" si="43"/>
        <v>0</v>
      </c>
      <c r="I271" s="56">
        <f t="shared" si="44"/>
        <v>-465.23414863780897</v>
      </c>
      <c r="J271" s="56">
        <f t="shared" si="45"/>
        <v>-51.063485976151945</v>
      </c>
      <c r="K271" s="56">
        <f t="shared" si="46"/>
        <v>-516.29763461396089</v>
      </c>
      <c r="L271" s="56">
        <f t="shared" si="47"/>
        <v>-1051429.1759214483</v>
      </c>
      <c r="M271" s="56">
        <f t="shared" si="48"/>
        <v>-1166832.6542275515</v>
      </c>
      <c r="N271" s="34">
        <f>Jan!M271</f>
        <v>-1091036.8376507193</v>
      </c>
      <c r="O271" s="34">
        <f t="shared" si="49"/>
        <v>-75795.816576832207</v>
      </c>
    </row>
    <row r="272" spans="1:15" x14ac:dyDescent="0.25">
      <c r="A272" s="55">
        <v>4636</v>
      </c>
      <c r="B272" s="55" t="s">
        <v>292</v>
      </c>
      <c r="C272" s="56">
        <v>4895769</v>
      </c>
      <c r="D272" s="56">
        <v>740</v>
      </c>
      <c r="E272" s="56">
        <f t="shared" si="40"/>
        <v>6615.9040540540536</v>
      </c>
      <c r="F272" s="57">
        <f t="shared" si="41"/>
        <v>1.3395303728562422</v>
      </c>
      <c r="G272" s="56">
        <f t="shared" si="42"/>
        <v>-1039.6973878150393</v>
      </c>
      <c r="H272" s="60">
        <f t="shared" si="43"/>
        <v>0</v>
      </c>
      <c r="I272" s="56">
        <f t="shared" si="44"/>
        <v>-1039.6973878150393</v>
      </c>
      <c r="J272" s="56">
        <f t="shared" si="45"/>
        <v>-51.063485976151945</v>
      </c>
      <c r="K272" s="56">
        <f t="shared" si="46"/>
        <v>-1090.7608737911912</v>
      </c>
      <c r="L272" s="56">
        <f t="shared" si="47"/>
        <v>-769376.06698312913</v>
      </c>
      <c r="M272" s="56">
        <f t="shared" si="48"/>
        <v>-807163.04660548153</v>
      </c>
      <c r="N272" s="34">
        <f>Jan!M272</f>
        <v>-393107.24648740352</v>
      </c>
      <c r="O272" s="34">
        <f t="shared" si="49"/>
        <v>-414055.80011807801</v>
      </c>
    </row>
    <row r="273" spans="1:15" x14ac:dyDescent="0.25">
      <c r="A273" s="55">
        <v>4637</v>
      </c>
      <c r="B273" s="55" t="s">
        <v>293</v>
      </c>
      <c r="C273" s="56">
        <v>6380792</v>
      </c>
      <c r="D273" s="56">
        <v>1281</v>
      </c>
      <c r="E273" s="56">
        <f t="shared" si="40"/>
        <v>4981.1022638563618</v>
      </c>
      <c r="F273" s="57">
        <f t="shared" si="41"/>
        <v>1.0085300086312392</v>
      </c>
      <c r="G273" s="56">
        <f t="shared" si="42"/>
        <v>-26.120277892470313</v>
      </c>
      <c r="H273" s="60">
        <f t="shared" si="43"/>
        <v>0</v>
      </c>
      <c r="I273" s="56">
        <f t="shared" si="44"/>
        <v>-26.120277892470313</v>
      </c>
      <c r="J273" s="56">
        <f t="shared" si="45"/>
        <v>-51.063485976151945</v>
      </c>
      <c r="K273" s="56">
        <f t="shared" si="46"/>
        <v>-77.183763868622265</v>
      </c>
      <c r="L273" s="56">
        <f t="shared" si="47"/>
        <v>-33460.075980254471</v>
      </c>
      <c r="M273" s="56">
        <f t="shared" si="48"/>
        <v>-98872.401515705118</v>
      </c>
      <c r="N273" s="34">
        <f>Jan!M273</f>
        <v>16777.692013021813</v>
      </c>
      <c r="O273" s="34">
        <f t="shared" si="49"/>
        <v>-115650.09352872692</v>
      </c>
    </row>
    <row r="274" spans="1:15" x14ac:dyDescent="0.25">
      <c r="A274" s="55">
        <v>4638</v>
      </c>
      <c r="B274" s="55" t="s">
        <v>294</v>
      </c>
      <c r="C274" s="56">
        <v>25422272</v>
      </c>
      <c r="D274" s="56">
        <v>3894</v>
      </c>
      <c r="E274" s="56">
        <f t="shared" si="40"/>
        <v>6528.5752439650742</v>
      </c>
      <c r="F274" s="57">
        <f t="shared" si="41"/>
        <v>1.3218487993957111</v>
      </c>
      <c r="G274" s="56">
        <f t="shared" si="42"/>
        <v>-985.55352555987201</v>
      </c>
      <c r="H274" s="60">
        <f t="shared" si="43"/>
        <v>0</v>
      </c>
      <c r="I274" s="56">
        <f t="shared" si="44"/>
        <v>-985.55352555987201</v>
      </c>
      <c r="J274" s="56">
        <f t="shared" si="45"/>
        <v>-51.063485976151945</v>
      </c>
      <c r="K274" s="56">
        <f t="shared" si="46"/>
        <v>-1036.6170115360239</v>
      </c>
      <c r="L274" s="56">
        <f t="shared" si="47"/>
        <v>-3837745.4285301417</v>
      </c>
      <c r="M274" s="56">
        <f t="shared" si="48"/>
        <v>-4036586.6429212773</v>
      </c>
      <c r="N274" s="34">
        <f>Jan!M274</f>
        <v>516362.71234871709</v>
      </c>
      <c r="O274" s="34">
        <f t="shared" si="49"/>
        <v>-4552949.3552699946</v>
      </c>
    </row>
    <row r="275" spans="1:15" x14ac:dyDescent="0.25">
      <c r="A275" s="55">
        <v>4639</v>
      </c>
      <c r="B275" s="55" t="s">
        <v>295</v>
      </c>
      <c r="C275" s="56">
        <v>16482883</v>
      </c>
      <c r="D275" s="56">
        <v>2550</v>
      </c>
      <c r="E275" s="56">
        <f t="shared" si="40"/>
        <v>6463.8756862745095</v>
      </c>
      <c r="F275" s="57">
        <f t="shared" si="41"/>
        <v>1.3087489989861558</v>
      </c>
      <c r="G275" s="56">
        <f t="shared" si="42"/>
        <v>-945.43979979172184</v>
      </c>
      <c r="H275" s="60">
        <f t="shared" si="43"/>
        <v>0</v>
      </c>
      <c r="I275" s="56">
        <f t="shared" si="44"/>
        <v>-945.43979979172184</v>
      </c>
      <c r="J275" s="56">
        <f t="shared" si="45"/>
        <v>-51.063485976151945</v>
      </c>
      <c r="K275" s="56">
        <f t="shared" si="46"/>
        <v>-996.50328576787376</v>
      </c>
      <c r="L275" s="56">
        <f t="shared" si="47"/>
        <v>-2410871.4894688907</v>
      </c>
      <c r="M275" s="56">
        <f t="shared" si="48"/>
        <v>-2541083.3787080781</v>
      </c>
      <c r="N275" s="34">
        <f>Jan!M275</f>
        <v>371062.05548259558</v>
      </c>
      <c r="O275" s="34">
        <f t="shared" si="49"/>
        <v>-2912145.4341906738</v>
      </c>
    </row>
    <row r="276" spans="1:15" x14ac:dyDescent="0.25">
      <c r="A276" s="55">
        <v>4640</v>
      </c>
      <c r="B276" s="55" t="s">
        <v>296</v>
      </c>
      <c r="C276" s="56">
        <v>57146747</v>
      </c>
      <c r="D276" s="56">
        <v>12496</v>
      </c>
      <c r="E276" s="56">
        <f t="shared" si="40"/>
        <v>4573.2031850192061</v>
      </c>
      <c r="F276" s="57">
        <f t="shared" si="41"/>
        <v>0.92594217170098059</v>
      </c>
      <c r="G276" s="56">
        <f t="shared" si="42"/>
        <v>226.7771509865662</v>
      </c>
      <c r="H276" s="60">
        <f t="shared" si="43"/>
        <v>0</v>
      </c>
      <c r="I276" s="56">
        <f t="shared" si="44"/>
        <v>226.7771509865662</v>
      </c>
      <c r="J276" s="56">
        <f t="shared" si="45"/>
        <v>-51.063485976151945</v>
      </c>
      <c r="K276" s="56">
        <f t="shared" si="46"/>
        <v>175.71366501041425</v>
      </c>
      <c r="L276" s="56">
        <f t="shared" si="47"/>
        <v>2833807.2787281312</v>
      </c>
      <c r="M276" s="56">
        <f t="shared" si="48"/>
        <v>2195717.9579701363</v>
      </c>
      <c r="N276" s="34">
        <f>Jan!M276</f>
        <v>3518663.1364302845</v>
      </c>
      <c r="O276" s="34">
        <f t="shared" si="49"/>
        <v>-1322945.1784601482</v>
      </c>
    </row>
    <row r="277" spans="1:15" x14ac:dyDescent="0.25">
      <c r="A277" s="55">
        <v>4641</v>
      </c>
      <c r="B277" s="55" t="s">
        <v>297</v>
      </c>
      <c r="C277" s="56">
        <v>23528674</v>
      </c>
      <c r="D277" s="56">
        <v>1836</v>
      </c>
      <c r="E277" s="56">
        <f t="shared" si="40"/>
        <v>12815.181917211328</v>
      </c>
      <c r="F277" s="57">
        <f t="shared" si="41"/>
        <v>2.5947059194825517</v>
      </c>
      <c r="G277" s="56">
        <f t="shared" si="42"/>
        <v>-4883.2496629725492</v>
      </c>
      <c r="H277" s="60">
        <f t="shared" si="43"/>
        <v>0</v>
      </c>
      <c r="I277" s="56">
        <f t="shared" si="44"/>
        <v>-4883.2496629725492</v>
      </c>
      <c r="J277" s="56">
        <f t="shared" si="45"/>
        <v>-51.063485976151945</v>
      </c>
      <c r="K277" s="56">
        <f t="shared" si="46"/>
        <v>-4934.3131489487014</v>
      </c>
      <c r="L277" s="56">
        <f t="shared" si="47"/>
        <v>-8965646.3812176008</v>
      </c>
      <c r="M277" s="56">
        <f t="shared" si="48"/>
        <v>-9059398.9414698165</v>
      </c>
      <c r="N277" s="34">
        <f>Jan!M277</f>
        <v>113444.08714746899</v>
      </c>
      <c r="O277" s="34">
        <f t="shared" si="49"/>
        <v>-9172843.0286172852</v>
      </c>
    </row>
    <row r="278" spans="1:15" x14ac:dyDescent="0.25">
      <c r="A278" s="55">
        <v>4642</v>
      </c>
      <c r="B278" s="55" t="s">
        <v>298</v>
      </c>
      <c r="C278" s="56">
        <v>13301341</v>
      </c>
      <c r="D278" s="56">
        <v>2188</v>
      </c>
      <c r="E278" s="56">
        <f t="shared" si="40"/>
        <v>6079.2234917733085</v>
      </c>
      <c r="F278" s="57">
        <f t="shared" si="41"/>
        <v>1.230867987818161</v>
      </c>
      <c r="G278" s="56">
        <f t="shared" si="42"/>
        <v>-706.95543920097725</v>
      </c>
      <c r="H278" s="60">
        <f t="shared" si="43"/>
        <v>0</v>
      </c>
      <c r="I278" s="56">
        <f t="shared" si="44"/>
        <v>-706.95543920097725</v>
      </c>
      <c r="J278" s="56">
        <f t="shared" si="45"/>
        <v>-51.063485976151945</v>
      </c>
      <c r="K278" s="56">
        <f t="shared" si="46"/>
        <v>-758.01892517712918</v>
      </c>
      <c r="L278" s="56">
        <f t="shared" si="47"/>
        <v>-1546818.5009717382</v>
      </c>
      <c r="M278" s="56">
        <f t="shared" si="48"/>
        <v>-1658545.4082875587</v>
      </c>
      <c r="N278" s="34">
        <f>Jan!M278</f>
        <v>437979.63108859619</v>
      </c>
      <c r="O278" s="34">
        <f t="shared" si="49"/>
        <v>-2096525.039376155</v>
      </c>
    </row>
    <row r="279" spans="1:15" x14ac:dyDescent="0.25">
      <c r="A279" s="55">
        <v>4643</v>
      </c>
      <c r="B279" s="55" t="s">
        <v>299</v>
      </c>
      <c r="C279" s="56">
        <v>34022245</v>
      </c>
      <c r="D279" s="56">
        <v>5213</v>
      </c>
      <c r="E279" s="56">
        <f t="shared" si="40"/>
        <v>6526.4233646652601</v>
      </c>
      <c r="F279" s="57">
        <f t="shared" si="41"/>
        <v>1.3214131057010519</v>
      </c>
      <c r="G279" s="56">
        <f t="shared" si="42"/>
        <v>-984.21936039398724</v>
      </c>
      <c r="H279" s="60">
        <f t="shared" si="43"/>
        <v>0</v>
      </c>
      <c r="I279" s="56">
        <f t="shared" si="44"/>
        <v>-984.21936039398724</v>
      </c>
      <c r="J279" s="56">
        <f t="shared" si="45"/>
        <v>-51.063485976151945</v>
      </c>
      <c r="K279" s="56">
        <f t="shared" si="46"/>
        <v>-1035.2828463701392</v>
      </c>
      <c r="L279" s="56">
        <f t="shared" si="47"/>
        <v>-5130735.5257338556</v>
      </c>
      <c r="M279" s="56">
        <f t="shared" si="48"/>
        <v>-5396929.4781275354</v>
      </c>
      <c r="N279" s="34">
        <f>Jan!M279</f>
        <v>-181918.86191734485</v>
      </c>
      <c r="O279" s="34">
        <f t="shared" si="49"/>
        <v>-5215010.6162101906</v>
      </c>
    </row>
    <row r="280" spans="1:15" x14ac:dyDescent="0.25">
      <c r="A280" s="55">
        <v>4644</v>
      </c>
      <c r="B280" s="55" t="s">
        <v>300</v>
      </c>
      <c r="C280" s="56">
        <v>38266220</v>
      </c>
      <c r="D280" s="56">
        <v>5432</v>
      </c>
      <c r="E280" s="56">
        <f t="shared" si="40"/>
        <v>7044.5913107511042</v>
      </c>
      <c r="F280" s="57">
        <f t="shared" si="41"/>
        <v>1.4263272181717725</v>
      </c>
      <c r="G280" s="56">
        <f t="shared" si="42"/>
        <v>-1305.4834869672106</v>
      </c>
      <c r="H280" s="60">
        <f t="shared" si="43"/>
        <v>0</v>
      </c>
      <c r="I280" s="56">
        <f t="shared" si="44"/>
        <v>-1305.4834869672106</v>
      </c>
      <c r="J280" s="56">
        <f t="shared" si="45"/>
        <v>-51.063485976151945</v>
      </c>
      <c r="K280" s="56">
        <f t="shared" si="46"/>
        <v>-1356.5469729433626</v>
      </c>
      <c r="L280" s="56">
        <f t="shared" si="47"/>
        <v>-7091386.3012058884</v>
      </c>
      <c r="M280" s="56">
        <f t="shared" si="48"/>
        <v>-7368763.1570283454</v>
      </c>
      <c r="N280" s="34">
        <f>Jan!M280</f>
        <v>3577601.7010858897</v>
      </c>
      <c r="O280" s="34">
        <f t="shared" si="49"/>
        <v>-10946364.858114235</v>
      </c>
    </row>
    <row r="281" spans="1:15" x14ac:dyDescent="0.25">
      <c r="A281" s="55">
        <v>4645</v>
      </c>
      <c r="B281" s="55" t="s">
        <v>301</v>
      </c>
      <c r="C281" s="56">
        <v>14914911</v>
      </c>
      <c r="D281" s="56">
        <v>2930</v>
      </c>
      <c r="E281" s="56">
        <f t="shared" si="40"/>
        <v>5090.4133105802048</v>
      </c>
      <c r="F281" s="57">
        <f t="shared" si="41"/>
        <v>1.0306623530514352</v>
      </c>
      <c r="G281" s="56">
        <f t="shared" si="42"/>
        <v>-93.893126861252966</v>
      </c>
      <c r="H281" s="60">
        <f t="shared" si="43"/>
        <v>0</v>
      </c>
      <c r="I281" s="56">
        <f t="shared" si="44"/>
        <v>-93.893126861252966</v>
      </c>
      <c r="J281" s="56">
        <f t="shared" si="45"/>
        <v>-51.063485976151945</v>
      </c>
      <c r="K281" s="56">
        <f t="shared" si="46"/>
        <v>-144.95661283740492</v>
      </c>
      <c r="L281" s="56">
        <f t="shared" si="47"/>
        <v>-275106.86170347116</v>
      </c>
      <c r="M281" s="56">
        <f t="shared" si="48"/>
        <v>-424722.87561359641</v>
      </c>
      <c r="N281" s="34">
        <f>Jan!M281</f>
        <v>-532884.28730823344</v>
      </c>
      <c r="O281" s="34">
        <f t="shared" si="49"/>
        <v>108161.41169463703</v>
      </c>
    </row>
    <row r="282" spans="1:15" x14ac:dyDescent="0.25">
      <c r="A282" s="55">
        <v>4646</v>
      </c>
      <c r="B282" s="55" t="s">
        <v>302</v>
      </c>
      <c r="C282" s="56">
        <v>12040083</v>
      </c>
      <c r="D282" s="56">
        <v>2924</v>
      </c>
      <c r="E282" s="56">
        <f t="shared" si="40"/>
        <v>4117.6754445964434</v>
      </c>
      <c r="F282" s="57">
        <f t="shared" si="41"/>
        <v>0.83371090005777193</v>
      </c>
      <c r="G282" s="56">
        <f t="shared" si="42"/>
        <v>509.20435004867909</v>
      </c>
      <c r="H282" s="60">
        <f t="shared" si="43"/>
        <v>114.59002115740503</v>
      </c>
      <c r="I282" s="56">
        <f t="shared" si="44"/>
        <v>623.79437120608418</v>
      </c>
      <c r="J282" s="56">
        <f t="shared" si="45"/>
        <v>-51.063485976151945</v>
      </c>
      <c r="K282" s="56">
        <f t="shared" si="46"/>
        <v>572.73088522993226</v>
      </c>
      <c r="L282" s="56">
        <f t="shared" si="47"/>
        <v>1823974.7414065902</v>
      </c>
      <c r="M282" s="56">
        <f t="shared" si="48"/>
        <v>1674665.1084123219</v>
      </c>
      <c r="N282" s="34">
        <f>Jan!M282</f>
        <v>1344859.8513798125</v>
      </c>
      <c r="O282" s="34">
        <f t="shared" si="49"/>
        <v>329805.25703250943</v>
      </c>
    </row>
    <row r="283" spans="1:15" x14ac:dyDescent="0.25">
      <c r="A283" s="55">
        <v>4647</v>
      </c>
      <c r="B283" s="55" t="s">
        <v>303</v>
      </c>
      <c r="C283" s="56">
        <v>110975712</v>
      </c>
      <c r="D283" s="56">
        <v>22662</v>
      </c>
      <c r="E283" s="56">
        <f t="shared" si="40"/>
        <v>4896.9954990733386</v>
      </c>
      <c r="F283" s="57">
        <f t="shared" si="41"/>
        <v>0.99150080671581875</v>
      </c>
      <c r="G283" s="56">
        <f t="shared" si="42"/>
        <v>26.025916273004079</v>
      </c>
      <c r="H283" s="60">
        <f t="shared" si="43"/>
        <v>0</v>
      </c>
      <c r="I283" s="56">
        <f t="shared" si="44"/>
        <v>26.025916273004079</v>
      </c>
      <c r="J283" s="56">
        <f t="shared" si="45"/>
        <v>-51.063485976151945</v>
      </c>
      <c r="K283" s="56">
        <f t="shared" si="46"/>
        <v>-25.037569703147867</v>
      </c>
      <c r="L283" s="56">
        <f t="shared" si="47"/>
        <v>589799.31457881839</v>
      </c>
      <c r="M283" s="56">
        <f t="shared" si="48"/>
        <v>-567401.40461273701</v>
      </c>
      <c r="N283" s="34">
        <f>Jan!M283</f>
        <v>630751.45430061559</v>
      </c>
      <c r="O283" s="34">
        <f t="shared" si="49"/>
        <v>-1198152.8589133527</v>
      </c>
    </row>
    <row r="284" spans="1:15" x14ac:dyDescent="0.25">
      <c r="A284" s="55">
        <v>4648</v>
      </c>
      <c r="B284" s="55" t="s">
        <v>304</v>
      </c>
      <c r="C284" s="56">
        <v>21955635</v>
      </c>
      <c r="D284" s="56">
        <v>3361</v>
      </c>
      <c r="E284" s="56">
        <f t="shared" si="40"/>
        <v>6532.4709907765546</v>
      </c>
      <c r="F284" s="57">
        <f t="shared" si="41"/>
        <v>1.3226375761277041</v>
      </c>
      <c r="G284" s="56">
        <f t="shared" si="42"/>
        <v>-987.96888858298985</v>
      </c>
      <c r="H284" s="60">
        <f t="shared" si="43"/>
        <v>0</v>
      </c>
      <c r="I284" s="56">
        <f t="shared" si="44"/>
        <v>-987.96888858298985</v>
      </c>
      <c r="J284" s="56">
        <f t="shared" si="45"/>
        <v>-51.063485976151945</v>
      </c>
      <c r="K284" s="56">
        <f t="shared" si="46"/>
        <v>-1039.0323745591418</v>
      </c>
      <c r="L284" s="56">
        <f t="shared" si="47"/>
        <v>-3320563.4345274288</v>
      </c>
      <c r="M284" s="56">
        <f t="shared" si="48"/>
        <v>-3492187.8108932753</v>
      </c>
      <c r="N284" s="34">
        <f>Jan!M284</f>
        <v>620856.80621059041</v>
      </c>
      <c r="O284" s="34">
        <f t="shared" si="49"/>
        <v>-4113044.6171038658</v>
      </c>
    </row>
    <row r="285" spans="1:15" x14ac:dyDescent="0.25">
      <c r="A285" s="55">
        <v>4649</v>
      </c>
      <c r="B285" s="55" t="s">
        <v>305</v>
      </c>
      <c r="C285" s="56">
        <v>43549106</v>
      </c>
      <c r="D285" s="56">
        <v>9655</v>
      </c>
      <c r="E285" s="56">
        <f t="shared" si="40"/>
        <v>4510.5236664940448</v>
      </c>
      <c r="F285" s="57">
        <f t="shared" si="41"/>
        <v>0.91325137114908783</v>
      </c>
      <c r="G285" s="56">
        <f t="shared" si="42"/>
        <v>265.63845247216619</v>
      </c>
      <c r="H285" s="60">
        <f t="shared" si="43"/>
        <v>0</v>
      </c>
      <c r="I285" s="56">
        <f t="shared" si="44"/>
        <v>265.63845247216619</v>
      </c>
      <c r="J285" s="56">
        <f t="shared" si="45"/>
        <v>-51.063485976151945</v>
      </c>
      <c r="K285" s="56">
        <f t="shared" si="46"/>
        <v>214.57496649601424</v>
      </c>
      <c r="L285" s="56">
        <f t="shared" si="47"/>
        <v>2564739.2586187646</v>
      </c>
      <c r="M285" s="56">
        <f t="shared" si="48"/>
        <v>2071721.3015190174</v>
      </c>
      <c r="N285" s="34">
        <f>Jan!M285</f>
        <v>1737665.4472488058</v>
      </c>
      <c r="O285" s="34">
        <f t="shared" si="49"/>
        <v>334055.85427021165</v>
      </c>
    </row>
    <row r="286" spans="1:15" x14ac:dyDescent="0.25">
      <c r="A286" s="55">
        <v>4650</v>
      </c>
      <c r="B286" s="55" t="s">
        <v>306</v>
      </c>
      <c r="C286" s="56">
        <v>24657826</v>
      </c>
      <c r="D286" s="56">
        <v>5936</v>
      </c>
      <c r="E286" s="56">
        <f t="shared" si="40"/>
        <v>4153.9464285714284</v>
      </c>
      <c r="F286" s="57">
        <f t="shared" si="41"/>
        <v>0.8410547315720911</v>
      </c>
      <c r="G286" s="56">
        <f t="shared" si="42"/>
        <v>486.71633998418838</v>
      </c>
      <c r="H286" s="60">
        <f t="shared" si="43"/>
        <v>101.89517676616028</v>
      </c>
      <c r="I286" s="56">
        <f t="shared" si="44"/>
        <v>588.61151675034864</v>
      </c>
      <c r="J286" s="56">
        <f t="shared" si="45"/>
        <v>-51.063485976151945</v>
      </c>
      <c r="K286" s="56">
        <f t="shared" si="46"/>
        <v>537.54803077419672</v>
      </c>
      <c r="L286" s="56">
        <f t="shared" si="47"/>
        <v>3493997.9634300694</v>
      </c>
      <c r="M286" s="56">
        <f t="shared" si="48"/>
        <v>3190885.1106756316</v>
      </c>
      <c r="N286" s="34">
        <f>Jan!M286</f>
        <v>2594736.016959839</v>
      </c>
      <c r="O286" s="34">
        <f t="shared" si="49"/>
        <v>596149.09371579252</v>
      </c>
    </row>
    <row r="287" spans="1:15" x14ac:dyDescent="0.25">
      <c r="A287" s="55">
        <v>4651</v>
      </c>
      <c r="B287" s="55" t="s">
        <v>307</v>
      </c>
      <c r="C287" s="56">
        <v>29520736</v>
      </c>
      <c r="D287" s="56">
        <v>7311</v>
      </c>
      <c r="E287" s="56">
        <f t="shared" si="40"/>
        <v>4037.8520038298452</v>
      </c>
      <c r="F287" s="57">
        <f t="shared" si="41"/>
        <v>0.81754894811603718</v>
      </c>
      <c r="G287" s="56">
        <f t="shared" si="42"/>
        <v>558.69488332396998</v>
      </c>
      <c r="H287" s="60">
        <f t="shared" si="43"/>
        <v>142.5282254257144</v>
      </c>
      <c r="I287" s="56">
        <f t="shared" si="44"/>
        <v>701.22310874968434</v>
      </c>
      <c r="J287" s="56">
        <f t="shared" si="45"/>
        <v>-51.063485976151945</v>
      </c>
      <c r="K287" s="56">
        <f t="shared" si="46"/>
        <v>650.15962277353242</v>
      </c>
      <c r="L287" s="56">
        <f t="shared" si="47"/>
        <v>5126642.1480689421</v>
      </c>
      <c r="M287" s="56">
        <f t="shared" si="48"/>
        <v>4753317.0020972956</v>
      </c>
      <c r="N287" s="34">
        <f>Jan!M287</f>
        <v>4395999.9850881714</v>
      </c>
      <c r="O287" s="34">
        <f t="shared" si="49"/>
        <v>357317.01700912416</v>
      </c>
    </row>
    <row r="288" spans="1:15" x14ac:dyDescent="0.25">
      <c r="A288" s="55">
        <v>5001</v>
      </c>
      <c r="B288" s="55" t="s">
        <v>308</v>
      </c>
      <c r="C288" s="56">
        <v>1077168602</v>
      </c>
      <c r="D288" s="56">
        <v>216518</v>
      </c>
      <c r="E288" s="56">
        <f t="shared" si="40"/>
        <v>4974.9609824587333</v>
      </c>
      <c r="F288" s="57">
        <f t="shared" si="41"/>
        <v>1.0072865757015643</v>
      </c>
      <c r="G288" s="56">
        <f t="shared" si="42"/>
        <v>-22.31268342594063</v>
      </c>
      <c r="H288" s="60">
        <f t="shared" si="43"/>
        <v>0</v>
      </c>
      <c r="I288" s="56">
        <f t="shared" si="44"/>
        <v>-22.31268342594063</v>
      </c>
      <c r="J288" s="56">
        <f t="shared" si="45"/>
        <v>-51.063485976151945</v>
      </c>
      <c r="K288" s="56">
        <f t="shared" si="46"/>
        <v>-73.376169402092572</v>
      </c>
      <c r="L288" s="56">
        <f t="shared" si="47"/>
        <v>-4831097.5900178133</v>
      </c>
      <c r="M288" s="56">
        <f t="shared" si="48"/>
        <v>-15887261.446602279</v>
      </c>
      <c r="N288" s="34">
        <f>Jan!M288</f>
        <v>-28360150.722485982</v>
      </c>
      <c r="O288" s="34">
        <f t="shared" si="49"/>
        <v>12472889.275883703</v>
      </c>
    </row>
    <row r="289" spans="1:15" x14ac:dyDescent="0.25">
      <c r="A289" s="55">
        <v>5006</v>
      </c>
      <c r="B289" s="55" t="s">
        <v>309</v>
      </c>
      <c r="C289" s="56">
        <v>90385002</v>
      </c>
      <c r="D289" s="56">
        <v>24064</v>
      </c>
      <c r="E289" s="56">
        <f t="shared" si="40"/>
        <v>3756.0256815159573</v>
      </c>
      <c r="F289" s="57">
        <f t="shared" si="41"/>
        <v>0.76048721996438806</v>
      </c>
      <c r="G289" s="56">
        <f t="shared" si="42"/>
        <v>733.42720315858048</v>
      </c>
      <c r="H289" s="60">
        <f t="shared" si="43"/>
        <v>241.16743823557516</v>
      </c>
      <c r="I289" s="56">
        <f t="shared" si="44"/>
        <v>974.59464139415559</v>
      </c>
      <c r="J289" s="56">
        <f t="shared" si="45"/>
        <v>-51.063485976151945</v>
      </c>
      <c r="K289" s="56">
        <f t="shared" si="46"/>
        <v>923.53115541800366</v>
      </c>
      <c r="L289" s="56">
        <f t="shared" si="47"/>
        <v>23452645.45050896</v>
      </c>
      <c r="M289" s="56">
        <f t="shared" si="48"/>
        <v>22223853.72397884</v>
      </c>
      <c r="N289" s="34">
        <f>Jan!M289</f>
        <v>20494107.152203772</v>
      </c>
      <c r="O289" s="34">
        <f t="shared" si="49"/>
        <v>1729746.5717750676</v>
      </c>
    </row>
    <row r="290" spans="1:15" x14ac:dyDescent="0.25">
      <c r="A290" s="55">
        <v>5007</v>
      </c>
      <c r="B290" s="55" t="s">
        <v>310</v>
      </c>
      <c r="C290" s="56">
        <v>62577993</v>
      </c>
      <c r="D290" s="56">
        <v>15154</v>
      </c>
      <c r="E290" s="56">
        <f t="shared" si="40"/>
        <v>4129.4703048700012</v>
      </c>
      <c r="F290" s="57">
        <f t="shared" si="41"/>
        <v>0.83609902017725046</v>
      </c>
      <c r="G290" s="56">
        <f t="shared" si="42"/>
        <v>501.89153667907323</v>
      </c>
      <c r="H290" s="60">
        <f t="shared" si="43"/>
        <v>110.46182006165981</v>
      </c>
      <c r="I290" s="56">
        <f t="shared" si="44"/>
        <v>612.35335674073303</v>
      </c>
      <c r="J290" s="56">
        <f t="shared" si="45"/>
        <v>-51.063485976151945</v>
      </c>
      <c r="K290" s="56">
        <f t="shared" si="46"/>
        <v>561.28987076458111</v>
      </c>
      <c r="L290" s="56">
        <f t="shared" si="47"/>
        <v>9279602.7680490687</v>
      </c>
      <c r="M290" s="56">
        <f t="shared" si="48"/>
        <v>8505786.7015664615</v>
      </c>
      <c r="N290" s="34">
        <f>Jan!M290</f>
        <v>6707763.3819321785</v>
      </c>
      <c r="O290" s="34">
        <f t="shared" si="49"/>
        <v>1798023.319634283</v>
      </c>
    </row>
    <row r="291" spans="1:15" x14ac:dyDescent="0.25">
      <c r="A291" s="55">
        <v>5014</v>
      </c>
      <c r="B291" s="55" t="s">
        <v>311</v>
      </c>
      <c r="C291" s="56">
        <v>125930693</v>
      </c>
      <c r="D291" s="56">
        <v>5655</v>
      </c>
      <c r="E291" s="56">
        <f t="shared" si="40"/>
        <v>22268.911229000885</v>
      </c>
      <c r="F291" s="57">
        <f t="shared" si="41"/>
        <v>4.5088143234796672</v>
      </c>
      <c r="G291" s="56">
        <f t="shared" si="42"/>
        <v>-10744.561836282075</v>
      </c>
      <c r="H291" s="60">
        <f t="shared" si="43"/>
        <v>0</v>
      </c>
      <c r="I291" s="56">
        <f t="shared" si="44"/>
        <v>-10744.561836282075</v>
      </c>
      <c r="J291" s="56">
        <f t="shared" si="45"/>
        <v>-51.063485976151945</v>
      </c>
      <c r="K291" s="56">
        <f t="shared" si="46"/>
        <v>-10795.625322258227</v>
      </c>
      <c r="L291" s="56">
        <f t="shared" si="47"/>
        <v>-60760497.184175134</v>
      </c>
      <c r="M291" s="56">
        <f t="shared" si="48"/>
        <v>-61049261.197370276</v>
      </c>
      <c r="N291" s="34">
        <f>Jan!M291</f>
        <v>-61433019.353900366</v>
      </c>
      <c r="O291" s="34">
        <f t="shared" si="49"/>
        <v>383758.15653008968</v>
      </c>
    </row>
    <row r="292" spans="1:15" x14ac:dyDescent="0.25">
      <c r="A292" s="55">
        <v>5020</v>
      </c>
      <c r="B292" s="55" t="s">
        <v>312</v>
      </c>
      <c r="C292" s="56">
        <v>5096024</v>
      </c>
      <c r="D292" s="56">
        <v>891</v>
      </c>
      <c r="E292" s="56">
        <f t="shared" si="40"/>
        <v>5719.4433221099889</v>
      </c>
      <c r="F292" s="57">
        <f t="shared" si="41"/>
        <v>1.1580228466435289</v>
      </c>
      <c r="G292" s="56">
        <f t="shared" si="42"/>
        <v>-483.89173400971913</v>
      </c>
      <c r="H292" s="60">
        <f t="shared" si="43"/>
        <v>0</v>
      </c>
      <c r="I292" s="56">
        <f t="shared" si="44"/>
        <v>-483.89173400971913</v>
      </c>
      <c r="J292" s="56">
        <f t="shared" si="45"/>
        <v>-51.063485976151945</v>
      </c>
      <c r="K292" s="56">
        <f t="shared" si="46"/>
        <v>-534.95521998587105</v>
      </c>
      <c r="L292" s="56">
        <f t="shared" si="47"/>
        <v>-431147.53500265977</v>
      </c>
      <c r="M292" s="56">
        <f t="shared" si="48"/>
        <v>-476645.10100741108</v>
      </c>
      <c r="N292" s="34">
        <f>Jan!M292</f>
        <v>-520405.20564902236</v>
      </c>
      <c r="O292" s="34">
        <f t="shared" si="49"/>
        <v>43760.10464161128</v>
      </c>
    </row>
    <row r="293" spans="1:15" x14ac:dyDescent="0.25">
      <c r="A293" s="55">
        <v>5021</v>
      </c>
      <c r="B293" s="55" t="s">
        <v>313</v>
      </c>
      <c r="C293" s="56">
        <v>29715783</v>
      </c>
      <c r="D293" s="56">
        <v>7408</v>
      </c>
      <c r="E293" s="56">
        <f t="shared" si="40"/>
        <v>4011.3098002159827</v>
      </c>
      <c r="F293" s="57">
        <f t="shared" si="41"/>
        <v>0.8121749149358678</v>
      </c>
      <c r="G293" s="56">
        <f t="shared" si="42"/>
        <v>575.15104956456469</v>
      </c>
      <c r="H293" s="60">
        <f t="shared" si="43"/>
        <v>151.81799669056628</v>
      </c>
      <c r="I293" s="56">
        <f t="shared" si="44"/>
        <v>726.96904625513093</v>
      </c>
      <c r="J293" s="56">
        <f t="shared" si="45"/>
        <v>-51.063485976151945</v>
      </c>
      <c r="K293" s="56">
        <f t="shared" si="46"/>
        <v>675.90556027897901</v>
      </c>
      <c r="L293" s="56">
        <f t="shared" si="47"/>
        <v>5385386.6946580103</v>
      </c>
      <c r="M293" s="56">
        <f t="shared" si="48"/>
        <v>5007108.3905466767</v>
      </c>
      <c r="N293" s="34">
        <f>Jan!M293</f>
        <v>6250216.7390361344</v>
      </c>
      <c r="O293" s="34">
        <f t="shared" si="49"/>
        <v>-1243108.3484894577</v>
      </c>
    </row>
    <row r="294" spans="1:15" x14ac:dyDescent="0.25">
      <c r="A294" s="55">
        <v>5022</v>
      </c>
      <c r="B294" s="55" t="s">
        <v>314</v>
      </c>
      <c r="C294" s="56">
        <v>11924739</v>
      </c>
      <c r="D294" s="56">
        <v>2513</v>
      </c>
      <c r="E294" s="56">
        <f t="shared" si="40"/>
        <v>4745.2204536410663</v>
      </c>
      <c r="F294" s="57">
        <f t="shared" si="41"/>
        <v>0.96077072333838776</v>
      </c>
      <c r="G294" s="56">
        <f t="shared" si="42"/>
        <v>120.12644444101286</v>
      </c>
      <c r="H294" s="60">
        <f t="shared" si="43"/>
        <v>0</v>
      </c>
      <c r="I294" s="56">
        <f t="shared" si="44"/>
        <v>120.12644444101286</v>
      </c>
      <c r="J294" s="56">
        <f t="shared" si="45"/>
        <v>-51.063485976151945</v>
      </c>
      <c r="K294" s="56">
        <f t="shared" si="46"/>
        <v>69.062958464860912</v>
      </c>
      <c r="L294" s="56">
        <f t="shared" si="47"/>
        <v>301877.75488026533</v>
      </c>
      <c r="M294" s="56">
        <f t="shared" si="48"/>
        <v>173555.21462219546</v>
      </c>
      <c r="N294" s="34">
        <f>Jan!M294</f>
        <v>3372883.2928992719</v>
      </c>
      <c r="O294" s="34">
        <f t="shared" si="49"/>
        <v>-3199328.0782770766</v>
      </c>
    </row>
    <row r="295" spans="1:15" x14ac:dyDescent="0.25">
      <c r="A295" s="55">
        <v>5025</v>
      </c>
      <c r="B295" s="55" t="s">
        <v>315</v>
      </c>
      <c r="C295" s="56">
        <v>24164219</v>
      </c>
      <c r="D295" s="56">
        <v>5681</v>
      </c>
      <c r="E295" s="56">
        <f t="shared" si="40"/>
        <v>4253.5150501672242</v>
      </c>
      <c r="F295" s="57">
        <f t="shared" si="41"/>
        <v>0.86121451498510326</v>
      </c>
      <c r="G295" s="56">
        <f t="shared" si="42"/>
        <v>424.98379459479497</v>
      </c>
      <c r="H295" s="60">
        <f t="shared" si="43"/>
        <v>67.04615920763176</v>
      </c>
      <c r="I295" s="56">
        <f t="shared" si="44"/>
        <v>492.02995380242675</v>
      </c>
      <c r="J295" s="56">
        <f t="shared" si="45"/>
        <v>-51.063485976151945</v>
      </c>
      <c r="K295" s="56">
        <f t="shared" si="46"/>
        <v>440.96646782627482</v>
      </c>
      <c r="L295" s="56">
        <f t="shared" si="47"/>
        <v>2795222.1675515864</v>
      </c>
      <c r="M295" s="56">
        <f t="shared" si="48"/>
        <v>2505130.5037210672</v>
      </c>
      <c r="N295" s="34">
        <f>Jan!M295</f>
        <v>2344526.424106949</v>
      </c>
      <c r="O295" s="34">
        <f t="shared" si="49"/>
        <v>160604.07961411821</v>
      </c>
    </row>
    <row r="296" spans="1:15" x14ac:dyDescent="0.25">
      <c r="A296" s="55">
        <v>5026</v>
      </c>
      <c r="B296" s="55" t="s">
        <v>316</v>
      </c>
      <c r="C296" s="56">
        <v>7522352</v>
      </c>
      <c r="D296" s="56">
        <v>2048</v>
      </c>
      <c r="E296" s="56">
        <f t="shared" si="40"/>
        <v>3673.0234375</v>
      </c>
      <c r="F296" s="57">
        <f t="shared" si="41"/>
        <v>0.74368165175085432</v>
      </c>
      <c r="G296" s="56">
        <f t="shared" si="42"/>
        <v>784.88859444847401</v>
      </c>
      <c r="H296" s="60">
        <f t="shared" si="43"/>
        <v>270.21822364116019</v>
      </c>
      <c r="I296" s="56">
        <f t="shared" si="44"/>
        <v>1055.1068180896341</v>
      </c>
      <c r="J296" s="56">
        <f t="shared" si="45"/>
        <v>-51.063485976151945</v>
      </c>
      <c r="K296" s="56">
        <f t="shared" si="46"/>
        <v>1004.0433321134822</v>
      </c>
      <c r="L296" s="56">
        <f t="shared" si="47"/>
        <v>2160858.7634475706</v>
      </c>
      <c r="M296" s="56">
        <f t="shared" si="48"/>
        <v>2056280.7441684115</v>
      </c>
      <c r="N296" s="34">
        <f>Jan!M296</f>
        <v>1795962.9059322358</v>
      </c>
      <c r="O296" s="34">
        <f t="shared" si="49"/>
        <v>260317.83823617571</v>
      </c>
    </row>
    <row r="297" spans="1:15" x14ac:dyDescent="0.25">
      <c r="A297" s="55">
        <v>5027</v>
      </c>
      <c r="B297" s="55" t="s">
        <v>317</v>
      </c>
      <c r="C297" s="56">
        <v>22755405</v>
      </c>
      <c r="D297" s="56">
        <v>6141</v>
      </c>
      <c r="E297" s="56">
        <f t="shared" si="40"/>
        <v>3705.4885197850513</v>
      </c>
      <c r="F297" s="57">
        <f t="shared" si="41"/>
        <v>0.75025489758737074</v>
      </c>
      <c r="G297" s="56">
        <f t="shared" si="42"/>
        <v>764.7602434317422</v>
      </c>
      <c r="H297" s="60">
        <f t="shared" si="43"/>
        <v>258.85544484139228</v>
      </c>
      <c r="I297" s="56">
        <f t="shared" si="44"/>
        <v>1023.6156882731345</v>
      </c>
      <c r="J297" s="56">
        <f t="shared" si="45"/>
        <v>-51.063485976151945</v>
      </c>
      <c r="K297" s="56">
        <f t="shared" si="46"/>
        <v>972.55220229698261</v>
      </c>
      <c r="L297" s="56">
        <f t="shared" si="47"/>
        <v>6286023.9416853189</v>
      </c>
      <c r="M297" s="56">
        <f t="shared" si="48"/>
        <v>5972443.07430577</v>
      </c>
      <c r="N297" s="34">
        <f>Jan!M297</f>
        <v>6089437.9878807897</v>
      </c>
      <c r="O297" s="34">
        <f t="shared" si="49"/>
        <v>-116994.91357501969</v>
      </c>
    </row>
    <row r="298" spans="1:15" x14ac:dyDescent="0.25">
      <c r="A298" s="55">
        <v>5028</v>
      </c>
      <c r="B298" s="55" t="s">
        <v>318</v>
      </c>
      <c r="C298" s="56">
        <v>73399723</v>
      </c>
      <c r="D298" s="56">
        <v>17812</v>
      </c>
      <c r="E298" s="56">
        <f t="shared" si="40"/>
        <v>4120.8018751403552</v>
      </c>
      <c r="F298" s="57">
        <f t="shared" si="41"/>
        <v>0.83434391236236072</v>
      </c>
      <c r="G298" s="56">
        <f t="shared" si="42"/>
        <v>507.2659631114538</v>
      </c>
      <c r="H298" s="60">
        <f t="shared" si="43"/>
        <v>113.49577046703592</v>
      </c>
      <c r="I298" s="56">
        <f t="shared" si="44"/>
        <v>620.76173357848973</v>
      </c>
      <c r="J298" s="56">
        <f t="shared" si="45"/>
        <v>-51.063485976151945</v>
      </c>
      <c r="K298" s="56">
        <f t="shared" si="46"/>
        <v>569.6982476023378</v>
      </c>
      <c r="L298" s="56">
        <f t="shared" si="47"/>
        <v>11057007.998500058</v>
      </c>
      <c r="M298" s="56">
        <f t="shared" si="48"/>
        <v>10147465.18629284</v>
      </c>
      <c r="N298" s="34">
        <f>Jan!M298</f>
        <v>8659948.7274340726</v>
      </c>
      <c r="O298" s="34">
        <f t="shared" si="49"/>
        <v>1487516.4588587675</v>
      </c>
    </row>
    <row r="299" spans="1:15" x14ac:dyDescent="0.25">
      <c r="A299" s="55">
        <v>5029</v>
      </c>
      <c r="B299" s="55" t="s">
        <v>319</v>
      </c>
      <c r="C299" s="56">
        <v>34576897</v>
      </c>
      <c r="D299" s="56">
        <v>8521</v>
      </c>
      <c r="E299" s="56">
        <f t="shared" si="40"/>
        <v>4057.8449712475062</v>
      </c>
      <c r="F299" s="57">
        <f t="shared" si="41"/>
        <v>0.82159694924795679</v>
      </c>
      <c r="G299" s="56">
        <f t="shared" si="42"/>
        <v>546.29924352502007</v>
      </c>
      <c r="H299" s="60">
        <f t="shared" si="43"/>
        <v>135.53068682953304</v>
      </c>
      <c r="I299" s="56">
        <f t="shared" si="44"/>
        <v>681.82993035455308</v>
      </c>
      <c r="J299" s="56">
        <f t="shared" si="45"/>
        <v>-51.063485976151945</v>
      </c>
      <c r="K299" s="56">
        <f t="shared" si="46"/>
        <v>630.76644437840116</v>
      </c>
      <c r="L299" s="56">
        <f t="shared" si="47"/>
        <v>5809872.8365511466</v>
      </c>
      <c r="M299" s="56">
        <f t="shared" si="48"/>
        <v>5374760.8725483567</v>
      </c>
      <c r="N299" s="34">
        <f>Jan!M299</f>
        <v>4132598.4478411041</v>
      </c>
      <c r="O299" s="34">
        <f t="shared" si="49"/>
        <v>1242162.4247072525</v>
      </c>
    </row>
    <row r="300" spans="1:15" x14ac:dyDescent="0.25">
      <c r="A300" s="55">
        <v>5031</v>
      </c>
      <c r="B300" s="55" t="s">
        <v>320</v>
      </c>
      <c r="C300" s="56">
        <v>69374444</v>
      </c>
      <c r="D300" s="56">
        <v>15023</v>
      </c>
      <c r="E300" s="56">
        <f t="shared" si="40"/>
        <v>4617.8821806563274</v>
      </c>
      <c r="F300" s="57">
        <f t="shared" si="41"/>
        <v>0.93498838385817795</v>
      </c>
      <c r="G300" s="56">
        <f t="shared" si="42"/>
        <v>199.07617369155102</v>
      </c>
      <c r="H300" s="60">
        <f t="shared" si="43"/>
        <v>0</v>
      </c>
      <c r="I300" s="56">
        <f t="shared" si="44"/>
        <v>199.07617369155102</v>
      </c>
      <c r="J300" s="56">
        <f t="shared" si="45"/>
        <v>-51.063485976151945</v>
      </c>
      <c r="K300" s="56">
        <f t="shared" si="46"/>
        <v>148.01268771539907</v>
      </c>
      <c r="L300" s="56">
        <f t="shared" si="47"/>
        <v>2990721.3573681707</v>
      </c>
      <c r="M300" s="56">
        <f t="shared" si="48"/>
        <v>2223594.6075484403</v>
      </c>
      <c r="N300" s="34">
        <f>Jan!M300</f>
        <v>1198577.3023509905</v>
      </c>
      <c r="O300" s="34">
        <f t="shared" si="49"/>
        <v>1025017.3051974499</v>
      </c>
    </row>
    <row r="301" spans="1:15" x14ac:dyDescent="0.25">
      <c r="A301" s="55">
        <v>5032</v>
      </c>
      <c r="B301" s="55" t="s">
        <v>321</v>
      </c>
      <c r="C301" s="56">
        <v>18030406</v>
      </c>
      <c r="D301" s="56">
        <v>4233</v>
      </c>
      <c r="E301" s="56">
        <f t="shared" si="40"/>
        <v>4259.4864162532485</v>
      </c>
      <c r="F301" s="57">
        <f t="shared" si="41"/>
        <v>0.86242354494900841</v>
      </c>
      <c r="G301" s="56">
        <f t="shared" si="42"/>
        <v>421.28154762145988</v>
      </c>
      <c r="H301" s="60">
        <f t="shared" si="43"/>
        <v>64.956181077523254</v>
      </c>
      <c r="I301" s="56">
        <f t="shared" si="44"/>
        <v>486.23772869898312</v>
      </c>
      <c r="J301" s="56">
        <f t="shared" si="45"/>
        <v>-51.063485976151945</v>
      </c>
      <c r="K301" s="56">
        <f t="shared" si="46"/>
        <v>435.1742427228312</v>
      </c>
      <c r="L301" s="56">
        <f t="shared" si="47"/>
        <v>2058244.3055827955</v>
      </c>
      <c r="M301" s="56">
        <f t="shared" si="48"/>
        <v>1842092.5694457444</v>
      </c>
      <c r="N301" s="34">
        <f>Jan!M301</f>
        <v>3341542.6813579858</v>
      </c>
      <c r="O301" s="34">
        <f t="shared" si="49"/>
        <v>-1499450.1119122414</v>
      </c>
    </row>
    <row r="302" spans="1:15" x14ac:dyDescent="0.25">
      <c r="A302" s="55">
        <v>5033</v>
      </c>
      <c r="B302" s="55" t="s">
        <v>322</v>
      </c>
      <c r="C302" s="56">
        <v>10319037</v>
      </c>
      <c r="D302" s="56">
        <v>786</v>
      </c>
      <c r="E302" s="56">
        <f t="shared" si="40"/>
        <v>13128.545801526718</v>
      </c>
      <c r="F302" s="57">
        <f t="shared" si="41"/>
        <v>2.6581530972782237</v>
      </c>
      <c r="G302" s="56">
        <f t="shared" si="42"/>
        <v>-5077.5352712480908</v>
      </c>
      <c r="H302" s="60">
        <f t="shared" si="43"/>
        <v>0</v>
      </c>
      <c r="I302" s="56">
        <f t="shared" si="44"/>
        <v>-5077.5352712480908</v>
      </c>
      <c r="J302" s="56">
        <f t="shared" si="45"/>
        <v>-51.063485976151945</v>
      </c>
      <c r="K302" s="56">
        <f t="shared" si="46"/>
        <v>-5128.5987572242429</v>
      </c>
      <c r="L302" s="56">
        <f t="shared" si="47"/>
        <v>-3990942.7232009992</v>
      </c>
      <c r="M302" s="56">
        <f t="shared" si="48"/>
        <v>-4031078.6231782548</v>
      </c>
      <c r="N302" s="34">
        <f>Jan!M302</f>
        <v>548757.52797008643</v>
      </c>
      <c r="O302" s="34">
        <f t="shared" si="49"/>
        <v>-4579836.1511483416</v>
      </c>
    </row>
    <row r="303" spans="1:15" x14ac:dyDescent="0.25">
      <c r="A303" s="55">
        <v>5034</v>
      </c>
      <c r="B303" s="55" t="s">
        <v>323</v>
      </c>
      <c r="C303" s="56">
        <v>11206315</v>
      </c>
      <c r="D303" s="56">
        <v>2472</v>
      </c>
      <c r="E303" s="56">
        <f t="shared" si="40"/>
        <v>4533.2989482200646</v>
      </c>
      <c r="F303" s="57">
        <f t="shared" si="41"/>
        <v>0.91786271094076244</v>
      </c>
      <c r="G303" s="56">
        <f t="shared" si="42"/>
        <v>251.51777780203392</v>
      </c>
      <c r="H303" s="60">
        <f t="shared" si="43"/>
        <v>0</v>
      </c>
      <c r="I303" s="56">
        <f t="shared" si="44"/>
        <v>251.51777780203392</v>
      </c>
      <c r="J303" s="56">
        <f t="shared" si="45"/>
        <v>-51.063485976151945</v>
      </c>
      <c r="K303" s="56">
        <f t="shared" si="46"/>
        <v>200.45429182588197</v>
      </c>
      <c r="L303" s="56">
        <f t="shared" si="47"/>
        <v>621751.94672662788</v>
      </c>
      <c r="M303" s="56">
        <f t="shared" si="48"/>
        <v>495523.0093935802</v>
      </c>
      <c r="N303" s="34">
        <f>Jan!M303</f>
        <v>3448607.7907150821</v>
      </c>
      <c r="O303" s="34">
        <f t="shared" si="49"/>
        <v>-2953084.7813215018</v>
      </c>
    </row>
    <row r="304" spans="1:15" x14ac:dyDescent="0.25">
      <c r="A304" s="55">
        <v>5035</v>
      </c>
      <c r="B304" s="55" t="s">
        <v>324</v>
      </c>
      <c r="C304" s="56">
        <v>101149789</v>
      </c>
      <c r="D304" s="56">
        <v>24927</v>
      </c>
      <c r="E304" s="56">
        <f t="shared" si="40"/>
        <v>4057.8404541260479</v>
      </c>
      <c r="F304" s="57">
        <f t="shared" si="41"/>
        <v>0.82159603466072251</v>
      </c>
      <c r="G304" s="56">
        <f t="shared" si="42"/>
        <v>546.30204414032426</v>
      </c>
      <c r="H304" s="60">
        <f t="shared" si="43"/>
        <v>135.53226782204345</v>
      </c>
      <c r="I304" s="56">
        <f t="shared" si="44"/>
        <v>681.83431196236768</v>
      </c>
      <c r="J304" s="56">
        <f t="shared" si="45"/>
        <v>-51.063485976151945</v>
      </c>
      <c r="K304" s="56">
        <f t="shared" si="46"/>
        <v>630.77082598621575</v>
      </c>
      <c r="L304" s="56">
        <f t="shared" si="47"/>
        <v>16996083.89428594</v>
      </c>
      <c r="M304" s="56">
        <f t="shared" si="48"/>
        <v>15723224.3793584</v>
      </c>
      <c r="N304" s="34">
        <f>Jan!M304</f>
        <v>12228863.131349046</v>
      </c>
      <c r="O304" s="34">
        <f t="shared" si="49"/>
        <v>3494361.2480093539</v>
      </c>
    </row>
    <row r="305" spans="1:15" x14ac:dyDescent="0.25">
      <c r="A305" s="55">
        <v>5036</v>
      </c>
      <c r="B305" s="55" t="s">
        <v>325</v>
      </c>
      <c r="C305" s="56">
        <v>9332555</v>
      </c>
      <c r="D305" s="56">
        <v>2661</v>
      </c>
      <c r="E305" s="56">
        <f t="shared" si="40"/>
        <v>3507.160841788801</v>
      </c>
      <c r="F305" s="57">
        <f t="shared" si="41"/>
        <v>0.71009924443952366</v>
      </c>
      <c r="G305" s="56">
        <f t="shared" si="42"/>
        <v>887.72340378941738</v>
      </c>
      <c r="H305" s="60">
        <f t="shared" si="43"/>
        <v>328.27013214007985</v>
      </c>
      <c r="I305" s="56">
        <f t="shared" si="44"/>
        <v>1215.9935359294973</v>
      </c>
      <c r="J305" s="56">
        <f t="shared" si="45"/>
        <v>-51.063485976151945</v>
      </c>
      <c r="K305" s="56">
        <f t="shared" si="46"/>
        <v>1164.9300499533454</v>
      </c>
      <c r="L305" s="56">
        <f t="shared" si="47"/>
        <v>3235758.7991083921</v>
      </c>
      <c r="M305" s="56">
        <f t="shared" si="48"/>
        <v>3099878.8629258522</v>
      </c>
      <c r="N305" s="34">
        <f>Jan!M305</f>
        <v>2658398.0454178113</v>
      </c>
      <c r="O305" s="34">
        <f t="shared" si="49"/>
        <v>441480.81750804093</v>
      </c>
    </row>
    <row r="306" spans="1:15" x14ac:dyDescent="0.25">
      <c r="A306" s="55">
        <v>5037</v>
      </c>
      <c r="B306" s="55" t="s">
        <v>326</v>
      </c>
      <c r="C306" s="56">
        <v>79548574</v>
      </c>
      <c r="D306" s="56">
        <v>20732</v>
      </c>
      <c r="E306" s="56">
        <f t="shared" si="40"/>
        <v>3836.9946941925527</v>
      </c>
      <c r="F306" s="57">
        <f t="shared" si="41"/>
        <v>0.77688111728428955</v>
      </c>
      <c r="G306" s="56">
        <f t="shared" si="42"/>
        <v>683.22641529909129</v>
      </c>
      <c r="H306" s="60">
        <f t="shared" si="43"/>
        <v>212.82828379876676</v>
      </c>
      <c r="I306" s="56">
        <f t="shared" si="44"/>
        <v>896.05469909785802</v>
      </c>
      <c r="J306" s="56">
        <f t="shared" si="45"/>
        <v>-51.063485976151945</v>
      </c>
      <c r="K306" s="56">
        <f t="shared" si="46"/>
        <v>844.9912131217061</v>
      </c>
      <c r="L306" s="56">
        <f t="shared" si="47"/>
        <v>18577006.021696791</v>
      </c>
      <c r="M306" s="56">
        <f t="shared" si="48"/>
        <v>17518357.83043921</v>
      </c>
      <c r="N306" s="34">
        <f>Jan!M306</f>
        <v>14265826.092259331</v>
      </c>
      <c r="O306" s="34">
        <f t="shared" si="49"/>
        <v>3252531.7381798793</v>
      </c>
    </row>
    <row r="307" spans="1:15" x14ac:dyDescent="0.25">
      <c r="A307" s="55">
        <v>5038</v>
      </c>
      <c r="B307" s="55" t="s">
        <v>327</v>
      </c>
      <c r="C307" s="56">
        <v>59156691</v>
      </c>
      <c r="D307" s="56">
        <v>15412</v>
      </c>
      <c r="E307" s="56">
        <f t="shared" si="40"/>
        <v>3838.3526472878275</v>
      </c>
      <c r="F307" s="57">
        <f t="shared" si="41"/>
        <v>0.77715606374680957</v>
      </c>
      <c r="G307" s="56">
        <f t="shared" si="42"/>
        <v>682.38448438002092</v>
      </c>
      <c r="H307" s="60">
        <f t="shared" si="43"/>
        <v>212.35300021542059</v>
      </c>
      <c r="I307" s="56">
        <f t="shared" si="44"/>
        <v>894.73748459544152</v>
      </c>
      <c r="J307" s="56">
        <f t="shared" si="45"/>
        <v>-51.063485976151945</v>
      </c>
      <c r="K307" s="56">
        <f t="shared" si="46"/>
        <v>843.67399861928959</v>
      </c>
      <c r="L307" s="56">
        <f t="shared" si="47"/>
        <v>13789694.112584945</v>
      </c>
      <c r="M307" s="56">
        <f t="shared" si="48"/>
        <v>13002703.666720491</v>
      </c>
      <c r="N307" s="34">
        <f>Jan!M307</f>
        <v>11462109.124700982</v>
      </c>
      <c r="O307" s="34">
        <f t="shared" si="49"/>
        <v>1540594.5420195088</v>
      </c>
    </row>
    <row r="308" spans="1:15" x14ac:dyDescent="0.25">
      <c r="A308" s="55">
        <v>5041</v>
      </c>
      <c r="B308" s="55" t="s">
        <v>328</v>
      </c>
      <c r="C308" s="56">
        <v>8010326</v>
      </c>
      <c r="D308" s="56">
        <v>2138</v>
      </c>
      <c r="E308" s="56">
        <f t="shared" si="40"/>
        <v>3746.644527595884</v>
      </c>
      <c r="F308" s="57">
        <f t="shared" si="41"/>
        <v>0.75858780599077136</v>
      </c>
      <c r="G308" s="56">
        <f t="shared" si="42"/>
        <v>739.24351858902594</v>
      </c>
      <c r="H308" s="60">
        <f t="shared" si="43"/>
        <v>244.45084210760081</v>
      </c>
      <c r="I308" s="56">
        <f t="shared" si="44"/>
        <v>983.69436069662675</v>
      </c>
      <c r="J308" s="56">
        <f t="shared" si="45"/>
        <v>-51.063485976151945</v>
      </c>
      <c r="K308" s="56">
        <f t="shared" si="46"/>
        <v>932.63087472047482</v>
      </c>
      <c r="L308" s="56">
        <f t="shared" si="47"/>
        <v>2103138.5431693881</v>
      </c>
      <c r="M308" s="56">
        <f t="shared" si="48"/>
        <v>1993964.8101523751</v>
      </c>
      <c r="N308" s="34">
        <f>Jan!M308</f>
        <v>2436762.2634097263</v>
      </c>
      <c r="O308" s="34">
        <f t="shared" si="49"/>
        <v>-442797.45325735118</v>
      </c>
    </row>
    <row r="309" spans="1:15" x14ac:dyDescent="0.25">
      <c r="A309" s="55">
        <v>5042</v>
      </c>
      <c r="B309" s="55" t="s">
        <v>329</v>
      </c>
      <c r="C309" s="56">
        <v>6028930</v>
      </c>
      <c r="D309" s="56">
        <v>1316</v>
      </c>
      <c r="E309" s="56">
        <f t="shared" si="40"/>
        <v>4581.2537993920969</v>
      </c>
      <c r="F309" s="57">
        <f t="shared" si="41"/>
        <v>0.92757218966746424</v>
      </c>
      <c r="G309" s="56">
        <f t="shared" si="42"/>
        <v>221.78577007537393</v>
      </c>
      <c r="H309" s="60">
        <f t="shared" si="43"/>
        <v>0</v>
      </c>
      <c r="I309" s="56">
        <f t="shared" si="44"/>
        <v>221.78577007537393</v>
      </c>
      <c r="J309" s="56">
        <f t="shared" si="45"/>
        <v>-51.063485976151945</v>
      </c>
      <c r="K309" s="56">
        <f t="shared" si="46"/>
        <v>170.72228409922198</v>
      </c>
      <c r="L309" s="56">
        <f t="shared" si="47"/>
        <v>291870.07341919211</v>
      </c>
      <c r="M309" s="56">
        <f t="shared" si="48"/>
        <v>224670.52587457612</v>
      </c>
      <c r="N309" s="34">
        <f>Jan!M309</f>
        <v>908068.09644864348</v>
      </c>
      <c r="O309" s="34">
        <f t="shared" si="49"/>
        <v>-683397.5705740673</v>
      </c>
    </row>
    <row r="310" spans="1:15" x14ac:dyDescent="0.25">
      <c r="A310" s="55">
        <v>5043</v>
      </c>
      <c r="B310" s="55" t="s">
        <v>330</v>
      </c>
      <c r="C310" s="56">
        <v>3049604</v>
      </c>
      <c r="D310" s="56">
        <v>443</v>
      </c>
      <c r="E310" s="56">
        <f t="shared" si="40"/>
        <v>6883.9819413092555</v>
      </c>
      <c r="F310" s="57">
        <f t="shared" si="41"/>
        <v>1.3938084381569971</v>
      </c>
      <c r="G310" s="56">
        <f t="shared" si="42"/>
        <v>-1205.9056779132643</v>
      </c>
      <c r="H310" s="60">
        <f t="shared" si="43"/>
        <v>0</v>
      </c>
      <c r="I310" s="56">
        <f t="shared" si="44"/>
        <v>-1205.9056779132643</v>
      </c>
      <c r="J310" s="56">
        <f t="shared" si="45"/>
        <v>-51.063485976151945</v>
      </c>
      <c r="K310" s="56">
        <f t="shared" si="46"/>
        <v>-1256.9691638894162</v>
      </c>
      <c r="L310" s="56">
        <f t="shared" si="47"/>
        <v>-534216.21531557606</v>
      </c>
      <c r="M310" s="56">
        <f t="shared" si="48"/>
        <v>-556837.33960301138</v>
      </c>
      <c r="N310" s="34">
        <f>Jan!M310</f>
        <v>586893.36091698264</v>
      </c>
      <c r="O310" s="34">
        <f t="shared" si="49"/>
        <v>-1143730.7005199939</v>
      </c>
    </row>
    <row r="311" spans="1:15" x14ac:dyDescent="0.25">
      <c r="A311" s="55">
        <v>5044</v>
      </c>
      <c r="B311" s="55" t="s">
        <v>331</v>
      </c>
      <c r="C311" s="56">
        <v>8401323</v>
      </c>
      <c r="D311" s="56">
        <v>811</v>
      </c>
      <c r="E311" s="56">
        <f t="shared" si="40"/>
        <v>10359.214549938348</v>
      </c>
      <c r="F311" s="57">
        <f t="shared" si="41"/>
        <v>2.0974431332742163</v>
      </c>
      <c r="G311" s="56">
        <f t="shared" si="42"/>
        <v>-3360.5498952633016</v>
      </c>
      <c r="H311" s="60">
        <f t="shared" si="43"/>
        <v>0</v>
      </c>
      <c r="I311" s="56">
        <f t="shared" si="44"/>
        <v>-3360.5498952633016</v>
      </c>
      <c r="J311" s="56">
        <f t="shared" si="45"/>
        <v>-51.063485976151945</v>
      </c>
      <c r="K311" s="56">
        <f t="shared" si="46"/>
        <v>-3411.6133812394537</v>
      </c>
      <c r="L311" s="56">
        <f t="shared" si="47"/>
        <v>-2725405.9650585377</v>
      </c>
      <c r="M311" s="56">
        <f t="shared" si="48"/>
        <v>-2766818.4521851968</v>
      </c>
      <c r="N311" s="34">
        <f>Jan!M311</f>
        <v>190553.13072799423</v>
      </c>
      <c r="O311" s="34">
        <f t="shared" si="49"/>
        <v>-2957371.5829131911</v>
      </c>
    </row>
    <row r="312" spans="1:15" x14ac:dyDescent="0.25">
      <c r="A312" s="55">
        <v>5045</v>
      </c>
      <c r="B312" s="55" t="s">
        <v>332</v>
      </c>
      <c r="C312" s="56">
        <v>10809124</v>
      </c>
      <c r="D312" s="56">
        <v>2314</v>
      </c>
      <c r="E312" s="56">
        <f t="shared" si="40"/>
        <v>4671.1858254105446</v>
      </c>
      <c r="F312" s="57">
        <f t="shared" si="41"/>
        <v>0.94578083951485581</v>
      </c>
      <c r="G312" s="56">
        <f t="shared" si="42"/>
        <v>166.02791394393637</v>
      </c>
      <c r="H312" s="60">
        <f t="shared" si="43"/>
        <v>0</v>
      </c>
      <c r="I312" s="56">
        <f t="shared" si="44"/>
        <v>166.02791394393637</v>
      </c>
      <c r="J312" s="56">
        <f t="shared" si="45"/>
        <v>-51.063485976151945</v>
      </c>
      <c r="K312" s="56">
        <f t="shared" si="46"/>
        <v>114.96442796778442</v>
      </c>
      <c r="L312" s="56">
        <f t="shared" si="47"/>
        <v>384188.59286626877</v>
      </c>
      <c r="M312" s="56">
        <f t="shared" si="48"/>
        <v>266027.68631745316</v>
      </c>
      <c r="N312" s="34">
        <f>Jan!M312</f>
        <v>2251981.4818101535</v>
      </c>
      <c r="O312" s="34">
        <f t="shared" si="49"/>
        <v>-1985953.7954927003</v>
      </c>
    </row>
    <row r="313" spans="1:15" x14ac:dyDescent="0.25">
      <c r="A313" s="55">
        <v>5046</v>
      </c>
      <c r="B313" s="55" t="s">
        <v>333</v>
      </c>
      <c r="C313" s="56">
        <v>4493195</v>
      </c>
      <c r="D313" s="56">
        <v>1235</v>
      </c>
      <c r="E313" s="56">
        <f t="shared" si="40"/>
        <v>3638.2145748987855</v>
      </c>
      <c r="F313" s="57">
        <f t="shared" si="41"/>
        <v>0.73663385778075663</v>
      </c>
      <c r="G313" s="56">
        <f t="shared" si="42"/>
        <v>806.47008926122703</v>
      </c>
      <c r="H313" s="60">
        <f t="shared" si="43"/>
        <v>282.40132555158527</v>
      </c>
      <c r="I313" s="56">
        <f t="shared" si="44"/>
        <v>1088.8714148128124</v>
      </c>
      <c r="J313" s="56">
        <f t="shared" si="45"/>
        <v>-51.063485976151945</v>
      </c>
      <c r="K313" s="56">
        <f t="shared" si="46"/>
        <v>1037.8079288366605</v>
      </c>
      <c r="L313" s="56">
        <f t="shared" si="47"/>
        <v>1344756.1972938234</v>
      </c>
      <c r="M313" s="56">
        <f t="shared" si="48"/>
        <v>1281692.7921132757</v>
      </c>
      <c r="N313" s="34">
        <f>Jan!M313</f>
        <v>1086693.6887189022</v>
      </c>
      <c r="O313" s="34">
        <f t="shared" si="49"/>
        <v>194999.10339437355</v>
      </c>
    </row>
    <row r="314" spans="1:15" x14ac:dyDescent="0.25">
      <c r="A314" s="55">
        <v>5047</v>
      </c>
      <c r="B314" s="55" t="s">
        <v>334</v>
      </c>
      <c r="C314" s="56">
        <v>15488080</v>
      </c>
      <c r="D314" s="56">
        <v>3946</v>
      </c>
      <c r="E314" s="56">
        <f t="shared" si="40"/>
        <v>3925.0076026355805</v>
      </c>
      <c r="F314" s="57">
        <f t="shared" si="41"/>
        <v>0.79470120099463404</v>
      </c>
      <c r="G314" s="56">
        <f t="shared" si="42"/>
        <v>628.65841206441405</v>
      </c>
      <c r="H314" s="60">
        <f t="shared" si="43"/>
        <v>182.02376584370705</v>
      </c>
      <c r="I314" s="56">
        <f t="shared" si="44"/>
        <v>810.68217790812105</v>
      </c>
      <c r="J314" s="56">
        <f t="shared" si="45"/>
        <v>-51.063485976151945</v>
      </c>
      <c r="K314" s="56">
        <f t="shared" si="46"/>
        <v>759.61869193196912</v>
      </c>
      <c r="L314" s="56">
        <f t="shared" si="47"/>
        <v>3198951.8740254454</v>
      </c>
      <c r="M314" s="56">
        <f t="shared" si="48"/>
        <v>2997455.3583635502</v>
      </c>
      <c r="N314" s="34">
        <f>Jan!M314</f>
        <v>2693336.7360686529</v>
      </c>
      <c r="O314" s="34">
        <f t="shared" si="49"/>
        <v>304118.62229489721</v>
      </c>
    </row>
    <row r="315" spans="1:15" x14ac:dyDescent="0.25">
      <c r="A315" s="55">
        <v>5049</v>
      </c>
      <c r="B315" s="55" t="s">
        <v>335</v>
      </c>
      <c r="C315" s="56">
        <v>5453667</v>
      </c>
      <c r="D315" s="56">
        <v>1121</v>
      </c>
      <c r="E315" s="56">
        <f t="shared" si="40"/>
        <v>4865.0017841213203</v>
      </c>
      <c r="F315" s="57">
        <f t="shared" si="41"/>
        <v>0.98502299921308267</v>
      </c>
      <c r="G315" s="56">
        <f t="shared" si="42"/>
        <v>45.862019543255428</v>
      </c>
      <c r="H315" s="60">
        <f t="shared" si="43"/>
        <v>0</v>
      </c>
      <c r="I315" s="56">
        <f t="shared" si="44"/>
        <v>45.862019543255428</v>
      </c>
      <c r="J315" s="56">
        <f t="shared" si="45"/>
        <v>-51.063485976151945</v>
      </c>
      <c r="K315" s="56">
        <f t="shared" si="46"/>
        <v>-5.2014664328965168</v>
      </c>
      <c r="L315" s="56">
        <f t="shared" si="47"/>
        <v>51411.323907989332</v>
      </c>
      <c r="M315" s="56">
        <f t="shared" si="48"/>
        <v>-5830.8438712769957</v>
      </c>
      <c r="N315" s="34">
        <f>Jan!M315</f>
        <v>6643.1647670546163</v>
      </c>
      <c r="O315" s="34">
        <f t="shared" si="49"/>
        <v>-12474.008638331612</v>
      </c>
    </row>
    <row r="316" spans="1:15" x14ac:dyDescent="0.25">
      <c r="A316" s="55">
        <v>5052</v>
      </c>
      <c r="B316" s="55" t="s">
        <v>336</v>
      </c>
      <c r="C316" s="56">
        <v>2527277</v>
      </c>
      <c r="D316" s="56">
        <v>593</v>
      </c>
      <c r="E316" s="56">
        <f t="shared" si="40"/>
        <v>4261.8499156829675</v>
      </c>
      <c r="F316" s="57">
        <f t="shared" si="41"/>
        <v>0.86290208563618742</v>
      </c>
      <c r="G316" s="56">
        <f t="shared" si="42"/>
        <v>419.81617797503412</v>
      </c>
      <c r="H316" s="60">
        <f t="shared" si="43"/>
        <v>64.128956277121588</v>
      </c>
      <c r="I316" s="56">
        <f t="shared" si="44"/>
        <v>483.9451342521557</v>
      </c>
      <c r="J316" s="56">
        <f t="shared" si="45"/>
        <v>-51.063485976151945</v>
      </c>
      <c r="K316" s="56">
        <f t="shared" si="46"/>
        <v>432.88164827600377</v>
      </c>
      <c r="L316" s="56">
        <f t="shared" si="47"/>
        <v>286979.46461152832</v>
      </c>
      <c r="M316" s="56">
        <f t="shared" si="48"/>
        <v>256698.81742767023</v>
      </c>
      <c r="N316" s="34">
        <f>Jan!M316</f>
        <v>290969.1467128006</v>
      </c>
      <c r="O316" s="34">
        <f t="shared" si="49"/>
        <v>-34270.32928513037</v>
      </c>
    </row>
    <row r="317" spans="1:15" x14ac:dyDescent="0.25">
      <c r="A317" s="55">
        <v>5053</v>
      </c>
      <c r="B317" s="55" t="s">
        <v>337</v>
      </c>
      <c r="C317" s="56">
        <v>27039779</v>
      </c>
      <c r="D317" s="56">
        <v>7031</v>
      </c>
      <c r="E317" s="56">
        <f t="shared" si="40"/>
        <v>3845.7941971270088</v>
      </c>
      <c r="F317" s="57">
        <f t="shared" si="41"/>
        <v>0.77866276365497988</v>
      </c>
      <c r="G317" s="56">
        <f t="shared" si="42"/>
        <v>677.77072347972853</v>
      </c>
      <c r="H317" s="60">
        <f t="shared" si="43"/>
        <v>209.74845777170714</v>
      </c>
      <c r="I317" s="56">
        <f t="shared" si="44"/>
        <v>887.51918125143561</v>
      </c>
      <c r="J317" s="56">
        <f t="shared" si="45"/>
        <v>-51.063485976151945</v>
      </c>
      <c r="K317" s="56">
        <f t="shared" si="46"/>
        <v>836.45569527528369</v>
      </c>
      <c r="L317" s="56">
        <f t="shared" si="47"/>
        <v>6240147.3633788442</v>
      </c>
      <c r="M317" s="56">
        <f t="shared" si="48"/>
        <v>5881119.9934805194</v>
      </c>
      <c r="N317" s="34">
        <f>Jan!M317</f>
        <v>5245015.0062693097</v>
      </c>
      <c r="O317" s="34">
        <f t="shared" si="49"/>
        <v>636104.98721120972</v>
      </c>
    </row>
    <row r="318" spans="1:15" x14ac:dyDescent="0.25">
      <c r="A318" s="55">
        <v>5054</v>
      </c>
      <c r="B318" s="55" t="s">
        <v>338</v>
      </c>
      <c r="C318" s="56">
        <v>36905761</v>
      </c>
      <c r="D318" s="56">
        <v>10042</v>
      </c>
      <c r="E318" s="56">
        <f t="shared" si="40"/>
        <v>3675.1405098585938</v>
      </c>
      <c r="F318" s="57">
        <f t="shared" si="41"/>
        <v>0.74411029804056783</v>
      </c>
      <c r="G318" s="56">
        <f t="shared" si="42"/>
        <v>783.57600958614591</v>
      </c>
      <c r="H318" s="60">
        <f t="shared" si="43"/>
        <v>269.47724831565239</v>
      </c>
      <c r="I318" s="56">
        <f t="shared" si="44"/>
        <v>1053.0532579017984</v>
      </c>
      <c r="J318" s="56">
        <f t="shared" si="45"/>
        <v>-51.063485976151945</v>
      </c>
      <c r="K318" s="56">
        <f t="shared" si="46"/>
        <v>1001.9897719256464</v>
      </c>
      <c r="L318" s="56">
        <f t="shared" si="47"/>
        <v>10574760.815849859</v>
      </c>
      <c r="M318" s="56">
        <f t="shared" si="48"/>
        <v>10061981.289677342</v>
      </c>
      <c r="N318" s="34">
        <f>Jan!M318</f>
        <v>8966810.9352106974</v>
      </c>
      <c r="O318" s="34">
        <f t="shared" si="49"/>
        <v>1095170.354466645</v>
      </c>
    </row>
    <row r="319" spans="1:15" x14ac:dyDescent="0.25">
      <c r="A319" s="55">
        <v>5055</v>
      </c>
      <c r="B319" s="55" t="s">
        <v>339</v>
      </c>
      <c r="C319" s="56">
        <v>26596120</v>
      </c>
      <c r="D319" s="56">
        <v>6134</v>
      </c>
      <c r="E319" s="56">
        <f t="shared" si="40"/>
        <v>4335.8526247147047</v>
      </c>
      <c r="F319" s="57">
        <f t="shared" si="41"/>
        <v>0.8778855067395982</v>
      </c>
      <c r="G319" s="56">
        <f t="shared" si="42"/>
        <v>373.93449837535707</v>
      </c>
      <c r="H319" s="60">
        <f t="shared" si="43"/>
        <v>38.228008116013598</v>
      </c>
      <c r="I319" s="56">
        <f t="shared" si="44"/>
        <v>412.16250649137066</v>
      </c>
      <c r="J319" s="56">
        <f t="shared" si="45"/>
        <v>-51.063485976151945</v>
      </c>
      <c r="K319" s="56">
        <f t="shared" si="46"/>
        <v>361.09902051521874</v>
      </c>
      <c r="L319" s="56">
        <f t="shared" si="47"/>
        <v>2528204.8148180675</v>
      </c>
      <c r="M319" s="56">
        <f t="shared" si="48"/>
        <v>2214981.3918403517</v>
      </c>
      <c r="N319" s="34">
        <f>Jan!M319</f>
        <v>2185706.1914103203</v>
      </c>
      <c r="O319" s="34">
        <f t="shared" si="49"/>
        <v>29275.2004300314</v>
      </c>
    </row>
    <row r="320" spans="1:15" x14ac:dyDescent="0.25">
      <c r="A320" s="55">
        <v>5056</v>
      </c>
      <c r="B320" s="55" t="s">
        <v>340</v>
      </c>
      <c r="C320" s="56">
        <v>26086838</v>
      </c>
      <c r="D320" s="56">
        <v>5414</v>
      </c>
      <c r="E320" s="56">
        <f t="shared" si="40"/>
        <v>4818.4037680088659</v>
      </c>
      <c r="F320" s="57">
        <f t="shared" si="41"/>
        <v>0.97558824057881433</v>
      </c>
      <c r="G320" s="56">
        <f t="shared" si="42"/>
        <v>74.752789532977147</v>
      </c>
      <c r="H320" s="60">
        <f t="shared" si="43"/>
        <v>0</v>
      </c>
      <c r="I320" s="56">
        <f t="shared" si="44"/>
        <v>74.752789532977147</v>
      </c>
      <c r="J320" s="56">
        <f t="shared" si="45"/>
        <v>-51.063485976151945</v>
      </c>
      <c r="K320" s="56">
        <f t="shared" si="46"/>
        <v>23.689303556825202</v>
      </c>
      <c r="L320" s="56">
        <f t="shared" si="47"/>
        <v>404711.60253153829</v>
      </c>
      <c r="M320" s="56">
        <f t="shared" si="48"/>
        <v>128253.88945665164</v>
      </c>
      <c r="N320" s="34">
        <f>Jan!M320</f>
        <v>22380.881185401591</v>
      </c>
      <c r="O320" s="34">
        <f t="shared" si="49"/>
        <v>105873.00827125004</v>
      </c>
    </row>
    <row r="321" spans="1:15" x14ac:dyDescent="0.25">
      <c r="A321" s="55">
        <v>5057</v>
      </c>
      <c r="B321" s="55" t="s">
        <v>341</v>
      </c>
      <c r="C321" s="56">
        <v>45045207</v>
      </c>
      <c r="D321" s="56">
        <v>10627</v>
      </c>
      <c r="E321" s="56">
        <f t="shared" si="40"/>
        <v>4238.7510115742916</v>
      </c>
      <c r="F321" s="57">
        <f t="shared" si="41"/>
        <v>0.85822522161572068</v>
      </c>
      <c r="G321" s="56">
        <f t="shared" si="42"/>
        <v>434.13749852241318</v>
      </c>
      <c r="H321" s="60">
        <f t="shared" si="43"/>
        <v>72.213572715158165</v>
      </c>
      <c r="I321" s="56">
        <f t="shared" si="44"/>
        <v>506.35107123757132</v>
      </c>
      <c r="J321" s="56">
        <f t="shared" si="45"/>
        <v>-51.063485976151945</v>
      </c>
      <c r="K321" s="56">
        <f t="shared" si="46"/>
        <v>455.28758526141939</v>
      </c>
      <c r="L321" s="56">
        <f t="shared" si="47"/>
        <v>5380992.83404167</v>
      </c>
      <c r="M321" s="56">
        <f t="shared" si="48"/>
        <v>4838341.1685731038</v>
      </c>
      <c r="N321" s="34">
        <f>Jan!M321</f>
        <v>3186928.4988143891</v>
      </c>
      <c r="O321" s="34">
        <f t="shared" si="49"/>
        <v>1651412.6697587147</v>
      </c>
    </row>
    <row r="322" spans="1:15" x14ac:dyDescent="0.25">
      <c r="A322" s="55">
        <v>5058</v>
      </c>
      <c r="B322" s="55" t="s">
        <v>342</v>
      </c>
      <c r="C322" s="56">
        <v>19034771</v>
      </c>
      <c r="D322" s="56">
        <v>4342</v>
      </c>
      <c r="E322" s="56">
        <f t="shared" si="40"/>
        <v>4383.8717181022566</v>
      </c>
      <c r="F322" s="57">
        <f t="shared" si="41"/>
        <v>0.88760799266806789</v>
      </c>
      <c r="G322" s="56">
        <f t="shared" si="42"/>
        <v>344.16266047507486</v>
      </c>
      <c r="H322" s="60">
        <f t="shared" si="43"/>
        <v>21.421325430370416</v>
      </c>
      <c r="I322" s="56">
        <f t="shared" si="44"/>
        <v>365.58398590544527</v>
      </c>
      <c r="J322" s="56">
        <f t="shared" si="45"/>
        <v>-51.063485976151945</v>
      </c>
      <c r="K322" s="56">
        <f t="shared" si="46"/>
        <v>314.52049992929335</v>
      </c>
      <c r="L322" s="56">
        <f t="shared" si="47"/>
        <v>1587365.6668014433</v>
      </c>
      <c r="M322" s="56">
        <f t="shared" si="48"/>
        <v>1365648.0106929918</v>
      </c>
      <c r="N322" s="34">
        <f>Jan!M322</f>
        <v>1092603.484969612</v>
      </c>
      <c r="O322" s="34">
        <f t="shared" si="49"/>
        <v>273044.5257233798</v>
      </c>
    </row>
    <row r="323" spans="1:15" x14ac:dyDescent="0.25">
      <c r="A323" s="55">
        <v>5059</v>
      </c>
      <c r="B323" s="55" t="s">
        <v>343</v>
      </c>
      <c r="C323" s="56">
        <v>73476700</v>
      </c>
      <c r="D323" s="56">
        <v>18798</v>
      </c>
      <c r="E323" s="56">
        <f t="shared" si="40"/>
        <v>3908.7509309501011</v>
      </c>
      <c r="F323" s="57">
        <f t="shared" si="41"/>
        <v>0.79140969233514746</v>
      </c>
      <c r="G323" s="56">
        <f t="shared" si="42"/>
        <v>638.73754850941134</v>
      </c>
      <c r="H323" s="60">
        <f t="shared" si="43"/>
        <v>187.71360093362486</v>
      </c>
      <c r="I323" s="56">
        <f t="shared" si="44"/>
        <v>826.45114944303623</v>
      </c>
      <c r="J323" s="56">
        <f t="shared" si="45"/>
        <v>-51.063485976151945</v>
      </c>
      <c r="K323" s="56">
        <f t="shared" si="46"/>
        <v>775.38766346688431</v>
      </c>
      <c r="L323" s="56">
        <f t="shared" si="47"/>
        <v>15535628.707230195</v>
      </c>
      <c r="M323" s="56">
        <f t="shared" si="48"/>
        <v>14575737.297850491</v>
      </c>
      <c r="N323" s="34">
        <f>Jan!M323</f>
        <v>13084827.213131916</v>
      </c>
      <c r="O323" s="34">
        <f t="shared" si="49"/>
        <v>1490910.0847185757</v>
      </c>
    </row>
    <row r="324" spans="1:15" x14ac:dyDescent="0.25">
      <c r="A324" s="55">
        <v>5060</v>
      </c>
      <c r="B324" s="55" t="s">
        <v>344</v>
      </c>
      <c r="C324" s="56">
        <v>54546034</v>
      </c>
      <c r="D324" s="56">
        <v>9921</v>
      </c>
      <c r="E324" s="56">
        <f t="shared" si="40"/>
        <v>5498.0378994053017</v>
      </c>
      <c r="F324" s="57">
        <f t="shared" si="41"/>
        <v>1.11319461364546</v>
      </c>
      <c r="G324" s="56">
        <f t="shared" si="42"/>
        <v>-346.62037193281304</v>
      </c>
      <c r="H324" s="60">
        <f t="shared" si="43"/>
        <v>0</v>
      </c>
      <c r="I324" s="56">
        <f t="shared" si="44"/>
        <v>-346.62037193281304</v>
      </c>
      <c r="J324" s="56">
        <f t="shared" si="45"/>
        <v>-51.063485976151945</v>
      </c>
      <c r="K324" s="56">
        <f t="shared" si="46"/>
        <v>-397.68385790896497</v>
      </c>
      <c r="L324" s="56">
        <f t="shared" si="47"/>
        <v>-3438820.7099454384</v>
      </c>
      <c r="M324" s="56">
        <f t="shared" si="48"/>
        <v>-3945421.5543148415</v>
      </c>
      <c r="N324" s="34">
        <f>Jan!M324</f>
        <v>-2357381.0967047708</v>
      </c>
      <c r="O324" s="34">
        <f t="shared" si="49"/>
        <v>-1588040.4576100707</v>
      </c>
    </row>
    <row r="325" spans="1:15" x14ac:dyDescent="0.25">
      <c r="A325" s="55">
        <v>5061</v>
      </c>
      <c r="B325" s="55" t="s">
        <v>345</v>
      </c>
      <c r="C325" s="56">
        <v>8609870</v>
      </c>
      <c r="D325" s="56">
        <v>1937</v>
      </c>
      <c r="E325" s="56">
        <f t="shared" si="40"/>
        <v>4444.9509550851835</v>
      </c>
      <c r="F325" s="57">
        <f t="shared" si="41"/>
        <v>0.89997478221353888</v>
      </c>
      <c r="G325" s="56">
        <f t="shared" si="42"/>
        <v>306.29353354566018</v>
      </c>
      <c r="H325" s="60">
        <f t="shared" si="43"/>
        <v>4.3592486346005897E-2</v>
      </c>
      <c r="I325" s="56">
        <f t="shared" si="44"/>
        <v>306.33712603200621</v>
      </c>
      <c r="J325" s="56">
        <f t="shared" si="45"/>
        <v>-51.063485976151945</v>
      </c>
      <c r="K325" s="56">
        <f t="shared" si="46"/>
        <v>255.27364005585426</v>
      </c>
      <c r="L325" s="56">
        <f t="shared" si="47"/>
        <v>593375.01312399597</v>
      </c>
      <c r="M325" s="56">
        <f t="shared" si="48"/>
        <v>494465.04078818968</v>
      </c>
      <c r="N325" s="34">
        <f>Jan!M325</f>
        <v>2071664.8390433297</v>
      </c>
      <c r="O325" s="34">
        <f t="shared" si="49"/>
        <v>-1577199.79825514</v>
      </c>
    </row>
    <row r="326" spans="1:15" x14ac:dyDescent="0.25">
      <c r="A326" s="55">
        <v>5501</v>
      </c>
      <c r="B326" s="55" t="s">
        <v>346</v>
      </c>
      <c r="C326" s="56">
        <v>389469279</v>
      </c>
      <c r="D326" s="56">
        <v>79421</v>
      </c>
      <c r="E326" s="56">
        <f t="shared" si="40"/>
        <v>4903.8576572946704</v>
      </c>
      <c r="F326" s="57">
        <f t="shared" si="41"/>
        <v>0.99289019647808208</v>
      </c>
      <c r="G326" s="56">
        <f t="shared" si="42"/>
        <v>21.771378175778356</v>
      </c>
      <c r="H326" s="60">
        <f t="shared" si="43"/>
        <v>0</v>
      </c>
      <c r="I326" s="56">
        <f t="shared" si="44"/>
        <v>21.771378175778356</v>
      </c>
      <c r="J326" s="56">
        <f t="shared" si="45"/>
        <v>-51.063485976151945</v>
      </c>
      <c r="K326" s="56">
        <f t="shared" si="46"/>
        <v>-29.292107800373589</v>
      </c>
      <c r="L326" s="56">
        <f t="shared" si="47"/>
        <v>1729104.6260984929</v>
      </c>
      <c r="M326" s="56">
        <f t="shared" si="48"/>
        <v>-2326408.4936134708</v>
      </c>
      <c r="N326" s="34">
        <f>Jan!M326</f>
        <v>-8774207.4492379539</v>
      </c>
      <c r="O326" s="34">
        <f t="shared" si="49"/>
        <v>6447798.9556244835</v>
      </c>
    </row>
    <row r="327" spans="1:15" x14ac:dyDescent="0.25">
      <c r="A327" s="55">
        <v>5503</v>
      </c>
      <c r="B327" s="55" t="s">
        <v>347</v>
      </c>
      <c r="C327" s="56">
        <v>113943632</v>
      </c>
      <c r="D327" s="56">
        <v>25167</v>
      </c>
      <c r="E327" s="56">
        <f t="shared" si="40"/>
        <v>4527.5015695156353</v>
      </c>
      <c r="F327" s="57">
        <f t="shared" si="41"/>
        <v>0.91668890841973372</v>
      </c>
      <c r="G327" s="56">
        <f t="shared" si="42"/>
        <v>255.11215259878011</v>
      </c>
      <c r="H327" s="60">
        <f t="shared" si="43"/>
        <v>0</v>
      </c>
      <c r="I327" s="56">
        <f t="shared" si="44"/>
        <v>255.11215259878011</v>
      </c>
      <c r="J327" s="56">
        <f t="shared" si="45"/>
        <v>-51.063485976151945</v>
      </c>
      <c r="K327" s="56">
        <f t="shared" si="46"/>
        <v>204.04866662262816</v>
      </c>
      <c r="L327" s="56">
        <f t="shared" si="47"/>
        <v>6420407.5444534989</v>
      </c>
      <c r="M327" s="56">
        <f t="shared" si="48"/>
        <v>5135292.7928916831</v>
      </c>
      <c r="N327" s="34">
        <f>Jan!M327</f>
        <v>2945455.5377452867</v>
      </c>
      <c r="O327" s="34">
        <f t="shared" si="49"/>
        <v>2189837.2551463963</v>
      </c>
    </row>
    <row r="328" spans="1:15" x14ac:dyDescent="0.25">
      <c r="A328" s="55">
        <v>5510</v>
      </c>
      <c r="B328" s="55" t="s">
        <v>348</v>
      </c>
      <c r="C328" s="56">
        <v>11243889</v>
      </c>
      <c r="D328" s="56">
        <v>2852</v>
      </c>
      <c r="E328" s="56">
        <f t="shared" si="40"/>
        <v>3942.4575736325387</v>
      </c>
      <c r="F328" s="57">
        <f t="shared" si="41"/>
        <v>0.79823431845899073</v>
      </c>
      <c r="G328" s="56">
        <f t="shared" si="42"/>
        <v>617.83943004629998</v>
      </c>
      <c r="H328" s="60">
        <f t="shared" si="43"/>
        <v>175.91627599477169</v>
      </c>
      <c r="I328" s="56">
        <f t="shared" si="44"/>
        <v>793.75570604107168</v>
      </c>
      <c r="J328" s="56">
        <f t="shared" si="45"/>
        <v>-51.063485976151945</v>
      </c>
      <c r="K328" s="56">
        <f t="shared" si="46"/>
        <v>742.69222006491975</v>
      </c>
      <c r="L328" s="56">
        <f t="shared" si="47"/>
        <v>2263791.2736291364</v>
      </c>
      <c r="M328" s="56">
        <f t="shared" si="48"/>
        <v>2118158.2116251513</v>
      </c>
      <c r="N328" s="34">
        <f>Jan!M328</f>
        <v>1786930.6433978206</v>
      </c>
      <c r="O328" s="34">
        <f t="shared" si="49"/>
        <v>331227.56822733069</v>
      </c>
    </row>
    <row r="329" spans="1:15" x14ac:dyDescent="0.25">
      <c r="A329" s="55">
        <v>5512</v>
      </c>
      <c r="B329" s="55" t="s">
        <v>349</v>
      </c>
      <c r="C329" s="56">
        <v>18105871</v>
      </c>
      <c r="D329" s="56">
        <v>4209</v>
      </c>
      <c r="E329" s="56">
        <f t="shared" ref="E329:E365" si="50">IF(ISNUMBER(C329),(C329)/D329,"")</f>
        <v>4301.7037301021619</v>
      </c>
      <c r="F329" s="57">
        <f t="shared" ref="F329:F365" si="51">IF(ISNUMBER(C329),E329/$E$366,"")</f>
        <v>0.87097133731403986</v>
      </c>
      <c r="G329" s="56">
        <f t="shared" ref="G329:G364" si="52">IF(ISNUMBER(D329),(E$366-E329)*0.62,"")</f>
        <v>395.1068130351336</v>
      </c>
      <c r="H329" s="60">
        <f t="shared" ref="H329:H364" si="53">IF(ISNUMBER(D329),(IF(E329&gt;=E$366*0.9,0,IF(E329&lt;0.9*E$366,(E$366*0.9-E329)*0.35))),"")</f>
        <v>50.180121230403572</v>
      </c>
      <c r="I329" s="56">
        <f t="shared" ref="I329:I365" si="54">IF(ISNUMBER(C329),G329+H329,"")</f>
        <v>445.28693426553718</v>
      </c>
      <c r="J329" s="56">
        <f t="shared" ref="J329:J364" si="55">IF(ISNUMBER(D329),I$368,"")</f>
        <v>-51.063485976151945</v>
      </c>
      <c r="K329" s="56">
        <f t="shared" ref="K329:K364" si="56">I329+J329</f>
        <v>394.22344828938526</v>
      </c>
      <c r="L329" s="56">
        <f t="shared" ref="L329:L364" si="57">I329*D329</f>
        <v>1874212.706323646</v>
      </c>
      <c r="M329" s="56">
        <f t="shared" ref="M329:M364" si="58">D329*K329</f>
        <v>1659286.4938500226</v>
      </c>
      <c r="N329" s="34">
        <f>Jan!M329</f>
        <v>1075774.3520306542</v>
      </c>
      <c r="O329" s="34">
        <f t="shared" ref="O329:O364" si="59">M329-N329</f>
        <v>583512.14181936835</v>
      </c>
    </row>
    <row r="330" spans="1:15" x14ac:dyDescent="0.25">
      <c r="A330" s="55">
        <v>5514</v>
      </c>
      <c r="B330" s="55" t="s">
        <v>350</v>
      </c>
      <c r="C330" s="56">
        <v>6011830</v>
      </c>
      <c r="D330" s="56">
        <v>1301</v>
      </c>
      <c r="E330" s="56">
        <f t="shared" si="50"/>
        <v>4620.9300538047655</v>
      </c>
      <c r="F330" s="57">
        <f t="shared" si="51"/>
        <v>0.93560549054859987</v>
      </c>
      <c r="G330" s="56">
        <f t="shared" si="52"/>
        <v>197.18649233951936</v>
      </c>
      <c r="H330" s="60">
        <f t="shared" si="53"/>
        <v>0</v>
      </c>
      <c r="I330" s="56">
        <f t="shared" si="54"/>
        <v>197.18649233951936</v>
      </c>
      <c r="J330" s="56">
        <f t="shared" si="55"/>
        <v>-51.063485976151945</v>
      </c>
      <c r="K330" s="56">
        <f t="shared" si="56"/>
        <v>146.12300636336741</v>
      </c>
      <c r="L330" s="56">
        <f t="shared" si="57"/>
        <v>256539.62653371468</v>
      </c>
      <c r="M330" s="56">
        <f t="shared" si="58"/>
        <v>190106.03127874099</v>
      </c>
      <c r="N330" s="34">
        <f>Jan!M330</f>
        <v>261980.25291876754</v>
      </c>
      <c r="O330" s="34">
        <f t="shared" si="59"/>
        <v>-71874.221640026546</v>
      </c>
    </row>
    <row r="331" spans="1:15" x14ac:dyDescent="0.25">
      <c r="A331" s="55">
        <v>5516</v>
      </c>
      <c r="B331" s="55" t="s">
        <v>351</v>
      </c>
      <c r="C331" s="56">
        <v>5069481</v>
      </c>
      <c r="D331" s="56">
        <v>1062</v>
      </c>
      <c r="E331" s="56">
        <f t="shared" si="50"/>
        <v>4773.5225988700568</v>
      </c>
      <c r="F331" s="57">
        <f t="shared" si="51"/>
        <v>0.96650109409973362</v>
      </c>
      <c r="G331" s="56">
        <f t="shared" si="52"/>
        <v>102.5791143990388</v>
      </c>
      <c r="H331" s="60">
        <f t="shared" si="53"/>
        <v>0</v>
      </c>
      <c r="I331" s="56">
        <f t="shared" si="54"/>
        <v>102.5791143990388</v>
      </c>
      <c r="J331" s="56">
        <f t="shared" si="55"/>
        <v>-51.063485976151945</v>
      </c>
      <c r="K331" s="56">
        <f t="shared" si="56"/>
        <v>51.515628422886856</v>
      </c>
      <c r="L331" s="56">
        <f t="shared" si="57"/>
        <v>108939.01949177921</v>
      </c>
      <c r="M331" s="56">
        <f t="shared" si="58"/>
        <v>54709.597385105844</v>
      </c>
      <c r="N331" s="34">
        <f>Jan!M331</f>
        <v>-16262.923904895662</v>
      </c>
      <c r="O331" s="34">
        <f t="shared" si="59"/>
        <v>70972.521290001503</v>
      </c>
    </row>
    <row r="332" spans="1:15" x14ac:dyDescent="0.25">
      <c r="A332" s="55">
        <v>5518</v>
      </c>
      <c r="B332" s="55" t="s">
        <v>352</v>
      </c>
      <c r="C332" s="56">
        <v>3214002</v>
      </c>
      <c r="D332" s="56">
        <v>985</v>
      </c>
      <c r="E332" s="56">
        <f t="shared" si="50"/>
        <v>3262.9461928934011</v>
      </c>
      <c r="F332" s="57">
        <f t="shared" si="51"/>
        <v>0.66065279887153627</v>
      </c>
      <c r="G332" s="56">
        <f t="shared" si="52"/>
        <v>1039.1364861045654</v>
      </c>
      <c r="H332" s="60">
        <f t="shared" si="53"/>
        <v>413.74525925346984</v>
      </c>
      <c r="I332" s="56">
        <f t="shared" si="54"/>
        <v>1452.8817453580352</v>
      </c>
      <c r="J332" s="56">
        <f t="shared" si="55"/>
        <v>-51.063485976151945</v>
      </c>
      <c r="K332" s="56">
        <f t="shared" si="56"/>
        <v>1401.8182593818833</v>
      </c>
      <c r="L332" s="56">
        <f t="shared" si="57"/>
        <v>1431088.5191776648</v>
      </c>
      <c r="M332" s="56">
        <f t="shared" si="58"/>
        <v>1380790.9854911549</v>
      </c>
      <c r="N332" s="34">
        <f>Jan!M332</f>
        <v>1369590.8090592052</v>
      </c>
      <c r="O332" s="34">
        <f t="shared" si="59"/>
        <v>11200.176431949716</v>
      </c>
    </row>
    <row r="333" spans="1:15" x14ac:dyDescent="0.25">
      <c r="A333" s="55">
        <v>5520</v>
      </c>
      <c r="B333" s="55" t="s">
        <v>353</v>
      </c>
      <c r="C333" s="56">
        <v>25520275</v>
      </c>
      <c r="D333" s="56">
        <v>3961</v>
      </c>
      <c r="E333" s="56">
        <f t="shared" si="50"/>
        <v>6442.8868972481696</v>
      </c>
      <c r="F333" s="57">
        <f t="shared" si="51"/>
        <v>1.3044993726069725</v>
      </c>
      <c r="G333" s="56">
        <f t="shared" si="52"/>
        <v>-932.42675059539113</v>
      </c>
      <c r="H333" s="60">
        <f t="shared" si="53"/>
        <v>0</v>
      </c>
      <c r="I333" s="56">
        <f t="shared" si="54"/>
        <v>-932.42675059539113</v>
      </c>
      <c r="J333" s="56">
        <f t="shared" si="55"/>
        <v>-51.063485976151945</v>
      </c>
      <c r="K333" s="56">
        <f t="shared" si="56"/>
        <v>-983.49023657154305</v>
      </c>
      <c r="L333" s="56">
        <f t="shared" si="57"/>
        <v>-3693342.3591083442</v>
      </c>
      <c r="M333" s="56">
        <f t="shared" si="58"/>
        <v>-3895604.8270598822</v>
      </c>
      <c r="N333" s="34">
        <f>Jan!M333</f>
        <v>-147787.54661703506</v>
      </c>
      <c r="O333" s="34">
        <f t="shared" si="59"/>
        <v>-3747817.2804428469</v>
      </c>
    </row>
    <row r="334" spans="1:15" x14ac:dyDescent="0.25">
      <c r="A334" s="55">
        <v>5522</v>
      </c>
      <c r="B334" s="55" t="s">
        <v>354</v>
      </c>
      <c r="C334" s="56">
        <v>8265743</v>
      </c>
      <c r="D334" s="56">
        <v>2116</v>
      </c>
      <c r="E334" s="56">
        <f t="shared" si="50"/>
        <v>3906.3057655954631</v>
      </c>
      <c r="F334" s="57">
        <f t="shared" si="51"/>
        <v>0.79091461664595475</v>
      </c>
      <c r="G334" s="56">
        <f t="shared" si="52"/>
        <v>640.25355102928688</v>
      </c>
      <c r="H334" s="60">
        <f t="shared" si="53"/>
        <v>188.56940880774815</v>
      </c>
      <c r="I334" s="56">
        <f t="shared" si="54"/>
        <v>828.822959837035</v>
      </c>
      <c r="J334" s="56">
        <f t="shared" si="55"/>
        <v>-51.063485976151945</v>
      </c>
      <c r="K334" s="56">
        <f t="shared" si="56"/>
        <v>777.75947386088308</v>
      </c>
      <c r="L334" s="56">
        <f t="shared" si="57"/>
        <v>1753789.383015166</v>
      </c>
      <c r="M334" s="56">
        <f t="shared" si="58"/>
        <v>1645739.0466896286</v>
      </c>
      <c r="N334" s="34">
        <f>Jan!M334</f>
        <v>1520742.3573596731</v>
      </c>
      <c r="O334" s="34">
        <f t="shared" si="59"/>
        <v>124996.68932995549</v>
      </c>
    </row>
    <row r="335" spans="1:15" x14ac:dyDescent="0.25">
      <c r="A335" s="55">
        <v>5524</v>
      </c>
      <c r="B335" s="55" t="s">
        <v>355</v>
      </c>
      <c r="C335" s="56">
        <v>33134176</v>
      </c>
      <c r="D335" s="56">
        <v>6794</v>
      </c>
      <c r="E335" s="56">
        <f t="shared" si="50"/>
        <v>4876.9761554312627</v>
      </c>
      <c r="F335" s="57">
        <f t="shared" si="51"/>
        <v>0.98744746515673509</v>
      </c>
      <c r="G335" s="56">
        <f t="shared" si="52"/>
        <v>38.437909331091141</v>
      </c>
      <c r="H335" s="60">
        <f t="shared" si="53"/>
        <v>0</v>
      </c>
      <c r="I335" s="56">
        <f t="shared" si="54"/>
        <v>38.437909331091141</v>
      </c>
      <c r="J335" s="56">
        <f t="shared" si="55"/>
        <v>-51.063485976151945</v>
      </c>
      <c r="K335" s="56">
        <f t="shared" si="56"/>
        <v>-12.625576645060804</v>
      </c>
      <c r="L335" s="56">
        <f t="shared" si="57"/>
        <v>261147.15599543322</v>
      </c>
      <c r="M335" s="56">
        <f t="shared" si="58"/>
        <v>-85778.167726543106</v>
      </c>
      <c r="N335" s="34">
        <f>Jan!M335</f>
        <v>839168.94368186628</v>
      </c>
      <c r="O335" s="34">
        <f t="shared" si="59"/>
        <v>-924947.11140840943</v>
      </c>
    </row>
    <row r="336" spans="1:15" x14ac:dyDescent="0.25">
      <c r="A336" s="55">
        <v>5526</v>
      </c>
      <c r="B336" s="55" t="s">
        <v>356</v>
      </c>
      <c r="C336" s="56">
        <v>15584466</v>
      </c>
      <c r="D336" s="56">
        <v>3533</v>
      </c>
      <c r="E336" s="56">
        <f t="shared" si="50"/>
        <v>4411.1140673648461</v>
      </c>
      <c r="F336" s="57">
        <f t="shared" si="51"/>
        <v>0.89312378521388558</v>
      </c>
      <c r="G336" s="56">
        <f t="shared" si="52"/>
        <v>327.27240393226947</v>
      </c>
      <c r="H336" s="60">
        <f t="shared" si="53"/>
        <v>11.88650318846412</v>
      </c>
      <c r="I336" s="56">
        <f t="shared" si="54"/>
        <v>339.1589071207336</v>
      </c>
      <c r="J336" s="56">
        <f t="shared" si="55"/>
        <v>-51.063485976151945</v>
      </c>
      <c r="K336" s="56">
        <f t="shared" si="56"/>
        <v>288.09542114458168</v>
      </c>
      <c r="L336" s="56">
        <f t="shared" si="57"/>
        <v>1198248.4188575519</v>
      </c>
      <c r="M336" s="56">
        <f t="shared" si="58"/>
        <v>1017841.1229038071</v>
      </c>
      <c r="N336" s="34">
        <f>Jan!M336</f>
        <v>727427.00200000359</v>
      </c>
      <c r="O336" s="34">
        <f t="shared" si="59"/>
        <v>290414.1209038035</v>
      </c>
    </row>
    <row r="337" spans="1:15" x14ac:dyDescent="0.25">
      <c r="A337" s="55">
        <v>5528</v>
      </c>
      <c r="B337" s="55" t="s">
        <v>357</v>
      </c>
      <c r="C337" s="56">
        <v>4638603</v>
      </c>
      <c r="D337" s="56">
        <v>1069</v>
      </c>
      <c r="E337" s="56">
        <f t="shared" si="50"/>
        <v>4339.1983161833487</v>
      </c>
      <c r="F337" s="57">
        <f t="shared" si="51"/>
        <v>0.87856291307799705</v>
      </c>
      <c r="G337" s="56">
        <f t="shared" si="52"/>
        <v>371.86016966479781</v>
      </c>
      <c r="H337" s="60">
        <f t="shared" si="53"/>
        <v>37.057016101988211</v>
      </c>
      <c r="I337" s="56">
        <f t="shared" si="54"/>
        <v>408.91718576678602</v>
      </c>
      <c r="J337" s="56">
        <f t="shared" si="55"/>
        <v>-51.063485976151945</v>
      </c>
      <c r="K337" s="56">
        <f t="shared" si="56"/>
        <v>357.8536997906341</v>
      </c>
      <c r="L337" s="56">
        <f t="shared" si="57"/>
        <v>437132.47158469423</v>
      </c>
      <c r="M337" s="56">
        <f t="shared" si="58"/>
        <v>382545.60507618787</v>
      </c>
      <c r="N337" s="34">
        <f>Jan!M337</f>
        <v>381417.11670486286</v>
      </c>
      <c r="O337" s="34">
        <f t="shared" si="59"/>
        <v>1128.4883713250165</v>
      </c>
    </row>
    <row r="338" spans="1:15" x14ac:dyDescent="0.25">
      <c r="A338" s="55">
        <v>5530</v>
      </c>
      <c r="B338" s="55" t="s">
        <v>358</v>
      </c>
      <c r="C338" s="56">
        <v>72281442</v>
      </c>
      <c r="D338" s="56">
        <v>14948</v>
      </c>
      <c r="E338" s="56">
        <f t="shared" si="50"/>
        <v>4835.5259566497189</v>
      </c>
      <c r="F338" s="57">
        <f t="shared" si="51"/>
        <v>0.97905499153934894</v>
      </c>
      <c r="G338" s="56">
        <f t="shared" si="52"/>
        <v>64.137032575648306</v>
      </c>
      <c r="H338" s="60">
        <f t="shared" si="53"/>
        <v>0</v>
      </c>
      <c r="I338" s="56">
        <f t="shared" si="54"/>
        <v>64.137032575648306</v>
      </c>
      <c r="J338" s="56">
        <f t="shared" si="55"/>
        <v>-51.063485976151945</v>
      </c>
      <c r="K338" s="56">
        <f t="shared" si="56"/>
        <v>13.07354659949636</v>
      </c>
      <c r="L338" s="56">
        <f t="shared" si="57"/>
        <v>958720.36294079083</v>
      </c>
      <c r="M338" s="56">
        <f t="shared" si="58"/>
        <v>195423.3745692716</v>
      </c>
      <c r="N338" s="34">
        <f>Jan!M338</f>
        <v>-295843.73104555305</v>
      </c>
      <c r="O338" s="34">
        <f t="shared" si="59"/>
        <v>491267.10561482469</v>
      </c>
    </row>
    <row r="339" spans="1:15" x14ac:dyDescent="0.25">
      <c r="A339" s="55">
        <v>5532</v>
      </c>
      <c r="B339" s="55" t="s">
        <v>359</v>
      </c>
      <c r="C339" s="56">
        <v>21842068</v>
      </c>
      <c r="D339" s="56">
        <v>5595</v>
      </c>
      <c r="E339" s="56">
        <f t="shared" si="50"/>
        <v>3903.854870420018</v>
      </c>
      <c r="F339" s="57">
        <f t="shared" si="51"/>
        <v>0.79041838083277305</v>
      </c>
      <c r="G339" s="56">
        <f t="shared" si="52"/>
        <v>641.77310603806291</v>
      </c>
      <c r="H339" s="60">
        <f t="shared" si="53"/>
        <v>189.42722211915395</v>
      </c>
      <c r="I339" s="56">
        <f t="shared" si="54"/>
        <v>831.20032815721686</v>
      </c>
      <c r="J339" s="56">
        <f t="shared" si="55"/>
        <v>-51.063485976151945</v>
      </c>
      <c r="K339" s="56">
        <f t="shared" si="56"/>
        <v>780.13684218106494</v>
      </c>
      <c r="L339" s="56">
        <f t="shared" si="57"/>
        <v>4650565.8360396279</v>
      </c>
      <c r="M339" s="56">
        <f t="shared" si="58"/>
        <v>4364865.6320030587</v>
      </c>
      <c r="N339" s="34">
        <f>Jan!M339</f>
        <v>3887155.7831840138</v>
      </c>
      <c r="O339" s="34">
        <f t="shared" si="59"/>
        <v>477709.84881904488</v>
      </c>
    </row>
    <row r="340" spans="1:15" x14ac:dyDescent="0.25">
      <c r="A340" s="55">
        <v>5534</v>
      </c>
      <c r="B340" s="55" t="s">
        <v>360</v>
      </c>
      <c r="C340" s="56">
        <v>9244229</v>
      </c>
      <c r="D340" s="56">
        <v>2223</v>
      </c>
      <c r="E340" s="56">
        <f t="shared" si="50"/>
        <v>4158.44759334233</v>
      </c>
      <c r="F340" s="57">
        <f t="shared" si="51"/>
        <v>0.84196608803593809</v>
      </c>
      <c r="G340" s="56">
        <f t="shared" si="52"/>
        <v>483.92561782622937</v>
      </c>
      <c r="H340" s="60">
        <f t="shared" si="53"/>
        <v>100.31976909634471</v>
      </c>
      <c r="I340" s="56">
        <f t="shared" si="54"/>
        <v>584.24538692257408</v>
      </c>
      <c r="J340" s="56">
        <f t="shared" si="55"/>
        <v>-51.063485976151945</v>
      </c>
      <c r="K340" s="56">
        <f t="shared" si="56"/>
        <v>533.18190094642216</v>
      </c>
      <c r="L340" s="56">
        <f t="shared" si="57"/>
        <v>1298777.4951288821</v>
      </c>
      <c r="M340" s="56">
        <f t="shared" si="58"/>
        <v>1185263.3658038964</v>
      </c>
      <c r="N340" s="34">
        <f>Jan!M340</f>
        <v>1104787.6976940236</v>
      </c>
      <c r="O340" s="34">
        <f t="shared" si="59"/>
        <v>80475.668109872844</v>
      </c>
    </row>
    <row r="341" spans="1:15" x14ac:dyDescent="0.25">
      <c r="A341" s="55">
        <v>5536</v>
      </c>
      <c r="B341" s="55" t="s">
        <v>361</v>
      </c>
      <c r="C341" s="56">
        <v>10991063</v>
      </c>
      <c r="D341" s="56">
        <v>2734</v>
      </c>
      <c r="E341" s="56">
        <f t="shared" si="50"/>
        <v>4020.1400877834676</v>
      </c>
      <c r="F341" s="57">
        <f t="shared" si="51"/>
        <v>0.81396279430973095</v>
      </c>
      <c r="G341" s="56">
        <f t="shared" si="52"/>
        <v>569.67627127272408</v>
      </c>
      <c r="H341" s="60">
        <f t="shared" si="53"/>
        <v>148.72739604194658</v>
      </c>
      <c r="I341" s="56">
        <f t="shared" si="54"/>
        <v>718.40366731467066</v>
      </c>
      <c r="J341" s="56">
        <f t="shared" si="55"/>
        <v>-51.063485976151945</v>
      </c>
      <c r="K341" s="56">
        <f t="shared" si="56"/>
        <v>667.34018133851873</v>
      </c>
      <c r="L341" s="56">
        <f t="shared" si="57"/>
        <v>1964115.6264383097</v>
      </c>
      <c r="M341" s="56">
        <f t="shared" si="58"/>
        <v>1824508.0557795102</v>
      </c>
      <c r="N341" s="34">
        <f>Jan!M341</f>
        <v>1540484.7100384436</v>
      </c>
      <c r="O341" s="34">
        <f t="shared" si="59"/>
        <v>284023.34574106662</v>
      </c>
    </row>
    <row r="342" spans="1:15" x14ac:dyDescent="0.25">
      <c r="A342" s="55">
        <v>5538</v>
      </c>
      <c r="B342" s="55" t="s">
        <v>362</v>
      </c>
      <c r="C342" s="56">
        <v>9219912</v>
      </c>
      <c r="D342" s="56">
        <v>1829</v>
      </c>
      <c r="E342" s="56">
        <f t="shared" si="50"/>
        <v>5040.9579004920724</v>
      </c>
      <c r="F342" s="57">
        <f t="shared" si="51"/>
        <v>1.0206490542832163</v>
      </c>
      <c r="G342" s="56">
        <f t="shared" si="52"/>
        <v>-63.23077260661092</v>
      </c>
      <c r="H342" s="60">
        <f t="shared" si="53"/>
        <v>0</v>
      </c>
      <c r="I342" s="56">
        <f t="shared" si="54"/>
        <v>-63.23077260661092</v>
      </c>
      <c r="J342" s="56">
        <f t="shared" si="55"/>
        <v>-51.063485976151945</v>
      </c>
      <c r="K342" s="56">
        <f t="shared" si="56"/>
        <v>-114.29425858276286</v>
      </c>
      <c r="L342" s="56">
        <f t="shared" si="57"/>
        <v>-115649.08309749137</v>
      </c>
      <c r="M342" s="56">
        <f t="shared" si="58"/>
        <v>-209044.19894787329</v>
      </c>
      <c r="N342" s="34">
        <f>Jan!M342</f>
        <v>1360441.5620703411</v>
      </c>
      <c r="O342" s="34">
        <f t="shared" si="59"/>
        <v>-1569485.7610182143</v>
      </c>
    </row>
    <row r="343" spans="1:15" x14ac:dyDescent="0.25">
      <c r="A343" s="55">
        <v>5540</v>
      </c>
      <c r="B343" s="55" t="s">
        <v>363</v>
      </c>
      <c r="C343" s="56">
        <v>9099245</v>
      </c>
      <c r="D343" s="56">
        <v>1955</v>
      </c>
      <c r="E343" s="56">
        <f t="shared" si="50"/>
        <v>4654.3452685421998</v>
      </c>
      <c r="F343" s="57">
        <f t="shared" si="51"/>
        <v>0.9423711108917302</v>
      </c>
      <c r="G343" s="56">
        <f t="shared" si="52"/>
        <v>176.46905920231009</v>
      </c>
      <c r="H343" s="60">
        <f t="shared" si="53"/>
        <v>0</v>
      </c>
      <c r="I343" s="56">
        <f t="shared" si="54"/>
        <v>176.46905920231009</v>
      </c>
      <c r="J343" s="56">
        <f t="shared" si="55"/>
        <v>-51.063485976151945</v>
      </c>
      <c r="K343" s="56">
        <f t="shared" si="56"/>
        <v>125.40557322615814</v>
      </c>
      <c r="L343" s="56">
        <f t="shared" si="57"/>
        <v>344997.01074051624</v>
      </c>
      <c r="M343" s="56">
        <f t="shared" si="58"/>
        <v>245167.89565713916</v>
      </c>
      <c r="N343" s="34">
        <f>Jan!M343</f>
        <v>1824184.8385388285</v>
      </c>
      <c r="O343" s="34">
        <f t="shared" si="59"/>
        <v>-1579016.9428816894</v>
      </c>
    </row>
    <row r="344" spans="1:15" x14ac:dyDescent="0.25">
      <c r="A344" s="55">
        <v>5542</v>
      </c>
      <c r="B344" s="55" t="s">
        <v>364</v>
      </c>
      <c r="C344" s="56">
        <v>12561561</v>
      </c>
      <c r="D344" s="56">
        <v>2784</v>
      </c>
      <c r="E344" s="56">
        <f t="shared" si="50"/>
        <v>4512.0549568965516</v>
      </c>
      <c r="F344" s="57">
        <f t="shared" si="51"/>
        <v>0.91356141343311459</v>
      </c>
      <c r="G344" s="56">
        <f t="shared" si="52"/>
        <v>264.68905242261201</v>
      </c>
      <c r="H344" s="60">
        <f t="shared" si="53"/>
        <v>0</v>
      </c>
      <c r="I344" s="56">
        <f t="shared" si="54"/>
        <v>264.68905242261201</v>
      </c>
      <c r="J344" s="56">
        <f t="shared" si="55"/>
        <v>-51.063485976151945</v>
      </c>
      <c r="K344" s="56">
        <f t="shared" si="56"/>
        <v>213.62556644646006</v>
      </c>
      <c r="L344" s="56">
        <f t="shared" si="57"/>
        <v>736894.32194455178</v>
      </c>
      <c r="M344" s="56">
        <f t="shared" si="58"/>
        <v>594733.57698694477</v>
      </c>
      <c r="N344" s="34">
        <f>Jan!M344</f>
        <v>429604.82207982248</v>
      </c>
      <c r="O344" s="34">
        <f t="shared" si="59"/>
        <v>165128.75490712229</v>
      </c>
    </row>
    <row r="345" spans="1:15" x14ac:dyDescent="0.25">
      <c r="A345" s="55">
        <v>5544</v>
      </c>
      <c r="B345" s="55" t="s">
        <v>365</v>
      </c>
      <c r="C345" s="56">
        <v>20845574</v>
      </c>
      <c r="D345" s="56">
        <v>4810</v>
      </c>
      <c r="E345" s="56">
        <f t="shared" si="50"/>
        <v>4333.7991683991686</v>
      </c>
      <c r="F345" s="57">
        <f t="shared" si="51"/>
        <v>0.87746974086973073</v>
      </c>
      <c r="G345" s="56">
        <f t="shared" si="52"/>
        <v>375.20764129098944</v>
      </c>
      <c r="H345" s="60">
        <f t="shared" si="53"/>
        <v>38.946717826451227</v>
      </c>
      <c r="I345" s="56">
        <f t="shared" si="54"/>
        <v>414.15435911744066</v>
      </c>
      <c r="J345" s="56">
        <f t="shared" si="55"/>
        <v>-51.063485976151945</v>
      </c>
      <c r="K345" s="56">
        <f t="shared" si="56"/>
        <v>363.09087314128874</v>
      </c>
      <c r="L345" s="56">
        <f t="shared" si="57"/>
        <v>1992082.4673548895</v>
      </c>
      <c r="M345" s="56">
        <f t="shared" si="58"/>
        <v>1746467.0998095989</v>
      </c>
      <c r="N345" s="34">
        <f>Jan!M345</f>
        <v>1651534.4118525656</v>
      </c>
      <c r="O345" s="34">
        <f t="shared" si="59"/>
        <v>94932.687957033282</v>
      </c>
    </row>
    <row r="346" spans="1:15" x14ac:dyDescent="0.25">
      <c r="A346" s="55">
        <v>5546</v>
      </c>
      <c r="B346" s="55" t="s">
        <v>366</v>
      </c>
      <c r="C346" s="56">
        <v>8207461</v>
      </c>
      <c r="D346" s="56">
        <v>1131</v>
      </c>
      <c r="E346" s="56">
        <f t="shared" si="50"/>
        <v>7256.817860300619</v>
      </c>
      <c r="F346" s="57">
        <f t="shared" si="51"/>
        <v>1.4692969932358251</v>
      </c>
      <c r="G346" s="56">
        <f t="shared" si="52"/>
        <v>-1437.0639476879098</v>
      </c>
      <c r="H346" s="60">
        <f t="shared" si="53"/>
        <v>0</v>
      </c>
      <c r="I346" s="56">
        <f t="shared" si="54"/>
        <v>-1437.0639476879098</v>
      </c>
      <c r="J346" s="56">
        <f t="shared" si="55"/>
        <v>-51.063485976151945</v>
      </c>
      <c r="K346" s="56">
        <f t="shared" si="56"/>
        <v>-1488.1274336640618</v>
      </c>
      <c r="L346" s="56">
        <f t="shared" si="57"/>
        <v>-1625319.3248350259</v>
      </c>
      <c r="M346" s="56">
        <f t="shared" si="58"/>
        <v>-1683072.1274740538</v>
      </c>
      <c r="N346" s="34">
        <f>Jan!M346</f>
        <v>-891311.51478007226</v>
      </c>
      <c r="O346" s="34">
        <f t="shared" si="59"/>
        <v>-791760.6126939815</v>
      </c>
    </row>
    <row r="347" spans="1:15" x14ac:dyDescent="0.25">
      <c r="A347" s="55">
        <v>5601</v>
      </c>
      <c r="B347" s="55" t="s">
        <v>367</v>
      </c>
      <c r="C347" s="56">
        <v>102839255</v>
      </c>
      <c r="D347" s="56">
        <v>21877</v>
      </c>
      <c r="E347" s="56">
        <f t="shared" si="50"/>
        <v>4700.7932988983866</v>
      </c>
      <c r="F347" s="57">
        <f t="shared" si="51"/>
        <v>0.95177550172223735</v>
      </c>
      <c r="G347" s="56">
        <f t="shared" si="52"/>
        <v>147.67128038147428</v>
      </c>
      <c r="H347" s="60">
        <f t="shared" si="53"/>
        <v>0</v>
      </c>
      <c r="I347" s="56">
        <f t="shared" si="54"/>
        <v>147.67128038147428</v>
      </c>
      <c r="J347" s="56">
        <f t="shared" si="55"/>
        <v>-51.063485976151945</v>
      </c>
      <c r="K347" s="56">
        <f t="shared" si="56"/>
        <v>96.607794405322323</v>
      </c>
      <c r="L347" s="56">
        <f t="shared" si="57"/>
        <v>3230604.6009055129</v>
      </c>
      <c r="M347" s="56">
        <f t="shared" si="58"/>
        <v>2113488.7182052364</v>
      </c>
      <c r="N347" s="34">
        <f>Jan!M347</f>
        <v>2491033.2087500999</v>
      </c>
      <c r="O347" s="34">
        <f t="shared" si="59"/>
        <v>-377544.49054486351</v>
      </c>
    </row>
    <row r="348" spans="1:15" x14ac:dyDescent="0.25">
      <c r="A348" s="55">
        <v>5603</v>
      </c>
      <c r="B348" s="55" t="s">
        <v>368</v>
      </c>
      <c r="C348" s="56">
        <v>59280844</v>
      </c>
      <c r="D348" s="56">
        <v>11324</v>
      </c>
      <c r="E348" s="56">
        <f t="shared" si="50"/>
        <v>5234.9738608265634</v>
      </c>
      <c r="F348" s="57">
        <f t="shared" si="51"/>
        <v>1.0599317085604754</v>
      </c>
      <c r="G348" s="56">
        <f t="shared" si="52"/>
        <v>-183.52066801399531</v>
      </c>
      <c r="H348" s="60">
        <f t="shared" si="53"/>
        <v>0</v>
      </c>
      <c r="I348" s="56">
        <f t="shared" si="54"/>
        <v>-183.52066801399531</v>
      </c>
      <c r="J348" s="56">
        <f t="shared" si="55"/>
        <v>-51.063485976151945</v>
      </c>
      <c r="K348" s="56">
        <f t="shared" si="56"/>
        <v>-234.58415399014726</v>
      </c>
      <c r="L348" s="56">
        <f t="shared" si="57"/>
        <v>-2078188.0445904827</v>
      </c>
      <c r="M348" s="56">
        <f t="shared" si="58"/>
        <v>-2656430.9597844277</v>
      </c>
      <c r="N348" s="34">
        <f>Jan!M348</f>
        <v>-3642800.9311667024</v>
      </c>
      <c r="O348" s="34">
        <f t="shared" si="59"/>
        <v>986369.97138227476</v>
      </c>
    </row>
    <row r="349" spans="1:15" x14ac:dyDescent="0.25">
      <c r="A349" s="55">
        <v>5605</v>
      </c>
      <c r="B349" s="55" t="s">
        <v>369</v>
      </c>
      <c r="C349" s="56">
        <v>45787635</v>
      </c>
      <c r="D349" s="56">
        <v>9963</v>
      </c>
      <c r="E349" s="56">
        <f t="shared" si="50"/>
        <v>4595.7678410117433</v>
      </c>
      <c r="F349" s="57">
        <f t="shared" si="51"/>
        <v>0.93051086583682352</v>
      </c>
      <c r="G349" s="56">
        <f t="shared" si="52"/>
        <v>212.78706427119317</v>
      </c>
      <c r="H349" s="60">
        <f t="shared" si="53"/>
        <v>0</v>
      </c>
      <c r="I349" s="56">
        <f t="shared" si="54"/>
        <v>212.78706427119317</v>
      </c>
      <c r="J349" s="56">
        <f t="shared" si="55"/>
        <v>-51.063485976151945</v>
      </c>
      <c r="K349" s="56">
        <f t="shared" si="56"/>
        <v>161.72357829504122</v>
      </c>
      <c r="L349" s="56">
        <f t="shared" si="57"/>
        <v>2119997.5213338975</v>
      </c>
      <c r="M349" s="56">
        <f t="shared" si="58"/>
        <v>1611252.0105534957</v>
      </c>
      <c r="N349" s="34">
        <f>Jan!M349</f>
        <v>2153312.5931972936</v>
      </c>
      <c r="O349" s="34">
        <f t="shared" si="59"/>
        <v>-542060.58264379785</v>
      </c>
    </row>
    <row r="350" spans="1:15" x14ac:dyDescent="0.25">
      <c r="A350" s="55">
        <v>5607</v>
      </c>
      <c r="B350" s="55" t="s">
        <v>370</v>
      </c>
      <c r="C350" s="56">
        <v>25312585</v>
      </c>
      <c r="D350" s="56">
        <v>5777</v>
      </c>
      <c r="E350" s="56">
        <f t="shared" si="50"/>
        <v>4381.6141595984072</v>
      </c>
      <c r="F350" s="57">
        <f t="shared" si="51"/>
        <v>0.88715090197272251</v>
      </c>
      <c r="G350" s="56">
        <f t="shared" si="52"/>
        <v>345.5623467474615</v>
      </c>
      <c r="H350" s="60">
        <f t="shared" si="53"/>
        <v>22.211470906717704</v>
      </c>
      <c r="I350" s="56">
        <f t="shared" si="54"/>
        <v>367.7738176541792</v>
      </c>
      <c r="J350" s="56">
        <f t="shared" si="55"/>
        <v>-51.063485976151945</v>
      </c>
      <c r="K350" s="56">
        <f t="shared" si="56"/>
        <v>316.71033167802727</v>
      </c>
      <c r="L350" s="56">
        <f t="shared" si="57"/>
        <v>2124629.3445881931</v>
      </c>
      <c r="M350" s="56">
        <f t="shared" si="58"/>
        <v>1829635.5861039637</v>
      </c>
      <c r="N350" s="34">
        <f>Jan!M350</f>
        <v>1284810.0796246873</v>
      </c>
      <c r="O350" s="34">
        <f t="shared" si="59"/>
        <v>544825.50647927634</v>
      </c>
    </row>
    <row r="351" spans="1:15" x14ac:dyDescent="0.25">
      <c r="A351" s="55">
        <v>5610</v>
      </c>
      <c r="B351" s="55" t="s">
        <v>371</v>
      </c>
      <c r="C351" s="56">
        <v>9472793</v>
      </c>
      <c r="D351" s="56">
        <v>2524</v>
      </c>
      <c r="E351" s="56">
        <f t="shared" si="50"/>
        <v>3753.0875594294771</v>
      </c>
      <c r="F351" s="57">
        <f t="shared" si="51"/>
        <v>0.75989233470882145</v>
      </c>
      <c r="G351" s="56">
        <f t="shared" si="52"/>
        <v>735.24883885219822</v>
      </c>
      <c r="H351" s="60">
        <f t="shared" si="53"/>
        <v>242.19578096584323</v>
      </c>
      <c r="I351" s="56">
        <f t="shared" si="54"/>
        <v>977.44461981804147</v>
      </c>
      <c r="J351" s="56">
        <f t="shared" si="55"/>
        <v>-51.063485976151945</v>
      </c>
      <c r="K351" s="56">
        <f t="shared" si="56"/>
        <v>926.38113384188955</v>
      </c>
      <c r="L351" s="56">
        <f t="shared" si="57"/>
        <v>2467070.2204207368</v>
      </c>
      <c r="M351" s="56">
        <f t="shared" si="58"/>
        <v>2338185.9818169293</v>
      </c>
      <c r="N351" s="34">
        <f>Jan!M351</f>
        <v>1819617.6459242986</v>
      </c>
      <c r="O351" s="34">
        <f t="shared" si="59"/>
        <v>518568.33589263074</v>
      </c>
    </row>
    <row r="352" spans="1:15" x14ac:dyDescent="0.25">
      <c r="A352" s="55">
        <v>5612</v>
      </c>
      <c r="B352" s="55" t="s">
        <v>372</v>
      </c>
      <c r="C352" s="56">
        <v>9404782</v>
      </c>
      <c r="D352" s="56">
        <v>2852</v>
      </c>
      <c r="E352" s="56">
        <f t="shared" si="50"/>
        <v>3297.6093969144458</v>
      </c>
      <c r="F352" s="57">
        <f t="shared" si="51"/>
        <v>0.6676711011666322</v>
      </c>
      <c r="G352" s="56">
        <f t="shared" si="52"/>
        <v>1017.6452996115175</v>
      </c>
      <c r="H352" s="60">
        <f t="shared" si="53"/>
        <v>401.61313784610417</v>
      </c>
      <c r="I352" s="56">
        <f t="shared" si="54"/>
        <v>1419.2584374576218</v>
      </c>
      <c r="J352" s="56">
        <f t="shared" si="55"/>
        <v>-51.063485976151945</v>
      </c>
      <c r="K352" s="56">
        <f t="shared" si="56"/>
        <v>1368.1949514814698</v>
      </c>
      <c r="L352" s="56">
        <f t="shared" si="57"/>
        <v>4047725.0636291374</v>
      </c>
      <c r="M352" s="56">
        <f t="shared" si="58"/>
        <v>3902092.0016251518</v>
      </c>
      <c r="N352" s="34">
        <f>Jan!M352</f>
        <v>4313861.15339782</v>
      </c>
      <c r="O352" s="34">
        <f t="shared" si="59"/>
        <v>-411769.15177266812</v>
      </c>
    </row>
    <row r="353" spans="1:15" x14ac:dyDescent="0.25">
      <c r="A353" s="55">
        <v>5614</v>
      </c>
      <c r="B353" s="55" t="s">
        <v>373</v>
      </c>
      <c r="C353" s="56">
        <v>3363183</v>
      </c>
      <c r="D353" s="56">
        <v>864</v>
      </c>
      <c r="E353" s="56">
        <f t="shared" si="50"/>
        <v>3892.5729166666665</v>
      </c>
      <c r="F353" s="57">
        <f t="shared" si="51"/>
        <v>0.78813410953828333</v>
      </c>
      <c r="G353" s="56">
        <f t="shared" si="52"/>
        <v>648.76791736514076</v>
      </c>
      <c r="H353" s="60">
        <f t="shared" si="53"/>
        <v>193.37590593282695</v>
      </c>
      <c r="I353" s="56">
        <f t="shared" si="54"/>
        <v>842.14382329796774</v>
      </c>
      <c r="J353" s="56">
        <f t="shared" si="55"/>
        <v>-51.063485976151945</v>
      </c>
      <c r="K353" s="56">
        <f t="shared" si="56"/>
        <v>791.08033732181582</v>
      </c>
      <c r="L353" s="56">
        <f t="shared" si="57"/>
        <v>727612.2633294441</v>
      </c>
      <c r="M353" s="56">
        <f t="shared" si="58"/>
        <v>683493.41144604888</v>
      </c>
      <c r="N353" s="34">
        <f>Jan!M353</f>
        <v>809423.27578391181</v>
      </c>
      <c r="O353" s="34">
        <f t="shared" si="59"/>
        <v>-125929.86433786293</v>
      </c>
    </row>
    <row r="354" spans="1:15" x14ac:dyDescent="0.25">
      <c r="A354" s="55">
        <v>5616</v>
      </c>
      <c r="B354" s="55" t="s">
        <v>374</v>
      </c>
      <c r="C354" s="56">
        <v>3929319</v>
      </c>
      <c r="D354" s="56">
        <v>977</v>
      </c>
      <c r="E354" s="56">
        <f t="shared" si="50"/>
        <v>4021.8208802456497</v>
      </c>
      <c r="F354" s="57">
        <f t="shared" si="51"/>
        <v>0.81430310646286463</v>
      </c>
      <c r="G354" s="56">
        <f t="shared" si="52"/>
        <v>568.63417994617112</v>
      </c>
      <c r="H354" s="60">
        <f t="shared" si="53"/>
        <v>148.13911868018283</v>
      </c>
      <c r="I354" s="56">
        <f t="shared" si="54"/>
        <v>716.77329862635395</v>
      </c>
      <c r="J354" s="56">
        <f t="shared" si="55"/>
        <v>-51.063485976151945</v>
      </c>
      <c r="K354" s="56">
        <f t="shared" si="56"/>
        <v>665.70981265020202</v>
      </c>
      <c r="L354" s="56">
        <f t="shared" si="57"/>
        <v>700287.51275794778</v>
      </c>
      <c r="M354" s="56">
        <f t="shared" si="58"/>
        <v>650398.48695924738</v>
      </c>
      <c r="N354" s="34">
        <f>Jan!M354</f>
        <v>629162.76595009479</v>
      </c>
      <c r="O354" s="34">
        <f t="shared" si="59"/>
        <v>21235.721009152592</v>
      </c>
    </row>
    <row r="355" spans="1:15" x14ac:dyDescent="0.25">
      <c r="A355" s="55">
        <v>5618</v>
      </c>
      <c r="B355" s="55" t="s">
        <v>375</v>
      </c>
      <c r="C355" s="56">
        <v>6688028</v>
      </c>
      <c r="D355" s="56">
        <v>1098</v>
      </c>
      <c r="E355" s="56">
        <f t="shared" si="50"/>
        <v>6091.1001821493628</v>
      </c>
      <c r="F355" s="57">
        <f t="shared" si="51"/>
        <v>1.233272676180893</v>
      </c>
      <c r="G355" s="56">
        <f t="shared" si="52"/>
        <v>-714.31898723413099</v>
      </c>
      <c r="H355" s="60">
        <f t="shared" si="53"/>
        <v>0</v>
      </c>
      <c r="I355" s="56">
        <f t="shared" si="54"/>
        <v>-714.31898723413099</v>
      </c>
      <c r="J355" s="56">
        <f t="shared" si="55"/>
        <v>-51.063485976151945</v>
      </c>
      <c r="K355" s="56">
        <f t="shared" si="56"/>
        <v>-765.38247321028291</v>
      </c>
      <c r="L355" s="56">
        <f t="shared" si="57"/>
        <v>-784322.24798307579</v>
      </c>
      <c r="M355" s="56">
        <f t="shared" si="58"/>
        <v>-840389.95558489067</v>
      </c>
      <c r="N355" s="34">
        <f>Jan!M355</f>
        <v>-666365.6582745529</v>
      </c>
      <c r="O355" s="34">
        <f t="shared" si="59"/>
        <v>-174024.29731033777</v>
      </c>
    </row>
    <row r="356" spans="1:15" x14ac:dyDescent="0.25">
      <c r="A356" s="55">
        <v>5620</v>
      </c>
      <c r="B356" s="55" t="s">
        <v>376</v>
      </c>
      <c r="C356" s="56">
        <v>14469556</v>
      </c>
      <c r="D356" s="56">
        <v>2956</v>
      </c>
      <c r="E356" s="56">
        <f t="shared" si="50"/>
        <v>4894.9783491204334</v>
      </c>
      <c r="F356" s="57">
        <f t="shared" si="51"/>
        <v>0.99109239184062625</v>
      </c>
      <c r="G356" s="56">
        <f t="shared" si="52"/>
        <v>27.276549243805256</v>
      </c>
      <c r="H356" s="60">
        <f t="shared" si="53"/>
        <v>0</v>
      </c>
      <c r="I356" s="56">
        <f t="shared" si="54"/>
        <v>27.276549243805256</v>
      </c>
      <c r="J356" s="56">
        <f t="shared" si="55"/>
        <v>-51.063485976151945</v>
      </c>
      <c r="K356" s="56">
        <f t="shared" si="56"/>
        <v>-23.786936732346689</v>
      </c>
      <c r="L356" s="56">
        <f t="shared" si="57"/>
        <v>80629.479564688343</v>
      </c>
      <c r="M356" s="56">
        <f t="shared" si="58"/>
        <v>-70314.184980816819</v>
      </c>
      <c r="N356" s="34">
        <f>Jan!M356</f>
        <v>82432.97786923626</v>
      </c>
      <c r="O356" s="34">
        <f t="shared" si="59"/>
        <v>-152747.16285005308</v>
      </c>
    </row>
    <row r="357" spans="1:15" x14ac:dyDescent="0.25">
      <c r="A357" s="55">
        <v>5622</v>
      </c>
      <c r="B357" s="55" t="s">
        <v>377</v>
      </c>
      <c r="C357" s="56">
        <v>16731621</v>
      </c>
      <c r="D357" s="56">
        <v>3896</v>
      </c>
      <c r="E357" s="56">
        <f t="shared" si="50"/>
        <v>4294.563911704312</v>
      </c>
      <c r="F357" s="57">
        <f t="shared" si="51"/>
        <v>0.86952572934837769</v>
      </c>
      <c r="G357" s="56">
        <f t="shared" si="52"/>
        <v>399.53350044180058</v>
      </c>
      <c r="H357" s="60">
        <f t="shared" si="53"/>
        <v>52.679057669651044</v>
      </c>
      <c r="I357" s="56">
        <f t="shared" si="54"/>
        <v>452.21255811145164</v>
      </c>
      <c r="J357" s="56">
        <f t="shared" si="55"/>
        <v>-51.063485976151945</v>
      </c>
      <c r="K357" s="56">
        <f t="shared" si="56"/>
        <v>401.14907213529972</v>
      </c>
      <c r="L357" s="56">
        <f t="shared" si="57"/>
        <v>1761820.1264022156</v>
      </c>
      <c r="M357" s="56">
        <f t="shared" si="58"/>
        <v>1562876.7850391278</v>
      </c>
      <c r="N357" s="34">
        <f>Jan!M357</f>
        <v>1142214.104136714</v>
      </c>
      <c r="O357" s="34">
        <f t="shared" si="59"/>
        <v>420662.68090241379</v>
      </c>
    </row>
    <row r="358" spans="1:15" x14ac:dyDescent="0.25">
      <c r="A358" s="55">
        <v>5624</v>
      </c>
      <c r="B358" s="55" t="s">
        <v>378</v>
      </c>
      <c r="C358" s="56">
        <v>6306480</v>
      </c>
      <c r="D358" s="56">
        <v>1238</v>
      </c>
      <c r="E358" s="56">
        <f t="shared" si="50"/>
        <v>5094.0872374798064</v>
      </c>
      <c r="F358" s="57">
        <f t="shared" si="51"/>
        <v>1.0314062176282883</v>
      </c>
      <c r="G358" s="56">
        <f t="shared" si="52"/>
        <v>-96.170961539005972</v>
      </c>
      <c r="H358" s="60">
        <f t="shared" si="53"/>
        <v>0</v>
      </c>
      <c r="I358" s="56">
        <f t="shared" si="54"/>
        <v>-96.170961539005972</v>
      </c>
      <c r="J358" s="56">
        <f t="shared" si="55"/>
        <v>-51.063485976151945</v>
      </c>
      <c r="K358" s="56">
        <f t="shared" si="56"/>
        <v>-147.23444751515791</v>
      </c>
      <c r="L358" s="56">
        <f t="shared" si="57"/>
        <v>-119059.65038528939</v>
      </c>
      <c r="M358" s="56">
        <f t="shared" si="58"/>
        <v>-182276.2460237655</v>
      </c>
      <c r="N358" s="34">
        <f>Jan!M358</f>
        <v>747033.95863481844</v>
      </c>
      <c r="O358" s="34">
        <f t="shared" si="59"/>
        <v>-929310.20465858397</v>
      </c>
    </row>
    <row r="359" spans="1:15" x14ac:dyDescent="0.25">
      <c r="A359" s="55">
        <v>5626</v>
      </c>
      <c r="B359" s="55" t="s">
        <v>379</v>
      </c>
      <c r="C359" s="56">
        <v>4531729</v>
      </c>
      <c r="D359" s="56">
        <v>1051</v>
      </c>
      <c r="E359" s="56">
        <f t="shared" si="50"/>
        <v>4311.8258801141774</v>
      </c>
      <c r="F359" s="57">
        <f t="shared" si="51"/>
        <v>0.87302078169366226</v>
      </c>
      <c r="G359" s="56">
        <f t="shared" si="52"/>
        <v>388.83108002768404</v>
      </c>
      <c r="H359" s="60">
        <f t="shared" si="53"/>
        <v>46.637368726198154</v>
      </c>
      <c r="I359" s="56">
        <f t="shared" si="54"/>
        <v>435.46844875388217</v>
      </c>
      <c r="J359" s="56">
        <f t="shared" si="55"/>
        <v>-51.063485976151945</v>
      </c>
      <c r="K359" s="56">
        <f t="shared" si="56"/>
        <v>384.40496277773025</v>
      </c>
      <c r="L359" s="56">
        <f t="shared" si="57"/>
        <v>457677.33964033017</v>
      </c>
      <c r="M359" s="56">
        <f t="shared" si="58"/>
        <v>404009.61587939446</v>
      </c>
      <c r="N359" s="34">
        <f>Jan!M359</f>
        <v>644970.01720936492</v>
      </c>
      <c r="O359" s="34">
        <f t="shared" si="59"/>
        <v>-240960.40132997045</v>
      </c>
    </row>
    <row r="360" spans="1:15" x14ac:dyDescent="0.25">
      <c r="A360" s="55">
        <v>5628</v>
      </c>
      <c r="B360" s="55" t="s">
        <v>380</v>
      </c>
      <c r="C360" s="56">
        <v>11315646</v>
      </c>
      <c r="D360" s="56">
        <v>2798</v>
      </c>
      <c r="E360" s="56">
        <f t="shared" si="50"/>
        <v>4044.190850607577</v>
      </c>
      <c r="F360" s="57">
        <f t="shared" si="51"/>
        <v>0.81883238235545164</v>
      </c>
      <c r="G360" s="56">
        <f t="shared" si="52"/>
        <v>554.76479832177631</v>
      </c>
      <c r="H360" s="60">
        <f t="shared" si="53"/>
        <v>140.30962905350827</v>
      </c>
      <c r="I360" s="56">
        <f t="shared" si="54"/>
        <v>695.07442737528459</v>
      </c>
      <c r="J360" s="56">
        <f t="shared" si="55"/>
        <v>-51.063485976151945</v>
      </c>
      <c r="K360" s="56">
        <f t="shared" si="56"/>
        <v>644.01094139913266</v>
      </c>
      <c r="L360" s="56">
        <f t="shared" si="57"/>
        <v>1944818.2477960463</v>
      </c>
      <c r="M360" s="56">
        <f t="shared" si="58"/>
        <v>1801942.6140347731</v>
      </c>
      <c r="N360" s="34">
        <f>Jan!M360</f>
        <v>1496598.0649113252</v>
      </c>
      <c r="O360" s="34">
        <f t="shared" si="59"/>
        <v>305344.54912344785</v>
      </c>
    </row>
    <row r="361" spans="1:15" x14ac:dyDescent="0.25">
      <c r="A361" s="55">
        <v>5630</v>
      </c>
      <c r="B361" s="55" t="s">
        <v>381</v>
      </c>
      <c r="C361" s="56">
        <v>3662504</v>
      </c>
      <c r="D361" s="56">
        <v>890</v>
      </c>
      <c r="E361" s="56">
        <f t="shared" si="50"/>
        <v>4115.1730337078652</v>
      </c>
      <c r="F361" s="57">
        <f t="shared" si="51"/>
        <v>0.83320423379368624</v>
      </c>
      <c r="G361" s="56">
        <f t="shared" si="52"/>
        <v>510.75584479959758</v>
      </c>
      <c r="H361" s="60">
        <f t="shared" si="53"/>
        <v>115.4658649684074</v>
      </c>
      <c r="I361" s="56">
        <f t="shared" si="54"/>
        <v>626.22170976800498</v>
      </c>
      <c r="J361" s="56">
        <f t="shared" si="55"/>
        <v>-51.063485976151945</v>
      </c>
      <c r="K361" s="56">
        <f t="shared" si="56"/>
        <v>575.15822379185306</v>
      </c>
      <c r="L361" s="56">
        <f t="shared" si="57"/>
        <v>557337.32169352449</v>
      </c>
      <c r="M361" s="56">
        <f t="shared" si="58"/>
        <v>511890.81917474925</v>
      </c>
      <c r="N361" s="34">
        <f>Jan!M361</f>
        <v>429012.41838852037</v>
      </c>
      <c r="O361" s="34">
        <f t="shared" si="59"/>
        <v>82878.400786228885</v>
      </c>
    </row>
    <row r="362" spans="1:15" x14ac:dyDescent="0.25">
      <c r="A362" s="55">
        <v>5632</v>
      </c>
      <c r="B362" s="55" t="s">
        <v>382</v>
      </c>
      <c r="C362" s="56">
        <v>10148949</v>
      </c>
      <c r="D362" s="56">
        <v>2107</v>
      </c>
      <c r="E362" s="56">
        <f t="shared" si="50"/>
        <v>4816.7769340294253</v>
      </c>
      <c r="F362" s="57">
        <f t="shared" si="51"/>
        <v>0.97525885346720409</v>
      </c>
      <c r="G362" s="56">
        <f t="shared" si="52"/>
        <v>75.761426600230294</v>
      </c>
      <c r="H362" s="60">
        <f t="shared" si="53"/>
        <v>0</v>
      </c>
      <c r="I362" s="56">
        <f t="shared" si="54"/>
        <v>75.761426600230294</v>
      </c>
      <c r="J362" s="56">
        <f t="shared" si="55"/>
        <v>-51.063485976151945</v>
      </c>
      <c r="K362" s="56">
        <f t="shared" si="56"/>
        <v>24.697940624078349</v>
      </c>
      <c r="L362" s="56">
        <f t="shared" si="57"/>
        <v>159629.32584668524</v>
      </c>
      <c r="M362" s="56">
        <f t="shared" si="58"/>
        <v>52038.560894933078</v>
      </c>
      <c r="N362" s="34">
        <f>Jan!M362</f>
        <v>58807.653420324998</v>
      </c>
      <c r="O362" s="34">
        <f t="shared" si="59"/>
        <v>-6769.0925253919195</v>
      </c>
    </row>
    <row r="363" spans="1:15" x14ac:dyDescent="0.25">
      <c r="A363" s="55">
        <v>5634</v>
      </c>
      <c r="B363" s="55" t="s">
        <v>383</v>
      </c>
      <c r="C363" s="56">
        <v>7250627</v>
      </c>
      <c r="D363" s="56">
        <v>1982</v>
      </c>
      <c r="E363" s="56">
        <f t="shared" si="50"/>
        <v>3658.2376387487388</v>
      </c>
      <c r="F363" s="57">
        <f t="shared" si="51"/>
        <v>0.74068795257498465</v>
      </c>
      <c r="G363" s="56">
        <f t="shared" si="52"/>
        <v>794.05578967425595</v>
      </c>
      <c r="H363" s="60">
        <f t="shared" si="53"/>
        <v>275.3932532041016</v>
      </c>
      <c r="I363" s="56">
        <f t="shared" si="54"/>
        <v>1069.4490428783574</v>
      </c>
      <c r="J363" s="56">
        <f t="shared" si="55"/>
        <v>-51.063485976151945</v>
      </c>
      <c r="K363" s="56">
        <f t="shared" si="56"/>
        <v>1018.3855569022055</v>
      </c>
      <c r="L363" s="56">
        <f t="shared" si="57"/>
        <v>2119648.0029849042</v>
      </c>
      <c r="M363" s="56">
        <f t="shared" si="58"/>
        <v>2018440.1737801712</v>
      </c>
      <c r="N363" s="34">
        <f>Jan!M363</f>
        <v>1904472.6777820762</v>
      </c>
      <c r="O363" s="34">
        <f t="shared" si="59"/>
        <v>113967.49599809502</v>
      </c>
    </row>
    <row r="364" spans="1:15" x14ac:dyDescent="0.25">
      <c r="A364" s="55">
        <v>5636</v>
      </c>
      <c r="B364" s="55" t="s">
        <v>384</v>
      </c>
      <c r="C364" s="56">
        <v>3893996</v>
      </c>
      <c r="D364" s="56">
        <v>868</v>
      </c>
      <c r="E364" s="56">
        <f t="shared" si="50"/>
        <v>4486.1705069124428</v>
      </c>
      <c r="F364" s="57">
        <f t="shared" si="51"/>
        <v>0.90832055645346332</v>
      </c>
      <c r="G364" s="56">
        <f t="shared" si="52"/>
        <v>280.73741141275946</v>
      </c>
      <c r="H364" s="60">
        <f t="shared" si="53"/>
        <v>0</v>
      </c>
      <c r="I364" s="56">
        <f t="shared" si="54"/>
        <v>280.73741141275946</v>
      </c>
      <c r="J364" s="56">
        <f t="shared" si="55"/>
        <v>-51.063485976151945</v>
      </c>
      <c r="K364" s="56">
        <f t="shared" si="56"/>
        <v>229.6739254366075</v>
      </c>
      <c r="L364" s="56">
        <f t="shared" si="57"/>
        <v>243680.0731062752</v>
      </c>
      <c r="M364" s="56">
        <f t="shared" si="58"/>
        <v>199356.96727897532</v>
      </c>
      <c r="N364" s="34">
        <f>Jan!M364</f>
        <v>141994.05130937003</v>
      </c>
      <c r="O364" s="34">
        <f t="shared" si="59"/>
        <v>57362.915969605296</v>
      </c>
    </row>
    <row r="365" spans="1:15" x14ac:dyDescent="0.25">
      <c r="A365" s="55"/>
      <c r="B365" s="55"/>
      <c r="C365" s="56"/>
      <c r="D365" s="56"/>
      <c r="E365" s="56" t="str">
        <f t="shared" si="50"/>
        <v/>
      </c>
      <c r="F365" s="57" t="str">
        <f t="shared" si="51"/>
        <v/>
      </c>
      <c r="G365" s="56"/>
      <c r="H365" s="59"/>
      <c r="I365" s="56" t="str">
        <f t="shared" si="54"/>
        <v/>
      </c>
      <c r="J365" s="56"/>
      <c r="K365" s="56"/>
      <c r="L365" s="56"/>
      <c r="M365" s="56"/>
      <c r="N365" s="34"/>
      <c r="O365" s="34"/>
    </row>
    <row r="366" spans="1:15" ht="15.75" thickBot="1" x14ac:dyDescent="0.3">
      <c r="A366" s="42"/>
      <c r="B366" s="42" t="s">
        <v>385</v>
      </c>
      <c r="C366" s="43">
        <f>SUM(C8:C364)</f>
        <v>27630293001</v>
      </c>
      <c r="D366" s="35">
        <f>SUM(D8:D364)</f>
        <v>5594340</v>
      </c>
      <c r="E366" s="35">
        <f>IF(C366&gt;0,(C366)/D366,"")</f>
        <v>4938.9727833846355</v>
      </c>
      <c r="F366" s="44">
        <f>IF(C366&gt;0,E366/$E$366,"")</f>
        <v>1</v>
      </c>
      <c r="G366" s="45"/>
      <c r="H366" s="54"/>
      <c r="I366" s="35"/>
      <c r="J366" s="46"/>
      <c r="K366" s="35"/>
      <c r="L366" s="35">
        <f>SUM(L8:L364)</f>
        <v>285666502.13582587</v>
      </c>
      <c r="M366" s="35">
        <f>SUM(M8:M364)</f>
        <v>-4.1883322410285473E-7</v>
      </c>
      <c r="N366" s="35">
        <f>Jan!M366</f>
        <v>1.2328964658081532E-6</v>
      </c>
      <c r="O366" s="35">
        <f t="shared" ref="O366" si="60">M366-N366</f>
        <v>-1.6517296899110079E-6</v>
      </c>
    </row>
    <row r="367" spans="1:15" ht="15.75" thickTop="1" x14ac:dyDescent="0.25">
      <c r="N367" s="32"/>
      <c r="O367" s="36"/>
    </row>
    <row r="368" spans="1:15" x14ac:dyDescent="0.25">
      <c r="A368" s="25" t="s">
        <v>388</v>
      </c>
      <c r="B368" s="25"/>
      <c r="C368" s="25"/>
      <c r="D368" s="26">
        <f>L366</f>
        <v>285666502.13582587</v>
      </c>
      <c r="E368" s="27" t="s">
        <v>389</v>
      </c>
      <c r="F368" s="28">
        <f>D366</f>
        <v>5594340</v>
      </c>
      <c r="G368" s="27" t="s">
        <v>390</v>
      </c>
      <c r="H368" s="52"/>
      <c r="I368" s="29">
        <f>-L366/D366</f>
        <v>-51.063485976151945</v>
      </c>
      <c r="J368" s="30" t="s">
        <v>391</v>
      </c>
      <c r="N368" s="32"/>
      <c r="O368" s="32"/>
    </row>
    <row r="370" spans="3:15" ht="15.75" thickBot="1" x14ac:dyDescent="0.3"/>
    <row r="371" spans="3:15" x14ac:dyDescent="0.25">
      <c r="C371" s="66" t="s">
        <v>392</v>
      </c>
      <c r="D371" s="67"/>
      <c r="E371" s="67"/>
      <c r="F371" s="67"/>
      <c r="G371" s="67"/>
      <c r="H371" s="67"/>
      <c r="I371" s="67"/>
      <c r="J371" s="67"/>
      <c r="K371" s="67"/>
      <c r="L371" s="67"/>
      <c r="M371" s="67"/>
      <c r="N371"/>
      <c r="O371"/>
    </row>
    <row r="372" spans="3:15" x14ac:dyDescent="0.25">
      <c r="C372" s="68"/>
      <c r="D372" s="69"/>
      <c r="E372" s="69"/>
      <c r="F372" s="69"/>
      <c r="G372" s="69"/>
      <c r="H372" s="69"/>
      <c r="I372" s="69"/>
      <c r="J372" s="69"/>
      <c r="K372" s="69"/>
      <c r="L372" s="69"/>
      <c r="M372" s="69"/>
      <c r="N372"/>
      <c r="O372"/>
    </row>
    <row r="373" spans="3:15" x14ac:dyDescent="0.25">
      <c r="C373" s="68"/>
      <c r="D373" s="69"/>
      <c r="E373" s="69"/>
      <c r="F373" s="69"/>
      <c r="G373" s="69"/>
      <c r="H373" s="69"/>
      <c r="I373" s="69"/>
      <c r="J373" s="69"/>
      <c r="K373" s="69"/>
      <c r="L373" s="69"/>
      <c r="M373" s="69"/>
      <c r="N373"/>
      <c r="O373"/>
    </row>
    <row r="374" spans="3:15" x14ac:dyDescent="0.25">
      <c r="C374" s="68" t="s">
        <v>393</v>
      </c>
      <c r="D374" s="69"/>
      <c r="E374" s="69"/>
      <c r="F374" s="69"/>
      <c r="G374" s="69"/>
      <c r="H374" s="69"/>
      <c r="I374" s="69"/>
      <c r="J374" s="69"/>
      <c r="K374" s="69"/>
      <c r="L374" s="69"/>
      <c r="M374" s="69"/>
      <c r="N374"/>
      <c r="O374"/>
    </row>
    <row r="375" spans="3:15" ht="15.75" thickBot="1" x14ac:dyDescent="0.3">
      <c r="C375" s="70"/>
      <c r="D375" s="71"/>
      <c r="E375" s="71"/>
      <c r="F375" s="71"/>
      <c r="G375" s="71"/>
      <c r="H375" s="71"/>
      <c r="I375" s="71"/>
      <c r="J375" s="71"/>
      <c r="K375" s="71"/>
      <c r="L375" s="71"/>
      <c r="M375" s="71"/>
      <c r="N375"/>
      <c r="O375"/>
    </row>
  </sheetData>
  <mergeCells count="8">
    <mergeCell ref="C371:M373"/>
    <mergeCell ref="C374:M375"/>
    <mergeCell ref="A1:M1"/>
    <mergeCell ref="A2:A5"/>
    <mergeCell ref="B2:B5"/>
    <mergeCell ref="E2:F2"/>
    <mergeCell ref="G2:K2"/>
    <mergeCell ref="L2:M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1CCB4-0AB7-4983-8DBD-358243FB52AB}">
  <dimension ref="A1:M375"/>
  <sheetViews>
    <sheetView workbookViewId="0">
      <pane ySplit="6" topLeftCell="A7" activePane="bottomLeft" state="frozen"/>
      <selection pane="bottomLeft" activeCell="F10" sqref="F10"/>
    </sheetView>
  </sheetViews>
  <sheetFormatPr baseColWidth="10" defaultRowHeight="15" x14ac:dyDescent="0.25"/>
  <cols>
    <col min="2" max="2" width="16.7109375" customWidth="1"/>
    <col min="3" max="3" width="14.5703125" bestFit="1" customWidth="1"/>
    <col min="4" max="11" width="11.5703125" bestFit="1" customWidth="1"/>
    <col min="12" max="13" width="13.28515625" bestFit="1" customWidth="1"/>
  </cols>
  <sheetData>
    <row r="1" spans="1:13" x14ac:dyDescent="0.25">
      <c r="A1" s="72" t="s">
        <v>27</v>
      </c>
      <c r="B1" s="72"/>
      <c r="C1" s="72"/>
      <c r="D1" s="72"/>
      <c r="E1" s="72"/>
      <c r="F1" s="72"/>
      <c r="G1" s="72"/>
      <c r="H1" s="72"/>
      <c r="I1" s="72"/>
      <c r="J1" s="72"/>
      <c r="K1" s="72"/>
      <c r="L1" s="72"/>
      <c r="M1" s="73"/>
    </row>
    <row r="2" spans="1:13" x14ac:dyDescent="0.25">
      <c r="A2" s="74" t="s">
        <v>0</v>
      </c>
      <c r="B2" s="74" t="s">
        <v>1</v>
      </c>
      <c r="C2" s="4" t="s">
        <v>2</v>
      </c>
      <c r="D2" s="5" t="s">
        <v>3</v>
      </c>
      <c r="E2" s="77" t="s">
        <v>386</v>
      </c>
      <c r="F2" s="78"/>
      <c r="G2" s="77" t="s">
        <v>4</v>
      </c>
      <c r="H2" s="79"/>
      <c r="I2" s="79"/>
      <c r="J2" s="79"/>
      <c r="K2" s="78"/>
      <c r="L2" s="77" t="s">
        <v>5</v>
      </c>
      <c r="M2" s="78"/>
    </row>
    <row r="3" spans="1:13" x14ac:dyDescent="0.25">
      <c r="A3" s="75"/>
      <c r="B3" s="75"/>
      <c r="C3" s="6" t="s">
        <v>6</v>
      </c>
      <c r="D3" s="7" t="s">
        <v>394</v>
      </c>
      <c r="E3" s="8" t="s">
        <v>7</v>
      </c>
      <c r="F3" s="9" t="s">
        <v>8</v>
      </c>
      <c r="G3" s="10" t="s">
        <v>9</v>
      </c>
      <c r="H3" s="10" t="s">
        <v>10</v>
      </c>
      <c r="I3" s="8" t="s">
        <v>11</v>
      </c>
      <c r="J3" s="11" t="s">
        <v>12</v>
      </c>
      <c r="K3" s="12" t="s">
        <v>13</v>
      </c>
      <c r="L3" s="13" t="s">
        <v>11</v>
      </c>
      <c r="M3" s="14" t="s">
        <v>14</v>
      </c>
    </row>
    <row r="4" spans="1:13" x14ac:dyDescent="0.25">
      <c r="A4" s="75"/>
      <c r="B4" s="75"/>
      <c r="C4" s="7"/>
      <c r="D4" s="7"/>
      <c r="E4" s="15"/>
      <c r="F4" s="14" t="s">
        <v>15</v>
      </c>
      <c r="G4" s="16" t="s">
        <v>16</v>
      </c>
      <c r="H4" s="16" t="s">
        <v>17</v>
      </c>
      <c r="I4" s="15" t="s">
        <v>18</v>
      </c>
      <c r="J4" s="17" t="s">
        <v>19</v>
      </c>
      <c r="K4" s="13" t="s">
        <v>20</v>
      </c>
      <c r="L4" s="13" t="s">
        <v>21</v>
      </c>
      <c r="M4" s="14" t="s">
        <v>18</v>
      </c>
    </row>
    <row r="5" spans="1:13" x14ac:dyDescent="0.25">
      <c r="A5" s="76"/>
      <c r="B5" s="76"/>
      <c r="C5" s="18"/>
      <c r="D5" s="19"/>
      <c r="E5" s="19"/>
      <c r="F5" s="20" t="s">
        <v>22</v>
      </c>
      <c r="G5" s="21" t="s">
        <v>387</v>
      </c>
      <c r="H5" s="22" t="s">
        <v>23</v>
      </c>
      <c r="I5" s="23"/>
      <c r="J5" s="24" t="s">
        <v>24</v>
      </c>
      <c r="K5" s="19"/>
      <c r="L5" s="20" t="s">
        <v>25</v>
      </c>
      <c r="M5" s="20" t="s">
        <v>26</v>
      </c>
    </row>
    <row r="6" spans="1:13" x14ac:dyDescent="0.25">
      <c r="A6" s="1"/>
      <c r="B6" s="1"/>
      <c r="C6" s="1">
        <v>1</v>
      </c>
      <c r="D6" s="2">
        <v>2</v>
      </c>
      <c r="E6" s="1">
        <v>3</v>
      </c>
      <c r="F6" s="1">
        <v>4</v>
      </c>
      <c r="G6" s="1">
        <v>5</v>
      </c>
      <c r="H6" s="1">
        <v>6</v>
      </c>
      <c r="I6" s="1">
        <v>7</v>
      </c>
      <c r="J6" s="1">
        <v>8</v>
      </c>
      <c r="K6" s="1">
        <v>9</v>
      </c>
      <c r="L6" s="1">
        <v>10</v>
      </c>
      <c r="M6" s="1">
        <v>11</v>
      </c>
    </row>
    <row r="7" spans="1:13" x14ac:dyDescent="0.25">
      <c r="A7" s="3"/>
      <c r="B7" s="3"/>
      <c r="C7" s="3"/>
      <c r="D7" s="3"/>
      <c r="E7" s="3"/>
      <c r="F7" s="3"/>
      <c r="G7" s="3"/>
      <c r="I7" s="3"/>
      <c r="J7" s="3"/>
      <c r="K7" s="3"/>
      <c r="L7" s="3"/>
      <c r="M7" s="3"/>
    </row>
    <row r="8" spans="1:13" x14ac:dyDescent="0.25">
      <c r="A8" s="55">
        <v>301</v>
      </c>
      <c r="B8" s="55" t="s">
        <v>28</v>
      </c>
      <c r="C8" s="56">
        <v>4391042216</v>
      </c>
      <c r="D8" s="56">
        <v>724290</v>
      </c>
      <c r="E8" s="56">
        <f>IF(ISNUMBER(C8),(C8)/D8,"")</f>
        <v>6062.5470681633051</v>
      </c>
      <c r="F8" s="57">
        <f>IF(ISNUMBER(C8),E8/$E$366,"")</f>
        <v>1.282029955704012</v>
      </c>
      <c r="G8" s="56">
        <f>IF(ISNUMBER(D8),(E$366-E8)*0.62,"")</f>
        <v>-826.88264931545029</v>
      </c>
      <c r="H8" s="61">
        <f>IF(ISNUMBER(D8),(IF(E8&gt;=E$366*0.9,0,IF(E8&lt;0.9*E$366,(E$366*0.9-E8)*0.35))),"")</f>
        <v>0</v>
      </c>
      <c r="I8" s="56">
        <f>IF(ISNUMBER(C8),G8+H8,"")</f>
        <v>-826.88264931545029</v>
      </c>
      <c r="J8" s="56">
        <f>IF(ISNUMBER(D8),I$368,"")</f>
        <v>-44.742487658506477</v>
      </c>
      <c r="K8" s="56">
        <f>I8+J8</f>
        <v>-871.62513697395673</v>
      </c>
      <c r="L8" s="56">
        <f>I8*D8</f>
        <v>-598902834.07268751</v>
      </c>
      <c r="M8" s="56">
        <f>D8*K8</f>
        <v>-631309370.45886707</v>
      </c>
    </row>
    <row r="9" spans="1:13" x14ac:dyDescent="0.25">
      <c r="A9" s="55">
        <v>1101</v>
      </c>
      <c r="B9" s="55" t="s">
        <v>29</v>
      </c>
      <c r="C9" s="56">
        <v>74757309</v>
      </c>
      <c r="D9" s="56">
        <v>15375</v>
      </c>
      <c r="E9" s="56">
        <f t="shared" ref="E9:E72" si="0">IF(ISNUMBER(C9),(C9)/D9,"")</f>
        <v>4862.2640000000001</v>
      </c>
      <c r="F9" s="57">
        <f t="shared" ref="F9:F72" si="1">IF(ISNUMBER(C9),E9/$E$366,"")</f>
        <v>1.0282094358122187</v>
      </c>
      <c r="G9" s="56">
        <f t="shared" ref="G9:G72" si="2">IF(ISNUMBER(D9),(E$366-E9)*0.62,"")</f>
        <v>-82.707147054201201</v>
      </c>
      <c r="H9" s="61">
        <f t="shared" ref="H9:H72" si="3">IF(ISNUMBER(D9),(IF(E9&gt;=E$366*0.9,0,IF(E9&lt;0.9*E$366,(E$366*0.9-E9)*0.35))),"")</f>
        <v>0</v>
      </c>
      <c r="I9" s="56">
        <f t="shared" ref="I9:I72" si="4">IF(ISNUMBER(C9),G9+H9,"")</f>
        <v>-82.707147054201201</v>
      </c>
      <c r="J9" s="56">
        <f t="shared" ref="J9:J72" si="5">IF(ISNUMBER(D9),I$368,"")</f>
        <v>-44.742487658506477</v>
      </c>
      <c r="K9" s="56">
        <f t="shared" ref="K9:K72" si="6">I9+J9</f>
        <v>-127.44963471270768</v>
      </c>
      <c r="L9" s="56">
        <f t="shared" ref="L9:L72" si="7">I9*D9</f>
        <v>-1271622.3859583435</v>
      </c>
      <c r="M9" s="56">
        <f t="shared" ref="M9:M72" si="8">D9*K9</f>
        <v>-1959538.1337078805</v>
      </c>
    </row>
    <row r="10" spans="1:13" x14ac:dyDescent="0.25">
      <c r="A10" s="55">
        <v>1103</v>
      </c>
      <c r="B10" s="55" t="s">
        <v>30</v>
      </c>
      <c r="C10" s="56">
        <v>863342027</v>
      </c>
      <c r="D10" s="56">
        <v>150123</v>
      </c>
      <c r="E10" s="56">
        <f t="shared" si="0"/>
        <v>5750.8977771560658</v>
      </c>
      <c r="F10" s="57">
        <f t="shared" si="1"/>
        <v>1.2161263474923165</v>
      </c>
      <c r="G10" s="56">
        <f t="shared" si="2"/>
        <v>-633.6600888909619</v>
      </c>
      <c r="H10" s="61">
        <f t="shared" si="3"/>
        <v>0</v>
      </c>
      <c r="I10" s="56">
        <f t="shared" si="4"/>
        <v>-633.6600888909619</v>
      </c>
      <c r="J10" s="56">
        <f t="shared" si="5"/>
        <v>-44.742487658506477</v>
      </c>
      <c r="K10" s="56">
        <f t="shared" si="6"/>
        <v>-678.40257654946834</v>
      </c>
      <c r="L10" s="56">
        <f t="shared" si="7"/>
        <v>-95126953.524577871</v>
      </c>
      <c r="M10" s="56">
        <f t="shared" si="8"/>
        <v>-101843829.99933584</v>
      </c>
    </row>
    <row r="11" spans="1:13" x14ac:dyDescent="0.25">
      <c r="A11" s="55">
        <v>1106</v>
      </c>
      <c r="B11" s="55" t="s">
        <v>31</v>
      </c>
      <c r="C11" s="56">
        <v>190511704</v>
      </c>
      <c r="D11" s="56">
        <v>38441</v>
      </c>
      <c r="E11" s="56">
        <f t="shared" si="0"/>
        <v>4955.9507817174372</v>
      </c>
      <c r="F11" s="57">
        <f t="shared" si="1"/>
        <v>1.0480211188003798</v>
      </c>
      <c r="G11" s="56">
        <f t="shared" si="2"/>
        <v>-140.79295171901217</v>
      </c>
      <c r="H11" s="61">
        <f t="shared" si="3"/>
        <v>0</v>
      </c>
      <c r="I11" s="56">
        <f t="shared" si="4"/>
        <v>-140.79295171901217</v>
      </c>
      <c r="J11" s="56">
        <f t="shared" si="5"/>
        <v>-44.742487658506477</v>
      </c>
      <c r="K11" s="56">
        <f t="shared" si="6"/>
        <v>-185.53543937751863</v>
      </c>
      <c r="L11" s="56">
        <f t="shared" si="7"/>
        <v>-5412221.8570305463</v>
      </c>
      <c r="M11" s="56">
        <f t="shared" si="8"/>
        <v>-7132167.8251111936</v>
      </c>
    </row>
    <row r="12" spans="1:13" x14ac:dyDescent="0.25">
      <c r="A12" s="55">
        <v>1108</v>
      </c>
      <c r="B12" s="55" t="s">
        <v>32</v>
      </c>
      <c r="C12" s="56">
        <v>401957938</v>
      </c>
      <c r="D12" s="56">
        <v>84908</v>
      </c>
      <c r="E12" s="56">
        <f t="shared" si="0"/>
        <v>4734.0408206529419</v>
      </c>
      <c r="F12" s="57">
        <f t="shared" si="1"/>
        <v>1.0010944369362862</v>
      </c>
      <c r="G12" s="56">
        <f t="shared" si="2"/>
        <v>-3.2087758590250814</v>
      </c>
      <c r="H12" s="61">
        <f t="shared" si="3"/>
        <v>0</v>
      </c>
      <c r="I12" s="56">
        <f t="shared" si="4"/>
        <v>-3.2087758590250814</v>
      </c>
      <c r="J12" s="56">
        <f t="shared" si="5"/>
        <v>-44.742487658506477</v>
      </c>
      <c r="K12" s="56">
        <f t="shared" si="6"/>
        <v>-47.951263517531558</v>
      </c>
      <c r="L12" s="56">
        <f t="shared" si="7"/>
        <v>-272450.74063810159</v>
      </c>
      <c r="M12" s="56">
        <f t="shared" si="8"/>
        <v>-4071445.8827465693</v>
      </c>
    </row>
    <row r="13" spans="1:13" x14ac:dyDescent="0.25">
      <c r="A13" s="55">
        <v>1111</v>
      </c>
      <c r="B13" s="55" t="s">
        <v>33</v>
      </c>
      <c r="C13" s="56">
        <v>14223075</v>
      </c>
      <c r="D13" s="56">
        <v>3371</v>
      </c>
      <c r="E13" s="56">
        <f t="shared" si="0"/>
        <v>4219.245031148027</v>
      </c>
      <c r="F13" s="57">
        <f t="shared" si="1"/>
        <v>0.89223200406852032</v>
      </c>
      <c r="G13" s="56">
        <f t="shared" si="2"/>
        <v>315.96461363402216</v>
      </c>
      <c r="H13" s="61">
        <f t="shared" si="3"/>
        <v>12.856832449685044</v>
      </c>
      <c r="I13" s="56">
        <f t="shared" si="4"/>
        <v>328.8214460837072</v>
      </c>
      <c r="J13" s="56">
        <f t="shared" si="5"/>
        <v>-44.742487658506477</v>
      </c>
      <c r="K13" s="56">
        <f t="shared" si="6"/>
        <v>284.07895842520071</v>
      </c>
      <c r="L13" s="56">
        <f t="shared" si="7"/>
        <v>1108457.0947481769</v>
      </c>
      <c r="M13" s="56">
        <f t="shared" si="8"/>
        <v>957630.1688513516</v>
      </c>
    </row>
    <row r="14" spans="1:13" x14ac:dyDescent="0.25">
      <c r="A14" s="55">
        <v>1112</v>
      </c>
      <c r="B14" s="55" t="s">
        <v>34</v>
      </c>
      <c r="C14" s="56">
        <v>12982489</v>
      </c>
      <c r="D14" s="56">
        <v>3259</v>
      </c>
      <c r="E14" s="56">
        <f t="shared" si="0"/>
        <v>3983.58054617981</v>
      </c>
      <c r="F14" s="57">
        <f t="shared" si="1"/>
        <v>0.84239669131500727</v>
      </c>
      <c r="G14" s="56">
        <f t="shared" si="2"/>
        <v>462.07659431431671</v>
      </c>
      <c r="H14" s="61">
        <f t="shared" si="3"/>
        <v>95.339402188560996</v>
      </c>
      <c r="I14" s="56">
        <f t="shared" si="4"/>
        <v>557.41599650287776</v>
      </c>
      <c r="J14" s="56">
        <f t="shared" si="5"/>
        <v>-44.742487658506477</v>
      </c>
      <c r="K14" s="56">
        <f t="shared" si="6"/>
        <v>512.67350884437133</v>
      </c>
      <c r="L14" s="56">
        <f t="shared" si="7"/>
        <v>1816618.7326028787</v>
      </c>
      <c r="M14" s="56">
        <f t="shared" si="8"/>
        <v>1670802.965323806</v>
      </c>
    </row>
    <row r="15" spans="1:13" x14ac:dyDescent="0.25">
      <c r="A15" s="55">
        <v>1114</v>
      </c>
      <c r="B15" s="55" t="s">
        <v>35</v>
      </c>
      <c r="C15" s="56">
        <v>11420529</v>
      </c>
      <c r="D15" s="56">
        <v>2905</v>
      </c>
      <c r="E15" s="56">
        <f t="shared" si="0"/>
        <v>3931.3352839931154</v>
      </c>
      <c r="F15" s="57">
        <f t="shared" si="1"/>
        <v>0.83134853112525975</v>
      </c>
      <c r="G15" s="56">
        <f t="shared" si="2"/>
        <v>494.46865687006738</v>
      </c>
      <c r="H15" s="61">
        <f t="shared" si="3"/>
        <v>113.62524395390412</v>
      </c>
      <c r="I15" s="56">
        <f t="shared" si="4"/>
        <v>608.09390082397147</v>
      </c>
      <c r="J15" s="56">
        <f t="shared" si="5"/>
        <v>-44.742487658506477</v>
      </c>
      <c r="K15" s="56">
        <f t="shared" si="6"/>
        <v>563.35141316546503</v>
      </c>
      <c r="L15" s="56">
        <f t="shared" si="7"/>
        <v>1766512.781893637</v>
      </c>
      <c r="M15" s="56">
        <f t="shared" si="8"/>
        <v>1636535.8552456759</v>
      </c>
    </row>
    <row r="16" spans="1:13" x14ac:dyDescent="0.25">
      <c r="A16" s="55">
        <v>1119</v>
      </c>
      <c r="B16" s="55" t="s">
        <v>36</v>
      </c>
      <c r="C16" s="56">
        <v>78881837</v>
      </c>
      <c r="D16" s="56">
        <v>20067</v>
      </c>
      <c r="E16" s="56">
        <f t="shared" si="0"/>
        <v>3930.9232570887525</v>
      </c>
      <c r="F16" s="57">
        <f t="shared" si="1"/>
        <v>0.83126140094251477</v>
      </c>
      <c r="G16" s="56">
        <f t="shared" si="2"/>
        <v>494.7241135507723</v>
      </c>
      <c r="H16" s="61">
        <f t="shared" si="3"/>
        <v>113.76945337043111</v>
      </c>
      <c r="I16" s="56">
        <f t="shared" si="4"/>
        <v>608.49356692120341</v>
      </c>
      <c r="J16" s="56">
        <f t="shared" si="5"/>
        <v>-44.742487658506477</v>
      </c>
      <c r="K16" s="56">
        <f t="shared" si="6"/>
        <v>563.75107926269698</v>
      </c>
      <c r="L16" s="56">
        <f t="shared" si="7"/>
        <v>12210640.407407789</v>
      </c>
      <c r="M16" s="56">
        <f t="shared" si="8"/>
        <v>11312792.907564539</v>
      </c>
    </row>
    <row r="17" spans="1:13" x14ac:dyDescent="0.25">
      <c r="A17" s="55">
        <v>1120</v>
      </c>
      <c r="B17" s="55" t="s">
        <v>37</v>
      </c>
      <c r="C17" s="56">
        <v>94521353</v>
      </c>
      <c r="D17" s="56">
        <v>21186</v>
      </c>
      <c r="E17" s="56">
        <f t="shared" si="0"/>
        <v>4461.5006608137446</v>
      </c>
      <c r="F17" s="57">
        <f t="shared" si="1"/>
        <v>0.94346112784726233</v>
      </c>
      <c r="G17" s="56">
        <f t="shared" si="2"/>
        <v>165.76612324127723</v>
      </c>
      <c r="H17" s="61">
        <f t="shared" si="3"/>
        <v>0</v>
      </c>
      <c r="I17" s="56">
        <f t="shared" si="4"/>
        <v>165.76612324127723</v>
      </c>
      <c r="J17" s="56">
        <f t="shared" si="5"/>
        <v>-44.742487658506477</v>
      </c>
      <c r="K17" s="56">
        <f t="shared" si="6"/>
        <v>121.02363558277075</v>
      </c>
      <c r="L17" s="56">
        <f t="shared" si="7"/>
        <v>3511921.0869896994</v>
      </c>
      <c r="M17" s="56">
        <f t="shared" si="8"/>
        <v>2564006.7434565811</v>
      </c>
    </row>
    <row r="18" spans="1:13" x14ac:dyDescent="0.25">
      <c r="A18" s="55">
        <v>1121</v>
      </c>
      <c r="B18" s="55" t="s">
        <v>38</v>
      </c>
      <c r="C18" s="56">
        <v>91819771</v>
      </c>
      <c r="D18" s="56">
        <v>20157</v>
      </c>
      <c r="E18" s="56">
        <f t="shared" si="0"/>
        <v>4555.2299945428385</v>
      </c>
      <c r="F18" s="57">
        <f t="shared" si="1"/>
        <v>0.96328180919090123</v>
      </c>
      <c r="G18" s="56">
        <f t="shared" si="2"/>
        <v>107.65393632923899</v>
      </c>
      <c r="H18" s="61">
        <f t="shared" si="3"/>
        <v>0</v>
      </c>
      <c r="I18" s="56">
        <f t="shared" si="4"/>
        <v>107.65393632923899</v>
      </c>
      <c r="J18" s="56">
        <f t="shared" si="5"/>
        <v>-44.742487658506477</v>
      </c>
      <c r="K18" s="56">
        <f t="shared" si="6"/>
        <v>62.911448670732511</v>
      </c>
      <c r="L18" s="56">
        <f t="shared" si="7"/>
        <v>2169980.3945884705</v>
      </c>
      <c r="M18" s="56">
        <f t="shared" si="8"/>
        <v>1268106.0708559551</v>
      </c>
    </row>
    <row r="19" spans="1:13" x14ac:dyDescent="0.25">
      <c r="A19" s="55">
        <v>1122</v>
      </c>
      <c r="B19" s="55" t="s">
        <v>39</v>
      </c>
      <c r="C19" s="56">
        <v>51617249</v>
      </c>
      <c r="D19" s="56">
        <v>12536</v>
      </c>
      <c r="E19" s="56">
        <f t="shared" si="0"/>
        <v>4117.5214582003828</v>
      </c>
      <c r="F19" s="57">
        <f t="shared" si="1"/>
        <v>0.87072080320626766</v>
      </c>
      <c r="G19" s="56">
        <f t="shared" si="2"/>
        <v>379.03322886156155</v>
      </c>
      <c r="H19" s="61">
        <f t="shared" si="3"/>
        <v>48.460082981360529</v>
      </c>
      <c r="I19" s="56">
        <f t="shared" si="4"/>
        <v>427.49331184292208</v>
      </c>
      <c r="J19" s="56">
        <f t="shared" si="5"/>
        <v>-44.742487658506477</v>
      </c>
      <c r="K19" s="56">
        <f t="shared" si="6"/>
        <v>382.75082418441559</v>
      </c>
      <c r="L19" s="56">
        <f t="shared" si="7"/>
        <v>5359056.157262871</v>
      </c>
      <c r="M19" s="56">
        <f t="shared" si="8"/>
        <v>4798164.3319758335</v>
      </c>
    </row>
    <row r="20" spans="1:13" x14ac:dyDescent="0.25">
      <c r="A20" s="55">
        <v>1124</v>
      </c>
      <c r="B20" s="55" t="s">
        <v>40</v>
      </c>
      <c r="C20" s="56">
        <v>170716724</v>
      </c>
      <c r="D20" s="56">
        <v>29153</v>
      </c>
      <c r="E20" s="56">
        <f t="shared" si="0"/>
        <v>5855.8887250025728</v>
      </c>
      <c r="F20" s="57">
        <f t="shared" si="1"/>
        <v>1.2383284910309329</v>
      </c>
      <c r="G20" s="56">
        <f t="shared" si="2"/>
        <v>-698.75447655579626</v>
      </c>
      <c r="H20" s="61">
        <f t="shared" si="3"/>
        <v>0</v>
      </c>
      <c r="I20" s="56">
        <f t="shared" si="4"/>
        <v>-698.75447655579626</v>
      </c>
      <c r="J20" s="56">
        <f t="shared" si="5"/>
        <v>-44.742487658506477</v>
      </c>
      <c r="K20" s="56">
        <f t="shared" si="6"/>
        <v>-743.49696421430269</v>
      </c>
      <c r="L20" s="56">
        <f t="shared" si="7"/>
        <v>-20370789.255031127</v>
      </c>
      <c r="M20" s="56">
        <f t="shared" si="8"/>
        <v>-21675166.997739565</v>
      </c>
    </row>
    <row r="21" spans="1:13" x14ac:dyDescent="0.25">
      <c r="A21" s="55">
        <v>1127</v>
      </c>
      <c r="B21" s="55" t="s">
        <v>41</v>
      </c>
      <c r="C21" s="56">
        <v>59030119</v>
      </c>
      <c r="D21" s="56">
        <v>11795</v>
      </c>
      <c r="E21" s="56">
        <f t="shared" si="0"/>
        <v>5004.6730818143278</v>
      </c>
      <c r="F21" s="57">
        <f t="shared" si="1"/>
        <v>1.0583242880018255</v>
      </c>
      <c r="G21" s="56">
        <f t="shared" si="2"/>
        <v>-171.00077777908436</v>
      </c>
      <c r="H21" s="61">
        <f t="shared" si="3"/>
        <v>0</v>
      </c>
      <c r="I21" s="56">
        <f t="shared" si="4"/>
        <v>-171.00077777908436</v>
      </c>
      <c r="J21" s="56">
        <f t="shared" si="5"/>
        <v>-44.742487658506477</v>
      </c>
      <c r="K21" s="56">
        <f t="shared" si="6"/>
        <v>-215.74326543759082</v>
      </c>
      <c r="L21" s="56">
        <f t="shared" si="7"/>
        <v>-2016954.1739043</v>
      </c>
      <c r="M21" s="56">
        <f t="shared" si="8"/>
        <v>-2544691.815836384</v>
      </c>
    </row>
    <row r="22" spans="1:13" x14ac:dyDescent="0.25">
      <c r="A22" s="55">
        <v>1130</v>
      </c>
      <c r="B22" s="55" t="s">
        <v>42</v>
      </c>
      <c r="C22" s="56">
        <v>59022922</v>
      </c>
      <c r="D22" s="56">
        <v>13813</v>
      </c>
      <c r="E22" s="56">
        <f t="shared" si="0"/>
        <v>4272.9980453196267</v>
      </c>
      <c r="F22" s="57">
        <f t="shared" si="1"/>
        <v>0.90359900437426</v>
      </c>
      <c r="G22" s="56">
        <f t="shared" si="2"/>
        <v>282.6377448476303</v>
      </c>
      <c r="H22" s="61">
        <f t="shared" si="3"/>
        <v>0</v>
      </c>
      <c r="I22" s="56">
        <f t="shared" si="4"/>
        <v>282.6377448476303</v>
      </c>
      <c r="J22" s="56">
        <f t="shared" si="5"/>
        <v>-44.742487658506477</v>
      </c>
      <c r="K22" s="56">
        <f t="shared" si="6"/>
        <v>237.89525718912381</v>
      </c>
      <c r="L22" s="56">
        <f t="shared" si="7"/>
        <v>3904075.1695803176</v>
      </c>
      <c r="M22" s="56">
        <f t="shared" si="8"/>
        <v>3286047.1875533671</v>
      </c>
    </row>
    <row r="23" spans="1:13" x14ac:dyDescent="0.25">
      <c r="A23" s="55">
        <v>1133</v>
      </c>
      <c r="B23" s="55" t="s">
        <v>43</v>
      </c>
      <c r="C23" s="56">
        <v>11155844</v>
      </c>
      <c r="D23" s="56">
        <v>2681</v>
      </c>
      <c r="E23" s="56">
        <f t="shared" si="0"/>
        <v>4161.0757180156661</v>
      </c>
      <c r="F23" s="57">
        <f t="shared" si="1"/>
        <v>0.87993110131264185</v>
      </c>
      <c r="G23" s="56">
        <f t="shared" si="2"/>
        <v>352.02958777608592</v>
      </c>
      <c r="H23" s="61">
        <f t="shared" si="3"/>
        <v>33.216092046011362</v>
      </c>
      <c r="I23" s="56">
        <f t="shared" si="4"/>
        <v>385.24567982209726</v>
      </c>
      <c r="J23" s="56">
        <f t="shared" si="5"/>
        <v>-44.742487658506477</v>
      </c>
      <c r="K23" s="56">
        <f t="shared" si="6"/>
        <v>340.50319216359077</v>
      </c>
      <c r="L23" s="56">
        <f t="shared" si="7"/>
        <v>1032843.6676030428</v>
      </c>
      <c r="M23" s="56">
        <f t="shared" si="8"/>
        <v>912889.05819058686</v>
      </c>
    </row>
    <row r="24" spans="1:13" x14ac:dyDescent="0.25">
      <c r="A24" s="55">
        <v>1134</v>
      </c>
      <c r="B24" s="55" t="s">
        <v>44</v>
      </c>
      <c r="C24" s="56">
        <v>16490348</v>
      </c>
      <c r="D24" s="56">
        <v>3939</v>
      </c>
      <c r="E24" s="56">
        <f t="shared" si="0"/>
        <v>4186.4300583904542</v>
      </c>
      <c r="F24" s="57">
        <f t="shared" si="1"/>
        <v>0.88529271310750768</v>
      </c>
      <c r="G24" s="56">
        <f t="shared" si="2"/>
        <v>336.30989674371727</v>
      </c>
      <c r="H24" s="61">
        <f t="shared" si="3"/>
        <v>24.342072914835533</v>
      </c>
      <c r="I24" s="56">
        <f t="shared" si="4"/>
        <v>360.65196965855279</v>
      </c>
      <c r="J24" s="56">
        <f t="shared" si="5"/>
        <v>-44.742487658506477</v>
      </c>
      <c r="K24" s="56">
        <f t="shared" si="6"/>
        <v>315.9094820000463</v>
      </c>
      <c r="L24" s="56">
        <f t="shared" si="7"/>
        <v>1420608.1084850393</v>
      </c>
      <c r="M24" s="56">
        <f t="shared" si="8"/>
        <v>1244367.4495981825</v>
      </c>
    </row>
    <row r="25" spans="1:13" x14ac:dyDescent="0.25">
      <c r="A25" s="55">
        <v>1135</v>
      </c>
      <c r="B25" s="55" t="s">
        <v>45</v>
      </c>
      <c r="C25" s="56">
        <v>18990980</v>
      </c>
      <c r="D25" s="56">
        <v>4600</v>
      </c>
      <c r="E25" s="56">
        <f t="shared" si="0"/>
        <v>4128.4739130434782</v>
      </c>
      <c r="F25" s="57">
        <f t="shared" si="1"/>
        <v>0.87303688834993276</v>
      </c>
      <c r="G25" s="56">
        <f t="shared" si="2"/>
        <v>372.24270685884238</v>
      </c>
      <c r="H25" s="61">
        <f t="shared" si="3"/>
        <v>44.626723786277125</v>
      </c>
      <c r="I25" s="56">
        <f t="shared" si="4"/>
        <v>416.86943064511951</v>
      </c>
      <c r="J25" s="56">
        <f t="shared" si="5"/>
        <v>-44.742487658506477</v>
      </c>
      <c r="K25" s="56">
        <f t="shared" si="6"/>
        <v>372.12694298661302</v>
      </c>
      <c r="L25" s="56">
        <f t="shared" si="7"/>
        <v>1917599.3809675497</v>
      </c>
      <c r="M25" s="56">
        <f t="shared" si="8"/>
        <v>1711783.93773842</v>
      </c>
    </row>
    <row r="26" spans="1:13" x14ac:dyDescent="0.25">
      <c r="A26" s="55">
        <v>1144</v>
      </c>
      <c r="B26" s="55" t="s">
        <v>46</v>
      </c>
      <c r="C26" s="56">
        <v>2587667</v>
      </c>
      <c r="D26" s="56">
        <v>570</v>
      </c>
      <c r="E26" s="56">
        <f t="shared" si="0"/>
        <v>4539.7666666666664</v>
      </c>
      <c r="F26" s="57">
        <f t="shared" si="1"/>
        <v>0.96001182228123561</v>
      </c>
      <c r="G26" s="56">
        <f t="shared" si="2"/>
        <v>117.24119961246569</v>
      </c>
      <c r="H26" s="61">
        <f t="shared" si="3"/>
        <v>0</v>
      </c>
      <c r="I26" s="56">
        <f t="shared" si="4"/>
        <v>117.24119961246569</v>
      </c>
      <c r="J26" s="56">
        <f t="shared" si="5"/>
        <v>-44.742487658506477</v>
      </c>
      <c r="K26" s="56">
        <f t="shared" si="6"/>
        <v>72.498711953959216</v>
      </c>
      <c r="L26" s="56">
        <f t="shared" si="7"/>
        <v>66827.483779105445</v>
      </c>
      <c r="M26" s="56">
        <f t="shared" si="8"/>
        <v>41324.265813756756</v>
      </c>
    </row>
    <row r="27" spans="1:13" x14ac:dyDescent="0.25">
      <c r="A27" s="55">
        <v>1145</v>
      </c>
      <c r="B27" s="55" t="s">
        <v>47</v>
      </c>
      <c r="C27" s="56">
        <v>4707359</v>
      </c>
      <c r="D27" s="56">
        <v>893</v>
      </c>
      <c r="E27" s="56">
        <f t="shared" si="0"/>
        <v>5271.3986562150058</v>
      </c>
      <c r="F27" s="57">
        <f t="shared" si="1"/>
        <v>1.1147280028908588</v>
      </c>
      <c r="G27" s="56">
        <f t="shared" si="2"/>
        <v>-336.37063390750467</v>
      </c>
      <c r="H27" s="61">
        <f t="shared" si="3"/>
        <v>0</v>
      </c>
      <c r="I27" s="56">
        <f t="shared" si="4"/>
        <v>-336.37063390750467</v>
      </c>
      <c r="J27" s="56">
        <f t="shared" si="5"/>
        <v>-44.742487658506477</v>
      </c>
      <c r="K27" s="56">
        <f t="shared" si="6"/>
        <v>-381.11312156601116</v>
      </c>
      <c r="L27" s="56">
        <f t="shared" si="7"/>
        <v>-300378.97607940168</v>
      </c>
      <c r="M27" s="56">
        <f t="shared" si="8"/>
        <v>-340334.01755844796</v>
      </c>
    </row>
    <row r="28" spans="1:13" x14ac:dyDescent="0.25">
      <c r="A28" s="55">
        <v>1146</v>
      </c>
      <c r="B28" s="55" t="s">
        <v>48</v>
      </c>
      <c r="C28" s="56">
        <v>52914018</v>
      </c>
      <c r="D28" s="56">
        <v>11715</v>
      </c>
      <c r="E28" s="56">
        <f t="shared" si="0"/>
        <v>4516.7749039692699</v>
      </c>
      <c r="F28" s="57">
        <f t="shared" si="1"/>
        <v>0.9551498182124688</v>
      </c>
      <c r="G28" s="56">
        <f t="shared" si="2"/>
        <v>131.49609248485157</v>
      </c>
      <c r="H28" s="61">
        <f t="shared" si="3"/>
        <v>0</v>
      </c>
      <c r="I28" s="56">
        <f t="shared" si="4"/>
        <v>131.49609248485157</v>
      </c>
      <c r="J28" s="56">
        <f t="shared" si="5"/>
        <v>-44.742487658506477</v>
      </c>
      <c r="K28" s="56">
        <f t="shared" si="6"/>
        <v>86.753604826345097</v>
      </c>
      <c r="L28" s="56">
        <f t="shared" si="7"/>
        <v>1540476.7234600361</v>
      </c>
      <c r="M28" s="56">
        <f t="shared" si="8"/>
        <v>1016318.4805406329</v>
      </c>
    </row>
    <row r="29" spans="1:13" x14ac:dyDescent="0.25">
      <c r="A29" s="55">
        <v>1149</v>
      </c>
      <c r="B29" s="55" t="s">
        <v>49</v>
      </c>
      <c r="C29" s="56">
        <v>195945001</v>
      </c>
      <c r="D29" s="56">
        <v>43723</v>
      </c>
      <c r="E29" s="56">
        <f t="shared" si="0"/>
        <v>4481.5086110285201</v>
      </c>
      <c r="F29" s="57">
        <f t="shared" si="1"/>
        <v>0.94769215339463975</v>
      </c>
      <c r="G29" s="56">
        <f t="shared" si="2"/>
        <v>153.36119410811639</v>
      </c>
      <c r="H29" s="61">
        <f t="shared" si="3"/>
        <v>0</v>
      </c>
      <c r="I29" s="56">
        <f t="shared" si="4"/>
        <v>153.36119410811639</v>
      </c>
      <c r="J29" s="56">
        <f t="shared" si="5"/>
        <v>-44.742487658506477</v>
      </c>
      <c r="K29" s="56">
        <f t="shared" si="6"/>
        <v>108.61870644960992</v>
      </c>
      <c r="L29" s="56">
        <f t="shared" si="7"/>
        <v>6705411.4899891727</v>
      </c>
      <c r="M29" s="56">
        <f t="shared" si="8"/>
        <v>4749135.7020962946</v>
      </c>
    </row>
    <row r="30" spans="1:13" x14ac:dyDescent="0.25">
      <c r="A30" s="55">
        <v>1151</v>
      </c>
      <c r="B30" s="55" t="s">
        <v>50</v>
      </c>
      <c r="C30" s="56">
        <v>1229361</v>
      </c>
      <c r="D30" s="56">
        <v>217</v>
      </c>
      <c r="E30" s="56">
        <f t="shared" si="0"/>
        <v>5665.2580645161288</v>
      </c>
      <c r="F30" s="57">
        <f t="shared" si="1"/>
        <v>1.1980163558060095</v>
      </c>
      <c r="G30" s="56">
        <f t="shared" si="2"/>
        <v>-580.56346705420094</v>
      </c>
      <c r="H30" s="61">
        <f t="shared" si="3"/>
        <v>0</v>
      </c>
      <c r="I30" s="56">
        <f t="shared" si="4"/>
        <v>-580.56346705420094</v>
      </c>
      <c r="J30" s="56">
        <f t="shared" si="5"/>
        <v>-44.742487658506477</v>
      </c>
      <c r="K30" s="56">
        <f t="shared" si="6"/>
        <v>-625.30595471270738</v>
      </c>
      <c r="L30" s="56">
        <f t="shared" si="7"/>
        <v>-125982.2723507616</v>
      </c>
      <c r="M30" s="56">
        <f t="shared" si="8"/>
        <v>-135691.39217265751</v>
      </c>
    </row>
    <row r="31" spans="1:13" x14ac:dyDescent="0.25">
      <c r="A31" s="55">
        <v>1160</v>
      </c>
      <c r="B31" s="55" t="s">
        <v>51</v>
      </c>
      <c r="C31" s="56">
        <v>45112637</v>
      </c>
      <c r="D31" s="56">
        <v>9069</v>
      </c>
      <c r="E31" s="56">
        <f t="shared" si="0"/>
        <v>4974.378321755431</v>
      </c>
      <c r="F31" s="57">
        <f t="shared" si="1"/>
        <v>1.0519179394061455</v>
      </c>
      <c r="G31" s="56">
        <f t="shared" si="2"/>
        <v>-152.21802654256834</v>
      </c>
      <c r="H31" s="61">
        <f t="shared" si="3"/>
        <v>0</v>
      </c>
      <c r="I31" s="56">
        <f t="shared" si="4"/>
        <v>-152.21802654256834</v>
      </c>
      <c r="J31" s="56">
        <f t="shared" si="5"/>
        <v>-44.742487658506477</v>
      </c>
      <c r="K31" s="56">
        <f t="shared" si="6"/>
        <v>-196.96051420107483</v>
      </c>
      <c r="L31" s="56">
        <f t="shared" si="7"/>
        <v>-1380465.2827145522</v>
      </c>
      <c r="M31" s="56">
        <f t="shared" si="8"/>
        <v>-1786234.9032895477</v>
      </c>
    </row>
    <row r="32" spans="1:13" x14ac:dyDescent="0.25">
      <c r="A32" s="55">
        <v>1505</v>
      </c>
      <c r="B32" s="55" t="s">
        <v>52</v>
      </c>
      <c r="C32" s="56">
        <v>105587592</v>
      </c>
      <c r="D32" s="56">
        <v>24578</v>
      </c>
      <c r="E32" s="56">
        <f t="shared" si="0"/>
        <v>4296.0205061437055</v>
      </c>
      <c r="F32" s="57">
        <f t="shared" si="1"/>
        <v>0.90846750009043975</v>
      </c>
      <c r="G32" s="56">
        <f t="shared" si="2"/>
        <v>268.36381913670147</v>
      </c>
      <c r="H32" s="61">
        <f t="shared" si="3"/>
        <v>0</v>
      </c>
      <c r="I32" s="56">
        <f t="shared" si="4"/>
        <v>268.36381913670147</v>
      </c>
      <c r="J32" s="56">
        <f t="shared" si="5"/>
        <v>-44.742487658506477</v>
      </c>
      <c r="K32" s="56">
        <f t="shared" si="6"/>
        <v>223.62133147819497</v>
      </c>
      <c r="L32" s="56">
        <f t="shared" si="7"/>
        <v>6595845.9467418483</v>
      </c>
      <c r="M32" s="56">
        <f t="shared" si="8"/>
        <v>5496165.0850710757</v>
      </c>
    </row>
    <row r="33" spans="1:13" x14ac:dyDescent="0.25">
      <c r="A33" s="55">
        <v>1506</v>
      </c>
      <c r="B33" s="55" t="s">
        <v>53</v>
      </c>
      <c r="C33" s="56">
        <v>150246523</v>
      </c>
      <c r="D33" s="56">
        <v>33163</v>
      </c>
      <c r="E33" s="56">
        <f t="shared" si="0"/>
        <v>4530.5467840665806</v>
      </c>
      <c r="F33" s="57">
        <f t="shared" si="1"/>
        <v>0.95806211936784191</v>
      </c>
      <c r="G33" s="56">
        <f t="shared" si="2"/>
        <v>122.95752682451892</v>
      </c>
      <c r="H33" s="61">
        <f t="shared" si="3"/>
        <v>0</v>
      </c>
      <c r="I33" s="56">
        <f t="shared" si="4"/>
        <v>122.95752682451892</v>
      </c>
      <c r="J33" s="56">
        <f t="shared" si="5"/>
        <v>-44.742487658506477</v>
      </c>
      <c r="K33" s="56">
        <f t="shared" si="6"/>
        <v>78.215039166012446</v>
      </c>
      <c r="L33" s="56">
        <f t="shared" si="7"/>
        <v>4077640.4620815208</v>
      </c>
      <c r="M33" s="56">
        <f t="shared" si="8"/>
        <v>2593845.3438624707</v>
      </c>
    </row>
    <row r="34" spans="1:13" x14ac:dyDescent="0.25">
      <c r="A34" s="55">
        <v>1508</v>
      </c>
      <c r="B34" s="55" t="s">
        <v>54</v>
      </c>
      <c r="C34" s="56">
        <v>293052305</v>
      </c>
      <c r="D34" s="56">
        <v>59198</v>
      </c>
      <c r="E34" s="56">
        <f t="shared" si="0"/>
        <v>4950.3750971316595</v>
      </c>
      <c r="F34" s="57">
        <f t="shared" si="1"/>
        <v>1.0468420442988289</v>
      </c>
      <c r="G34" s="56">
        <f t="shared" si="2"/>
        <v>-137.33602727582999</v>
      </c>
      <c r="H34" s="61">
        <f t="shared" si="3"/>
        <v>0</v>
      </c>
      <c r="I34" s="56">
        <f t="shared" si="4"/>
        <v>-137.33602727582999</v>
      </c>
      <c r="J34" s="56">
        <f t="shared" si="5"/>
        <v>-44.742487658506477</v>
      </c>
      <c r="K34" s="56">
        <f t="shared" si="6"/>
        <v>-182.07851493433645</v>
      </c>
      <c r="L34" s="56">
        <f t="shared" si="7"/>
        <v>-8130018.1426745839</v>
      </c>
      <c r="M34" s="56">
        <f t="shared" si="8"/>
        <v>-10778683.92708285</v>
      </c>
    </row>
    <row r="35" spans="1:13" x14ac:dyDescent="0.25">
      <c r="A35" s="55">
        <v>1511</v>
      </c>
      <c r="B35" s="55" t="s">
        <v>55</v>
      </c>
      <c r="C35" s="56">
        <v>13182789</v>
      </c>
      <c r="D35" s="56">
        <v>3048</v>
      </c>
      <c r="E35" s="56">
        <f t="shared" si="0"/>
        <v>4325.0620078740158</v>
      </c>
      <c r="F35" s="57">
        <f t="shared" si="1"/>
        <v>0.91460882563534263</v>
      </c>
      <c r="G35" s="56">
        <f t="shared" si="2"/>
        <v>250.35808806390909</v>
      </c>
      <c r="H35" s="61">
        <f t="shared" si="3"/>
        <v>0</v>
      </c>
      <c r="I35" s="56">
        <f t="shared" si="4"/>
        <v>250.35808806390909</v>
      </c>
      <c r="J35" s="56">
        <f t="shared" si="5"/>
        <v>-44.742487658506477</v>
      </c>
      <c r="K35" s="56">
        <f t="shared" si="6"/>
        <v>205.61560040540263</v>
      </c>
      <c r="L35" s="56">
        <f t="shared" si="7"/>
        <v>763091.45241879497</v>
      </c>
      <c r="M35" s="56">
        <f t="shared" si="8"/>
        <v>626716.35003566719</v>
      </c>
    </row>
    <row r="36" spans="1:13" x14ac:dyDescent="0.25">
      <c r="A36" s="55">
        <v>1514</v>
      </c>
      <c r="B36" s="55" t="s">
        <v>56</v>
      </c>
      <c r="C36" s="56">
        <v>12842970</v>
      </c>
      <c r="D36" s="56">
        <v>2435</v>
      </c>
      <c r="E36" s="56">
        <f t="shared" si="0"/>
        <v>5274.3203285420941</v>
      </c>
      <c r="F36" s="57">
        <f t="shared" si="1"/>
        <v>1.1153458408065013</v>
      </c>
      <c r="G36" s="56">
        <f t="shared" si="2"/>
        <v>-338.18207075029949</v>
      </c>
      <c r="H36" s="61">
        <f t="shared" si="3"/>
        <v>0</v>
      </c>
      <c r="I36" s="56">
        <f t="shared" si="4"/>
        <v>-338.18207075029949</v>
      </c>
      <c r="J36" s="56">
        <f t="shared" si="5"/>
        <v>-44.742487658506477</v>
      </c>
      <c r="K36" s="56">
        <f t="shared" si="6"/>
        <v>-382.92455840880598</v>
      </c>
      <c r="L36" s="56">
        <f t="shared" si="7"/>
        <v>-823473.34227697924</v>
      </c>
      <c r="M36" s="56">
        <f t="shared" si="8"/>
        <v>-932421.29972544254</v>
      </c>
    </row>
    <row r="37" spans="1:13" x14ac:dyDescent="0.25">
      <c r="A37" s="55">
        <v>1515</v>
      </c>
      <c r="B37" s="55" t="s">
        <v>57</v>
      </c>
      <c r="C37" s="56">
        <v>59723764</v>
      </c>
      <c r="D37" s="56">
        <v>9031</v>
      </c>
      <c r="E37" s="56">
        <f t="shared" si="0"/>
        <v>6613.1949950171629</v>
      </c>
      <c r="F37" s="57">
        <f t="shared" si="1"/>
        <v>1.3984739402761317</v>
      </c>
      <c r="G37" s="56">
        <f t="shared" si="2"/>
        <v>-1168.2843639648422</v>
      </c>
      <c r="H37" s="61">
        <f t="shared" si="3"/>
        <v>0</v>
      </c>
      <c r="I37" s="56">
        <f t="shared" si="4"/>
        <v>-1168.2843639648422</v>
      </c>
      <c r="J37" s="56">
        <f t="shared" si="5"/>
        <v>-44.742487658506477</v>
      </c>
      <c r="K37" s="56">
        <f t="shared" si="6"/>
        <v>-1213.0268516233486</v>
      </c>
      <c r="L37" s="56">
        <f t="shared" si="7"/>
        <v>-10550776.090966489</v>
      </c>
      <c r="M37" s="56">
        <f t="shared" si="8"/>
        <v>-10954845.497010462</v>
      </c>
    </row>
    <row r="38" spans="1:13" x14ac:dyDescent="0.25">
      <c r="A38" s="55">
        <v>1516</v>
      </c>
      <c r="B38" s="55" t="s">
        <v>58</v>
      </c>
      <c r="C38" s="56">
        <v>43672575</v>
      </c>
      <c r="D38" s="56">
        <v>8862</v>
      </c>
      <c r="E38" s="56">
        <f t="shared" si="0"/>
        <v>4928.0721056194989</v>
      </c>
      <c r="F38" s="57">
        <f t="shared" si="1"/>
        <v>1.0421256927556706</v>
      </c>
      <c r="G38" s="56">
        <f t="shared" si="2"/>
        <v>-123.50817253829042</v>
      </c>
      <c r="H38" s="61">
        <f t="shared" si="3"/>
        <v>0</v>
      </c>
      <c r="I38" s="56">
        <f t="shared" si="4"/>
        <v>-123.50817253829042</v>
      </c>
      <c r="J38" s="56">
        <f t="shared" si="5"/>
        <v>-44.742487658506477</v>
      </c>
      <c r="K38" s="56">
        <f t="shared" si="6"/>
        <v>-168.2506601967969</v>
      </c>
      <c r="L38" s="56">
        <f t="shared" si="7"/>
        <v>-1094529.4250343298</v>
      </c>
      <c r="M38" s="56">
        <f t="shared" si="8"/>
        <v>-1491037.3506640142</v>
      </c>
    </row>
    <row r="39" spans="1:13" x14ac:dyDescent="0.25">
      <c r="A39" s="55">
        <v>1517</v>
      </c>
      <c r="B39" s="55" t="s">
        <v>59</v>
      </c>
      <c r="C39" s="56">
        <v>21637110</v>
      </c>
      <c r="D39" s="56">
        <v>5320</v>
      </c>
      <c r="E39" s="56">
        <f t="shared" si="0"/>
        <v>4067.125939849624</v>
      </c>
      <c r="F39" s="57">
        <f t="shared" si="1"/>
        <v>0.86006380319744502</v>
      </c>
      <c r="G39" s="56">
        <f t="shared" si="2"/>
        <v>410.278450239032</v>
      </c>
      <c r="H39" s="61">
        <f t="shared" si="3"/>
        <v>66.098514404126078</v>
      </c>
      <c r="I39" s="56">
        <f t="shared" si="4"/>
        <v>476.37696464315809</v>
      </c>
      <c r="J39" s="56">
        <f t="shared" si="5"/>
        <v>-44.742487658506477</v>
      </c>
      <c r="K39" s="56">
        <f t="shared" si="6"/>
        <v>431.6344769846516</v>
      </c>
      <c r="L39" s="56">
        <f t="shared" si="7"/>
        <v>2534325.4519016012</v>
      </c>
      <c r="M39" s="56">
        <f t="shared" si="8"/>
        <v>2296295.4175583464</v>
      </c>
    </row>
    <row r="40" spans="1:13" x14ac:dyDescent="0.25">
      <c r="A40" s="55">
        <v>1520</v>
      </c>
      <c r="B40" s="55" t="s">
        <v>60</v>
      </c>
      <c r="C40" s="56">
        <v>46523948</v>
      </c>
      <c r="D40" s="56">
        <v>11055</v>
      </c>
      <c r="E40" s="56">
        <f t="shared" si="0"/>
        <v>4208.4077792853914</v>
      </c>
      <c r="F40" s="57">
        <f t="shared" si="1"/>
        <v>0.88994028057850927</v>
      </c>
      <c r="G40" s="56">
        <f t="shared" si="2"/>
        <v>322.68370978885622</v>
      </c>
      <c r="H40" s="61">
        <f t="shared" si="3"/>
        <v>16.649870601607518</v>
      </c>
      <c r="I40" s="56">
        <f t="shared" si="4"/>
        <v>339.33358039046374</v>
      </c>
      <c r="J40" s="56">
        <f t="shared" si="5"/>
        <v>-44.742487658506477</v>
      </c>
      <c r="K40" s="56">
        <f t="shared" si="6"/>
        <v>294.59109273195725</v>
      </c>
      <c r="L40" s="56">
        <f t="shared" si="7"/>
        <v>3751332.7312165764</v>
      </c>
      <c r="M40" s="56">
        <f t="shared" si="8"/>
        <v>3256704.5301517872</v>
      </c>
    </row>
    <row r="41" spans="1:13" x14ac:dyDescent="0.25">
      <c r="A41" s="55">
        <v>1525</v>
      </c>
      <c r="B41" s="55" t="s">
        <v>61</v>
      </c>
      <c r="C41" s="56">
        <v>20493239</v>
      </c>
      <c r="D41" s="56">
        <v>4380</v>
      </c>
      <c r="E41" s="56">
        <f t="shared" si="0"/>
        <v>4678.8216894977168</v>
      </c>
      <c r="F41" s="57">
        <f t="shared" si="1"/>
        <v>0.98941740095239983</v>
      </c>
      <c r="G41" s="56">
        <f t="shared" si="2"/>
        <v>31.02708545721449</v>
      </c>
      <c r="H41" s="61">
        <f t="shared" si="3"/>
        <v>0</v>
      </c>
      <c r="I41" s="56">
        <f t="shared" si="4"/>
        <v>31.02708545721449</v>
      </c>
      <c r="J41" s="56">
        <f t="shared" si="5"/>
        <v>-44.742487658506477</v>
      </c>
      <c r="K41" s="56">
        <f t="shared" si="6"/>
        <v>-13.715402201291987</v>
      </c>
      <c r="L41" s="56">
        <f t="shared" si="7"/>
        <v>135898.63430259947</v>
      </c>
      <c r="M41" s="56">
        <f t="shared" si="8"/>
        <v>-60073.461641658905</v>
      </c>
    </row>
    <row r="42" spans="1:13" x14ac:dyDescent="0.25">
      <c r="A42" s="55">
        <v>1528</v>
      </c>
      <c r="B42" s="55" t="s">
        <v>62</v>
      </c>
      <c r="C42" s="56">
        <v>31593932</v>
      </c>
      <c r="D42" s="56">
        <v>7626</v>
      </c>
      <c r="E42" s="56">
        <f t="shared" si="0"/>
        <v>4142.923157618673</v>
      </c>
      <c r="F42" s="57">
        <f t="shared" si="1"/>
        <v>0.87609242988625702</v>
      </c>
      <c r="G42" s="56">
        <f t="shared" si="2"/>
        <v>363.28417522222162</v>
      </c>
      <c r="H42" s="61">
        <f t="shared" si="3"/>
        <v>39.569488184958935</v>
      </c>
      <c r="I42" s="56">
        <f t="shared" si="4"/>
        <v>402.85366340718053</v>
      </c>
      <c r="J42" s="56">
        <f t="shared" si="5"/>
        <v>-44.742487658506477</v>
      </c>
      <c r="K42" s="56">
        <f t="shared" si="6"/>
        <v>358.11117574867404</v>
      </c>
      <c r="L42" s="56">
        <f t="shared" si="7"/>
        <v>3072162.0371431587</v>
      </c>
      <c r="M42" s="56">
        <f t="shared" si="8"/>
        <v>2730955.8262593881</v>
      </c>
    </row>
    <row r="43" spans="1:13" x14ac:dyDescent="0.25">
      <c r="A43" s="55">
        <v>1531</v>
      </c>
      <c r="B43" s="55" t="s">
        <v>63</v>
      </c>
      <c r="C43" s="56">
        <v>42502045</v>
      </c>
      <c r="D43" s="56">
        <v>9759</v>
      </c>
      <c r="E43" s="56">
        <f t="shared" si="0"/>
        <v>4355.163951224511</v>
      </c>
      <c r="F43" s="57">
        <f t="shared" si="1"/>
        <v>0.92097439981832907</v>
      </c>
      <c r="G43" s="56">
        <f t="shared" si="2"/>
        <v>231.69488318660203</v>
      </c>
      <c r="H43" s="61">
        <f t="shared" si="3"/>
        <v>0</v>
      </c>
      <c r="I43" s="56">
        <f t="shared" si="4"/>
        <v>231.69488318660203</v>
      </c>
      <c r="J43" s="56">
        <f t="shared" si="5"/>
        <v>-44.742487658506477</v>
      </c>
      <c r="K43" s="56">
        <f t="shared" si="6"/>
        <v>186.95239552809556</v>
      </c>
      <c r="L43" s="56">
        <f t="shared" si="7"/>
        <v>2261110.3650180493</v>
      </c>
      <c r="M43" s="56">
        <f t="shared" si="8"/>
        <v>1824468.4279586845</v>
      </c>
    </row>
    <row r="44" spans="1:13" x14ac:dyDescent="0.25">
      <c r="A44" s="55">
        <v>1532</v>
      </c>
      <c r="B44" s="55" t="s">
        <v>64</v>
      </c>
      <c r="C44" s="56">
        <v>43073204</v>
      </c>
      <c r="D44" s="56">
        <v>8773</v>
      </c>
      <c r="E44" s="56">
        <f t="shared" si="0"/>
        <v>4909.7462669554316</v>
      </c>
      <c r="F44" s="57">
        <f t="shared" si="1"/>
        <v>1.0382503786564019</v>
      </c>
      <c r="G44" s="56">
        <f t="shared" si="2"/>
        <v>-112.14615256656869</v>
      </c>
      <c r="H44" s="61">
        <f t="shared" si="3"/>
        <v>0</v>
      </c>
      <c r="I44" s="56">
        <f t="shared" si="4"/>
        <v>-112.14615256656869</v>
      </c>
      <c r="J44" s="56">
        <f t="shared" si="5"/>
        <v>-44.742487658506477</v>
      </c>
      <c r="K44" s="56">
        <f t="shared" si="6"/>
        <v>-156.88864022507516</v>
      </c>
      <c r="L44" s="56">
        <f t="shared" si="7"/>
        <v>-983858.19646650704</v>
      </c>
      <c r="M44" s="56">
        <f t="shared" si="8"/>
        <v>-1376384.0406945844</v>
      </c>
    </row>
    <row r="45" spans="1:13" x14ac:dyDescent="0.25">
      <c r="A45" s="55">
        <v>1535</v>
      </c>
      <c r="B45" s="55" t="s">
        <v>65</v>
      </c>
      <c r="C45" s="56">
        <v>33468018</v>
      </c>
      <c r="D45" s="56">
        <v>7242</v>
      </c>
      <c r="E45" s="56">
        <f t="shared" si="0"/>
        <v>4621.3777961888982</v>
      </c>
      <c r="F45" s="57">
        <f t="shared" si="1"/>
        <v>0.97726990070767483</v>
      </c>
      <c r="G45" s="56">
        <f t="shared" si="2"/>
        <v>66.642299308682013</v>
      </c>
      <c r="H45" s="61">
        <f t="shared" si="3"/>
        <v>0</v>
      </c>
      <c r="I45" s="56">
        <f t="shared" si="4"/>
        <v>66.642299308682013</v>
      </c>
      <c r="J45" s="56">
        <f t="shared" si="5"/>
        <v>-44.742487658506477</v>
      </c>
      <c r="K45" s="56">
        <f t="shared" si="6"/>
        <v>21.899811650175536</v>
      </c>
      <c r="L45" s="56">
        <f t="shared" si="7"/>
        <v>482623.53159347514</v>
      </c>
      <c r="M45" s="56">
        <f t="shared" si="8"/>
        <v>158598.43597057124</v>
      </c>
    </row>
    <row r="46" spans="1:13" x14ac:dyDescent="0.25">
      <c r="A46" s="55">
        <v>1539</v>
      </c>
      <c r="B46" s="55" t="s">
        <v>66</v>
      </c>
      <c r="C46" s="56">
        <v>29701344</v>
      </c>
      <c r="D46" s="56">
        <v>7196</v>
      </c>
      <c r="E46" s="56">
        <f t="shared" si="0"/>
        <v>4127.479710950528</v>
      </c>
      <c r="F46" s="57">
        <f t="shared" si="1"/>
        <v>0.8728266472003211</v>
      </c>
      <c r="G46" s="56">
        <f t="shared" si="2"/>
        <v>372.85911215647155</v>
      </c>
      <c r="H46" s="61">
        <f t="shared" si="3"/>
        <v>44.974694518809699</v>
      </c>
      <c r="I46" s="56">
        <f t="shared" si="4"/>
        <v>417.83380667528127</v>
      </c>
      <c r="J46" s="56">
        <f t="shared" si="5"/>
        <v>-44.742487658506477</v>
      </c>
      <c r="K46" s="56">
        <f t="shared" si="6"/>
        <v>373.09131901677478</v>
      </c>
      <c r="L46" s="56">
        <f t="shared" si="7"/>
        <v>3006732.0728353239</v>
      </c>
      <c r="M46" s="56">
        <f t="shared" si="8"/>
        <v>2684765.1316447114</v>
      </c>
    </row>
    <row r="47" spans="1:13" x14ac:dyDescent="0.25">
      <c r="A47" s="55">
        <v>1547</v>
      </c>
      <c r="B47" s="55" t="s">
        <v>67</v>
      </c>
      <c r="C47" s="56">
        <v>17779596</v>
      </c>
      <c r="D47" s="56">
        <v>3759</v>
      </c>
      <c r="E47" s="56">
        <f t="shared" si="0"/>
        <v>4729.8739026336789</v>
      </c>
      <c r="F47" s="57">
        <f t="shared" si="1"/>
        <v>1.0002132703797886</v>
      </c>
      <c r="G47" s="56">
        <f t="shared" si="2"/>
        <v>-0.62528668708202528</v>
      </c>
      <c r="H47" s="61">
        <f t="shared" si="3"/>
        <v>0</v>
      </c>
      <c r="I47" s="56">
        <f t="shared" si="4"/>
        <v>-0.62528668708202528</v>
      </c>
      <c r="J47" s="56">
        <f t="shared" si="5"/>
        <v>-44.742487658506477</v>
      </c>
      <c r="K47" s="56">
        <f t="shared" si="6"/>
        <v>-45.367774345588501</v>
      </c>
      <c r="L47" s="56">
        <f t="shared" si="7"/>
        <v>-2350.4526567413332</v>
      </c>
      <c r="M47" s="56">
        <f t="shared" si="8"/>
        <v>-170537.46376506716</v>
      </c>
    </row>
    <row r="48" spans="1:13" x14ac:dyDescent="0.25">
      <c r="A48" s="55">
        <v>1554</v>
      </c>
      <c r="B48" s="55" t="s">
        <v>68</v>
      </c>
      <c r="C48" s="56">
        <v>28038630</v>
      </c>
      <c r="D48" s="56">
        <v>5992</v>
      </c>
      <c r="E48" s="56">
        <f t="shared" si="0"/>
        <v>4679.3441255006674</v>
      </c>
      <c r="F48" s="57">
        <f t="shared" si="1"/>
        <v>0.98952787903994133</v>
      </c>
      <c r="G48" s="56">
        <f t="shared" si="2"/>
        <v>30.703175135385116</v>
      </c>
      <c r="H48" s="61">
        <f t="shared" si="3"/>
        <v>0</v>
      </c>
      <c r="I48" s="56">
        <f t="shared" si="4"/>
        <v>30.703175135385116</v>
      </c>
      <c r="J48" s="56">
        <f t="shared" si="5"/>
        <v>-44.742487658506477</v>
      </c>
      <c r="K48" s="56">
        <f t="shared" si="6"/>
        <v>-14.03931252312136</v>
      </c>
      <c r="L48" s="56">
        <f t="shared" si="7"/>
        <v>183973.42541122762</v>
      </c>
      <c r="M48" s="56">
        <f t="shared" si="8"/>
        <v>-84123.560638543189</v>
      </c>
    </row>
    <row r="49" spans="1:13" x14ac:dyDescent="0.25">
      <c r="A49" s="55">
        <v>1557</v>
      </c>
      <c r="B49" s="55" t="s">
        <v>69</v>
      </c>
      <c r="C49" s="56">
        <v>10317007</v>
      </c>
      <c r="D49" s="56">
        <v>2708</v>
      </c>
      <c r="E49" s="56">
        <f t="shared" si="0"/>
        <v>3809.8253323485969</v>
      </c>
      <c r="F49" s="57">
        <f t="shared" si="1"/>
        <v>0.8056531598278599</v>
      </c>
      <c r="G49" s="56">
        <f t="shared" si="2"/>
        <v>569.80482688966879</v>
      </c>
      <c r="H49" s="61">
        <f t="shared" si="3"/>
        <v>156.15372702948557</v>
      </c>
      <c r="I49" s="56">
        <f t="shared" si="4"/>
        <v>725.95855391915438</v>
      </c>
      <c r="J49" s="56">
        <f t="shared" si="5"/>
        <v>-44.742487658506477</v>
      </c>
      <c r="K49" s="56">
        <f t="shared" si="6"/>
        <v>681.21606626064795</v>
      </c>
      <c r="L49" s="56">
        <f t="shared" si="7"/>
        <v>1965895.7640130701</v>
      </c>
      <c r="M49" s="56">
        <f t="shared" si="8"/>
        <v>1844733.1074338346</v>
      </c>
    </row>
    <row r="50" spans="1:13" x14ac:dyDescent="0.25">
      <c r="A50" s="55">
        <v>1560</v>
      </c>
      <c r="B50" s="55" t="s">
        <v>70</v>
      </c>
      <c r="C50" s="56">
        <v>12235321</v>
      </c>
      <c r="D50" s="56">
        <v>3077</v>
      </c>
      <c r="E50" s="56">
        <f t="shared" si="0"/>
        <v>3976.3799155021125</v>
      </c>
      <c r="F50" s="57">
        <f t="shared" si="1"/>
        <v>0.84087399398581919</v>
      </c>
      <c r="G50" s="56">
        <f t="shared" si="2"/>
        <v>466.54098533448916</v>
      </c>
      <c r="H50" s="61">
        <f t="shared" si="3"/>
        <v>97.859622925755133</v>
      </c>
      <c r="I50" s="56">
        <f t="shared" si="4"/>
        <v>564.40060826024433</v>
      </c>
      <c r="J50" s="56">
        <f t="shared" si="5"/>
        <v>-44.742487658506477</v>
      </c>
      <c r="K50" s="56">
        <f t="shared" si="6"/>
        <v>519.65812060173789</v>
      </c>
      <c r="L50" s="56">
        <f t="shared" si="7"/>
        <v>1736660.6716167717</v>
      </c>
      <c r="M50" s="56">
        <f t="shared" si="8"/>
        <v>1598988.0370915474</v>
      </c>
    </row>
    <row r="51" spans="1:13" x14ac:dyDescent="0.25">
      <c r="A51" s="55">
        <v>1563</v>
      </c>
      <c r="B51" s="55" t="s">
        <v>71</v>
      </c>
      <c r="C51" s="56">
        <v>31784844</v>
      </c>
      <c r="D51" s="56">
        <v>7193</v>
      </c>
      <c r="E51" s="56">
        <f t="shared" si="0"/>
        <v>4418.8577783956625</v>
      </c>
      <c r="F51" s="57">
        <f t="shared" si="1"/>
        <v>0.934443556182601</v>
      </c>
      <c r="G51" s="56">
        <f t="shared" si="2"/>
        <v>192.20471034048811</v>
      </c>
      <c r="H51" s="61">
        <f t="shared" si="3"/>
        <v>0</v>
      </c>
      <c r="I51" s="56">
        <f t="shared" si="4"/>
        <v>192.20471034048811</v>
      </c>
      <c r="J51" s="56">
        <f t="shared" si="5"/>
        <v>-44.742487658506477</v>
      </c>
      <c r="K51" s="56">
        <f t="shared" si="6"/>
        <v>147.46222268198164</v>
      </c>
      <c r="L51" s="56">
        <f t="shared" si="7"/>
        <v>1382528.4814791309</v>
      </c>
      <c r="M51" s="56">
        <f t="shared" si="8"/>
        <v>1060695.767751494</v>
      </c>
    </row>
    <row r="52" spans="1:13" x14ac:dyDescent="0.25">
      <c r="A52" s="55">
        <v>1566</v>
      </c>
      <c r="B52" s="55" t="s">
        <v>72</v>
      </c>
      <c r="C52" s="56">
        <v>21525898</v>
      </c>
      <c r="D52" s="56">
        <v>5950</v>
      </c>
      <c r="E52" s="56">
        <f t="shared" si="0"/>
        <v>3617.7979831932771</v>
      </c>
      <c r="F52" s="57">
        <f t="shared" si="1"/>
        <v>0.76504567073728247</v>
      </c>
      <c r="G52" s="56">
        <f t="shared" si="2"/>
        <v>688.86178336596709</v>
      </c>
      <c r="H52" s="61">
        <f t="shared" si="3"/>
        <v>223.3632992338475</v>
      </c>
      <c r="I52" s="56">
        <f t="shared" si="4"/>
        <v>912.22508259981464</v>
      </c>
      <c r="J52" s="56">
        <f t="shared" si="5"/>
        <v>-44.742487658506477</v>
      </c>
      <c r="K52" s="56">
        <f t="shared" si="6"/>
        <v>867.48259494130821</v>
      </c>
      <c r="L52" s="56">
        <f t="shared" si="7"/>
        <v>5427739.2414688971</v>
      </c>
      <c r="M52" s="56">
        <f t="shared" si="8"/>
        <v>5161521.4399007838</v>
      </c>
    </row>
    <row r="53" spans="1:13" x14ac:dyDescent="0.25">
      <c r="A53" s="55">
        <v>1573</v>
      </c>
      <c r="B53" s="55" t="s">
        <v>73</v>
      </c>
      <c r="C53" s="56">
        <v>10422961</v>
      </c>
      <c r="D53" s="56">
        <v>2168</v>
      </c>
      <c r="E53" s="56">
        <f t="shared" si="0"/>
        <v>4807.6388376383766</v>
      </c>
      <c r="F53" s="57">
        <f t="shared" si="1"/>
        <v>1.0166580047560285</v>
      </c>
      <c r="G53" s="56">
        <f t="shared" si="2"/>
        <v>-48.839546389994595</v>
      </c>
      <c r="H53" s="61">
        <f t="shared" si="3"/>
        <v>0</v>
      </c>
      <c r="I53" s="56">
        <f t="shared" si="4"/>
        <v>-48.839546389994595</v>
      </c>
      <c r="J53" s="56">
        <f t="shared" si="5"/>
        <v>-44.742487658506477</v>
      </c>
      <c r="K53" s="56">
        <f t="shared" si="6"/>
        <v>-93.582034048501072</v>
      </c>
      <c r="L53" s="56">
        <f t="shared" si="7"/>
        <v>-105884.13657350828</v>
      </c>
      <c r="M53" s="56">
        <f t="shared" si="8"/>
        <v>-202885.84981715033</v>
      </c>
    </row>
    <row r="54" spans="1:13" x14ac:dyDescent="0.25">
      <c r="A54" s="55">
        <v>1576</v>
      </c>
      <c r="B54" s="55" t="s">
        <v>74</v>
      </c>
      <c r="C54" s="56">
        <v>15237874</v>
      </c>
      <c r="D54" s="56">
        <v>3394</v>
      </c>
      <c r="E54" s="56">
        <f t="shared" si="0"/>
        <v>4489.6505598114318</v>
      </c>
      <c r="F54" s="57">
        <f t="shared" si="1"/>
        <v>0.94941390864373554</v>
      </c>
      <c r="G54" s="56">
        <f t="shared" si="2"/>
        <v>148.31318586271118</v>
      </c>
      <c r="H54" s="61">
        <f t="shared" si="3"/>
        <v>0</v>
      </c>
      <c r="I54" s="56">
        <f t="shared" si="4"/>
        <v>148.31318586271118</v>
      </c>
      <c r="J54" s="56">
        <f t="shared" si="5"/>
        <v>-44.742487658506477</v>
      </c>
      <c r="K54" s="56">
        <f t="shared" si="6"/>
        <v>103.5706982042047</v>
      </c>
      <c r="L54" s="56">
        <f t="shared" si="7"/>
        <v>503374.95281804173</v>
      </c>
      <c r="M54" s="56">
        <f t="shared" si="8"/>
        <v>351518.94970507076</v>
      </c>
    </row>
    <row r="55" spans="1:13" x14ac:dyDescent="0.25">
      <c r="A55" s="55">
        <v>1577</v>
      </c>
      <c r="B55" s="55" t="s">
        <v>75</v>
      </c>
      <c r="C55" s="56">
        <v>41849007</v>
      </c>
      <c r="D55" s="56">
        <v>11131</v>
      </c>
      <c r="E55" s="56">
        <f t="shared" si="0"/>
        <v>3759.6808013655555</v>
      </c>
      <c r="F55" s="57">
        <f t="shared" si="1"/>
        <v>0.79504923541916028</v>
      </c>
      <c r="G55" s="56">
        <f t="shared" si="2"/>
        <v>600.89443609915452</v>
      </c>
      <c r="H55" s="61">
        <f t="shared" si="3"/>
        <v>173.70431287355007</v>
      </c>
      <c r="I55" s="56">
        <f t="shared" si="4"/>
        <v>774.59874897270458</v>
      </c>
      <c r="J55" s="56">
        <f t="shared" si="5"/>
        <v>-44.742487658506477</v>
      </c>
      <c r="K55" s="56">
        <f t="shared" si="6"/>
        <v>729.85626131419815</v>
      </c>
      <c r="L55" s="56">
        <f t="shared" si="7"/>
        <v>8622058.6748151742</v>
      </c>
      <c r="M55" s="56">
        <f t="shared" si="8"/>
        <v>8124030.0446883393</v>
      </c>
    </row>
    <row r="56" spans="1:13" x14ac:dyDescent="0.25">
      <c r="A56" s="55">
        <v>1578</v>
      </c>
      <c r="B56" s="55" t="s">
        <v>76</v>
      </c>
      <c r="C56" s="56">
        <v>9430921</v>
      </c>
      <c r="D56" s="56">
        <v>2506</v>
      </c>
      <c r="E56" s="56">
        <f t="shared" si="0"/>
        <v>3763.3363926576217</v>
      </c>
      <c r="F56" s="57">
        <f t="shared" si="1"/>
        <v>0.79582227313574161</v>
      </c>
      <c r="G56" s="56">
        <f t="shared" si="2"/>
        <v>598.62796949807341</v>
      </c>
      <c r="H56" s="61">
        <f t="shared" si="3"/>
        <v>172.42485592132689</v>
      </c>
      <c r="I56" s="56">
        <f t="shared" si="4"/>
        <v>771.05282541940028</v>
      </c>
      <c r="J56" s="56">
        <f t="shared" si="5"/>
        <v>-44.742487658506477</v>
      </c>
      <c r="K56" s="56">
        <f t="shared" si="6"/>
        <v>726.31033776089384</v>
      </c>
      <c r="L56" s="56">
        <f t="shared" si="7"/>
        <v>1932258.3805010172</v>
      </c>
      <c r="M56" s="56">
        <f t="shared" si="8"/>
        <v>1820133.7064288</v>
      </c>
    </row>
    <row r="57" spans="1:13" x14ac:dyDescent="0.25">
      <c r="A57" s="55">
        <v>1579</v>
      </c>
      <c r="B57" s="55" t="s">
        <v>77</v>
      </c>
      <c r="C57" s="56">
        <v>54661600</v>
      </c>
      <c r="D57" s="56">
        <v>13460</v>
      </c>
      <c r="E57" s="56">
        <f t="shared" si="0"/>
        <v>4061.0401188707283</v>
      </c>
      <c r="F57" s="57">
        <f t="shared" si="1"/>
        <v>0.85877685157261252</v>
      </c>
      <c r="G57" s="56">
        <f t="shared" si="2"/>
        <v>414.05165924594735</v>
      </c>
      <c r="H57" s="61">
        <f t="shared" si="3"/>
        <v>68.228551746739583</v>
      </c>
      <c r="I57" s="56">
        <f t="shared" si="4"/>
        <v>482.28021099268693</v>
      </c>
      <c r="J57" s="56">
        <f t="shared" si="5"/>
        <v>-44.742487658506477</v>
      </c>
      <c r="K57" s="56">
        <f t="shared" si="6"/>
        <v>437.53772333418044</v>
      </c>
      <c r="L57" s="56">
        <f t="shared" si="7"/>
        <v>6491491.6399615658</v>
      </c>
      <c r="M57" s="56">
        <f t="shared" si="8"/>
        <v>5889257.7560780691</v>
      </c>
    </row>
    <row r="58" spans="1:13" x14ac:dyDescent="0.25">
      <c r="A58" s="55">
        <v>1580</v>
      </c>
      <c r="B58" s="55" t="s">
        <v>78</v>
      </c>
      <c r="C58" s="56">
        <v>40729795</v>
      </c>
      <c r="D58" s="56">
        <v>9409</v>
      </c>
      <c r="E58" s="56">
        <f t="shared" si="0"/>
        <v>4328.8123073652887</v>
      </c>
      <c r="F58" s="57">
        <f t="shared" si="1"/>
        <v>0.91540189103122582</v>
      </c>
      <c r="G58" s="56">
        <f t="shared" si="2"/>
        <v>248.03290237931989</v>
      </c>
      <c r="H58" s="61">
        <f t="shared" si="3"/>
        <v>0</v>
      </c>
      <c r="I58" s="56">
        <f t="shared" si="4"/>
        <v>248.03290237931989</v>
      </c>
      <c r="J58" s="56">
        <f t="shared" si="5"/>
        <v>-44.742487658506477</v>
      </c>
      <c r="K58" s="56">
        <f t="shared" si="6"/>
        <v>203.29041472081343</v>
      </c>
      <c r="L58" s="56">
        <f t="shared" si="7"/>
        <v>2333741.5784870209</v>
      </c>
      <c r="M58" s="56">
        <f t="shared" si="8"/>
        <v>1912759.5121081336</v>
      </c>
    </row>
    <row r="59" spans="1:13" x14ac:dyDescent="0.25">
      <c r="A59" s="55">
        <v>1804</v>
      </c>
      <c r="B59" s="55" t="s">
        <v>79</v>
      </c>
      <c r="C59" s="56">
        <v>260793738</v>
      </c>
      <c r="D59" s="56">
        <v>53725</v>
      </c>
      <c r="E59" s="56">
        <f t="shared" si="0"/>
        <v>4854.2343043275941</v>
      </c>
      <c r="F59" s="57">
        <f t="shared" si="1"/>
        <v>1.0265114184159876</v>
      </c>
      <c r="G59" s="56">
        <f t="shared" si="2"/>
        <v>-77.728735737309492</v>
      </c>
      <c r="H59" s="61">
        <f t="shared" si="3"/>
        <v>0</v>
      </c>
      <c r="I59" s="56">
        <f t="shared" si="4"/>
        <v>-77.728735737309492</v>
      </c>
      <c r="J59" s="56">
        <f t="shared" si="5"/>
        <v>-44.742487658506477</v>
      </c>
      <c r="K59" s="56">
        <f t="shared" si="6"/>
        <v>-122.47122339581597</v>
      </c>
      <c r="L59" s="56">
        <f t="shared" si="7"/>
        <v>-4175976.3274869523</v>
      </c>
      <c r="M59" s="56">
        <f t="shared" si="8"/>
        <v>-6579766.4769402128</v>
      </c>
    </row>
    <row r="60" spans="1:13" x14ac:dyDescent="0.25">
      <c r="A60" s="55">
        <v>1806</v>
      </c>
      <c r="B60" s="55" t="s">
        <v>80</v>
      </c>
      <c r="C60" s="56">
        <v>93432590</v>
      </c>
      <c r="D60" s="56">
        <v>21591</v>
      </c>
      <c r="E60" s="56">
        <f t="shared" si="0"/>
        <v>4327.3859478486411</v>
      </c>
      <c r="F60" s="57">
        <f t="shared" si="1"/>
        <v>0.91510026275397116</v>
      </c>
      <c r="G60" s="56">
        <f t="shared" si="2"/>
        <v>248.91724527964141</v>
      </c>
      <c r="H60" s="61">
        <f t="shared" si="3"/>
        <v>0</v>
      </c>
      <c r="I60" s="56">
        <f t="shared" si="4"/>
        <v>248.91724527964141</v>
      </c>
      <c r="J60" s="56">
        <f t="shared" si="5"/>
        <v>-44.742487658506477</v>
      </c>
      <c r="K60" s="56">
        <f t="shared" si="6"/>
        <v>204.17475762113492</v>
      </c>
      <c r="L60" s="56">
        <f t="shared" si="7"/>
        <v>5374372.242832738</v>
      </c>
      <c r="M60" s="56">
        <f t="shared" si="8"/>
        <v>4408337.1917979242</v>
      </c>
    </row>
    <row r="61" spans="1:13" x14ac:dyDescent="0.25">
      <c r="A61" s="55">
        <v>1811</v>
      </c>
      <c r="B61" s="55" t="s">
        <v>81</v>
      </c>
      <c r="C61" s="56">
        <v>5157451</v>
      </c>
      <c r="D61" s="56">
        <v>1374</v>
      </c>
      <c r="E61" s="56">
        <f t="shared" si="0"/>
        <v>3753.6033478893742</v>
      </c>
      <c r="F61" s="57">
        <f t="shared" si="1"/>
        <v>0.79376405324683907</v>
      </c>
      <c r="G61" s="56">
        <f t="shared" si="2"/>
        <v>604.66245725438694</v>
      </c>
      <c r="H61" s="61">
        <f t="shared" si="3"/>
        <v>175.83142159021352</v>
      </c>
      <c r="I61" s="56">
        <f t="shared" si="4"/>
        <v>780.49387884460043</v>
      </c>
      <c r="J61" s="56">
        <f t="shared" si="5"/>
        <v>-44.742487658506477</v>
      </c>
      <c r="K61" s="56">
        <f t="shared" si="6"/>
        <v>735.751391186094</v>
      </c>
      <c r="L61" s="56">
        <f t="shared" si="7"/>
        <v>1072398.589532481</v>
      </c>
      <c r="M61" s="56">
        <f t="shared" si="8"/>
        <v>1010922.4114896931</v>
      </c>
    </row>
    <row r="62" spans="1:13" x14ac:dyDescent="0.25">
      <c r="A62" s="55">
        <v>1812</v>
      </c>
      <c r="B62" s="55" t="s">
        <v>82</v>
      </c>
      <c r="C62" s="56">
        <v>7175298</v>
      </c>
      <c r="D62" s="56">
        <v>1979</v>
      </c>
      <c r="E62" s="56">
        <f t="shared" si="0"/>
        <v>3625.7190500252655</v>
      </c>
      <c r="F62" s="57">
        <f t="shared" si="1"/>
        <v>0.76672071669495767</v>
      </c>
      <c r="G62" s="56">
        <f t="shared" si="2"/>
        <v>683.95072193013425</v>
      </c>
      <c r="H62" s="61">
        <f t="shared" si="3"/>
        <v>220.59092584265159</v>
      </c>
      <c r="I62" s="56">
        <f t="shared" si="4"/>
        <v>904.54164777278584</v>
      </c>
      <c r="J62" s="56">
        <f t="shared" si="5"/>
        <v>-44.742487658506477</v>
      </c>
      <c r="K62" s="56">
        <f t="shared" si="6"/>
        <v>859.7991601142794</v>
      </c>
      <c r="L62" s="56">
        <f t="shared" si="7"/>
        <v>1790087.9209423431</v>
      </c>
      <c r="M62" s="56">
        <f t="shared" si="8"/>
        <v>1701542.5378661589</v>
      </c>
    </row>
    <row r="63" spans="1:13" x14ac:dyDescent="0.25">
      <c r="A63" s="55">
        <v>1813</v>
      </c>
      <c r="B63" s="55" t="s">
        <v>83</v>
      </c>
      <c r="C63" s="56">
        <v>31816576</v>
      </c>
      <c r="D63" s="56">
        <v>7838</v>
      </c>
      <c r="E63" s="56">
        <f t="shared" si="0"/>
        <v>4059.2722633324829</v>
      </c>
      <c r="F63" s="57">
        <f t="shared" si="1"/>
        <v>0.85840300808209513</v>
      </c>
      <c r="G63" s="56">
        <f t="shared" si="2"/>
        <v>415.14772967965945</v>
      </c>
      <c r="H63" s="61">
        <f t="shared" si="3"/>
        <v>68.847301185125474</v>
      </c>
      <c r="I63" s="56">
        <f t="shared" si="4"/>
        <v>483.99503086478489</v>
      </c>
      <c r="J63" s="56">
        <f t="shared" si="5"/>
        <v>-44.742487658506477</v>
      </c>
      <c r="K63" s="56">
        <f t="shared" si="6"/>
        <v>439.2525432062784</v>
      </c>
      <c r="L63" s="56">
        <f t="shared" si="7"/>
        <v>3793553.0519181839</v>
      </c>
      <c r="M63" s="56">
        <f t="shared" si="8"/>
        <v>3442861.4336508103</v>
      </c>
    </row>
    <row r="64" spans="1:13" x14ac:dyDescent="0.25">
      <c r="A64" s="55">
        <v>1815</v>
      </c>
      <c r="B64" s="55" t="s">
        <v>84</v>
      </c>
      <c r="C64" s="56">
        <v>4280344</v>
      </c>
      <c r="D64" s="56">
        <v>1207</v>
      </c>
      <c r="E64" s="56">
        <f t="shared" si="0"/>
        <v>3546.2667771333886</v>
      </c>
      <c r="F64" s="57">
        <f t="shared" si="1"/>
        <v>0.74991916567178096</v>
      </c>
      <c r="G64" s="56">
        <f t="shared" si="2"/>
        <v>733.21113112309797</v>
      </c>
      <c r="H64" s="61">
        <f t="shared" si="3"/>
        <v>248.39922135480847</v>
      </c>
      <c r="I64" s="56">
        <f t="shared" si="4"/>
        <v>981.61035247790642</v>
      </c>
      <c r="J64" s="56">
        <f t="shared" si="5"/>
        <v>-44.742487658506477</v>
      </c>
      <c r="K64" s="56">
        <f t="shared" si="6"/>
        <v>936.86786481939998</v>
      </c>
      <c r="L64" s="56">
        <f t="shared" si="7"/>
        <v>1184803.695440833</v>
      </c>
      <c r="M64" s="56">
        <f t="shared" si="8"/>
        <v>1130799.5128370158</v>
      </c>
    </row>
    <row r="65" spans="1:13" x14ac:dyDescent="0.25">
      <c r="A65" s="55">
        <v>1816</v>
      </c>
      <c r="B65" s="55" t="s">
        <v>85</v>
      </c>
      <c r="C65" s="56">
        <v>1595297</v>
      </c>
      <c r="D65" s="56">
        <v>470</v>
      </c>
      <c r="E65" s="56">
        <f t="shared" si="0"/>
        <v>3394.2489361702128</v>
      </c>
      <c r="F65" s="57">
        <f t="shared" si="1"/>
        <v>0.71777237592730425</v>
      </c>
      <c r="G65" s="56">
        <f t="shared" si="2"/>
        <v>827.46219252026697</v>
      </c>
      <c r="H65" s="61">
        <f t="shared" si="3"/>
        <v>301.60546569192002</v>
      </c>
      <c r="I65" s="56">
        <f t="shared" si="4"/>
        <v>1129.0676582121869</v>
      </c>
      <c r="J65" s="56">
        <f t="shared" si="5"/>
        <v>-44.742487658506477</v>
      </c>
      <c r="K65" s="56">
        <f t="shared" si="6"/>
        <v>1084.3251705536804</v>
      </c>
      <c r="L65" s="56">
        <f t="shared" si="7"/>
        <v>530661.79935972788</v>
      </c>
      <c r="M65" s="56">
        <f t="shared" si="8"/>
        <v>509632.83016022982</v>
      </c>
    </row>
    <row r="66" spans="1:13" x14ac:dyDescent="0.25">
      <c r="A66" s="55">
        <v>1818</v>
      </c>
      <c r="B66" s="55" t="s">
        <v>86</v>
      </c>
      <c r="C66" s="56">
        <v>8606069</v>
      </c>
      <c r="D66" s="56">
        <v>1888</v>
      </c>
      <c r="E66" s="56">
        <f t="shared" si="0"/>
        <v>4558.2992584745762</v>
      </c>
      <c r="F66" s="57">
        <f t="shared" si="1"/>
        <v>0.96393085789241373</v>
      </c>
      <c r="G66" s="56">
        <f t="shared" si="2"/>
        <v>105.75099269156166</v>
      </c>
      <c r="H66" s="61">
        <f t="shared" si="3"/>
        <v>0</v>
      </c>
      <c r="I66" s="56">
        <f t="shared" si="4"/>
        <v>105.75099269156166</v>
      </c>
      <c r="J66" s="56">
        <f t="shared" si="5"/>
        <v>-44.742487658506477</v>
      </c>
      <c r="K66" s="56">
        <f t="shared" si="6"/>
        <v>61.008505033055187</v>
      </c>
      <c r="L66" s="56">
        <f t="shared" si="7"/>
        <v>199657.87420166843</v>
      </c>
      <c r="M66" s="56">
        <f t="shared" si="8"/>
        <v>115184.05750240819</v>
      </c>
    </row>
    <row r="67" spans="1:13" x14ac:dyDescent="0.25">
      <c r="A67" s="55">
        <v>1820</v>
      </c>
      <c r="B67" s="55" t="s">
        <v>87</v>
      </c>
      <c r="C67" s="56">
        <v>31744695</v>
      </c>
      <c r="D67" s="56">
        <v>7465</v>
      </c>
      <c r="E67" s="56">
        <f t="shared" si="0"/>
        <v>4252.4708640321496</v>
      </c>
      <c r="F67" s="57">
        <f t="shared" si="1"/>
        <v>0.89925817847702116</v>
      </c>
      <c r="G67" s="56">
        <f t="shared" si="2"/>
        <v>295.36459724586609</v>
      </c>
      <c r="H67" s="61">
        <f t="shared" si="3"/>
        <v>1.2277909402421301</v>
      </c>
      <c r="I67" s="56">
        <f t="shared" si="4"/>
        <v>296.59238818610822</v>
      </c>
      <c r="J67" s="56">
        <f t="shared" si="5"/>
        <v>-44.742487658506477</v>
      </c>
      <c r="K67" s="56">
        <f t="shared" si="6"/>
        <v>251.84990052760173</v>
      </c>
      <c r="L67" s="56">
        <f t="shared" si="7"/>
        <v>2214062.177809298</v>
      </c>
      <c r="M67" s="56">
        <f t="shared" si="8"/>
        <v>1880059.507438547</v>
      </c>
    </row>
    <row r="68" spans="1:13" x14ac:dyDescent="0.25">
      <c r="A68" s="55">
        <v>1822</v>
      </c>
      <c r="B68" s="55" t="s">
        <v>88</v>
      </c>
      <c r="C68" s="56">
        <v>8173398</v>
      </c>
      <c r="D68" s="56">
        <v>2354</v>
      </c>
      <c r="E68" s="56">
        <f t="shared" si="0"/>
        <v>3472.1316907391674</v>
      </c>
      <c r="F68" s="57">
        <f t="shared" si="1"/>
        <v>0.7342420252788916</v>
      </c>
      <c r="G68" s="56">
        <f t="shared" si="2"/>
        <v>779.17488468751503</v>
      </c>
      <c r="H68" s="61">
        <f t="shared" si="3"/>
        <v>274.3465015927859</v>
      </c>
      <c r="I68" s="56">
        <f t="shared" si="4"/>
        <v>1053.5213862803009</v>
      </c>
      <c r="J68" s="56">
        <f t="shared" si="5"/>
        <v>-44.742487658506477</v>
      </c>
      <c r="K68" s="56">
        <f t="shared" si="6"/>
        <v>1008.7788986217945</v>
      </c>
      <c r="L68" s="56">
        <f t="shared" si="7"/>
        <v>2479989.3433038285</v>
      </c>
      <c r="M68" s="56">
        <f t="shared" si="8"/>
        <v>2374665.5273557045</v>
      </c>
    </row>
    <row r="69" spans="1:13" x14ac:dyDescent="0.25">
      <c r="A69" s="55">
        <v>1824</v>
      </c>
      <c r="B69" s="55" t="s">
        <v>89</v>
      </c>
      <c r="C69" s="56">
        <v>55302191</v>
      </c>
      <c r="D69" s="56">
        <v>13475</v>
      </c>
      <c r="E69" s="56">
        <f t="shared" si="0"/>
        <v>4104.0587012987016</v>
      </c>
      <c r="F69" s="57">
        <f t="shared" si="1"/>
        <v>0.86787387147274708</v>
      </c>
      <c r="G69" s="56">
        <f t="shared" si="2"/>
        <v>387.38013814060389</v>
      </c>
      <c r="H69" s="61">
        <f t="shared" si="3"/>
        <v>53.172047896948925</v>
      </c>
      <c r="I69" s="56">
        <f t="shared" si="4"/>
        <v>440.55218603755281</v>
      </c>
      <c r="J69" s="56">
        <f t="shared" si="5"/>
        <v>-44.742487658506477</v>
      </c>
      <c r="K69" s="56">
        <f t="shared" si="6"/>
        <v>395.80969837904632</v>
      </c>
      <c r="L69" s="56">
        <f t="shared" si="7"/>
        <v>5936440.7068560245</v>
      </c>
      <c r="M69" s="56">
        <f t="shared" si="8"/>
        <v>5333535.6856576493</v>
      </c>
    </row>
    <row r="70" spans="1:13" x14ac:dyDescent="0.25">
      <c r="A70" s="55">
        <v>1825</v>
      </c>
      <c r="B70" s="55" t="s">
        <v>90</v>
      </c>
      <c r="C70" s="56">
        <v>5137968</v>
      </c>
      <c r="D70" s="56">
        <v>1430</v>
      </c>
      <c r="E70" s="56">
        <f t="shared" si="0"/>
        <v>3592.9846153846156</v>
      </c>
      <c r="F70" s="57">
        <f t="shared" si="1"/>
        <v>0.75979845690538339</v>
      </c>
      <c r="G70" s="56">
        <f t="shared" si="2"/>
        <v>704.24607140733724</v>
      </c>
      <c r="H70" s="61">
        <f t="shared" si="3"/>
        <v>232.04797796687902</v>
      </c>
      <c r="I70" s="56">
        <f t="shared" si="4"/>
        <v>936.29404937421623</v>
      </c>
      <c r="J70" s="56">
        <f t="shared" si="5"/>
        <v>-44.742487658506477</v>
      </c>
      <c r="K70" s="56">
        <f t="shared" si="6"/>
        <v>891.55156171570979</v>
      </c>
      <c r="L70" s="56">
        <f t="shared" si="7"/>
        <v>1338900.4906051292</v>
      </c>
      <c r="M70" s="56">
        <f t="shared" si="8"/>
        <v>1274918.733253465</v>
      </c>
    </row>
    <row r="71" spans="1:13" x14ac:dyDescent="0.25">
      <c r="A71" s="55">
        <v>1826</v>
      </c>
      <c r="B71" s="55" t="s">
        <v>91</v>
      </c>
      <c r="C71" s="56">
        <v>4083519</v>
      </c>
      <c r="D71" s="56">
        <v>1274</v>
      </c>
      <c r="E71" s="56">
        <f t="shared" si="0"/>
        <v>3205.2739403453688</v>
      </c>
      <c r="F71" s="57">
        <f t="shared" si="1"/>
        <v>0.67781035950045465</v>
      </c>
      <c r="G71" s="56">
        <f t="shared" si="2"/>
        <v>944.62668993167017</v>
      </c>
      <c r="H71" s="61">
        <f t="shared" si="3"/>
        <v>367.7467142306154</v>
      </c>
      <c r="I71" s="56">
        <f t="shared" si="4"/>
        <v>1312.3734041622856</v>
      </c>
      <c r="J71" s="56">
        <f t="shared" si="5"/>
        <v>-44.742487658506477</v>
      </c>
      <c r="K71" s="56">
        <f t="shared" si="6"/>
        <v>1267.6309165037792</v>
      </c>
      <c r="L71" s="56">
        <f t="shared" si="7"/>
        <v>1671963.7169027519</v>
      </c>
      <c r="M71" s="56">
        <f t="shared" si="8"/>
        <v>1614961.7876258148</v>
      </c>
    </row>
    <row r="72" spans="1:13" x14ac:dyDescent="0.25">
      <c r="A72" s="55">
        <v>1827</v>
      </c>
      <c r="B72" s="55" t="s">
        <v>92</v>
      </c>
      <c r="C72" s="56">
        <v>6268970</v>
      </c>
      <c r="D72" s="56">
        <v>1447</v>
      </c>
      <c r="E72" s="56">
        <f t="shared" si="0"/>
        <v>4332.391154111956</v>
      </c>
      <c r="F72" s="57">
        <f t="shared" si="1"/>
        <v>0.91615869979238096</v>
      </c>
      <c r="G72" s="56">
        <f t="shared" si="2"/>
        <v>245.81401739638616</v>
      </c>
      <c r="H72" s="61">
        <f t="shared" si="3"/>
        <v>0</v>
      </c>
      <c r="I72" s="56">
        <f t="shared" si="4"/>
        <v>245.81401739638616</v>
      </c>
      <c r="J72" s="56">
        <f t="shared" si="5"/>
        <v>-44.742487658506477</v>
      </c>
      <c r="K72" s="56">
        <f t="shared" si="6"/>
        <v>201.0715297378797</v>
      </c>
      <c r="L72" s="56">
        <f t="shared" si="7"/>
        <v>355692.88317257079</v>
      </c>
      <c r="M72" s="56">
        <f t="shared" si="8"/>
        <v>290950.50353071193</v>
      </c>
    </row>
    <row r="73" spans="1:13" x14ac:dyDescent="0.25">
      <c r="A73" s="55">
        <v>1828</v>
      </c>
      <c r="B73" s="55" t="s">
        <v>93</v>
      </c>
      <c r="C73" s="56">
        <v>6875429</v>
      </c>
      <c r="D73" s="56">
        <v>1770</v>
      </c>
      <c r="E73" s="56">
        <f t="shared" ref="E73:E136" si="9">IF(ISNUMBER(C73),(C73)/D73,"")</f>
        <v>3884.4231638418078</v>
      </c>
      <c r="F73" s="57">
        <f t="shared" ref="F73:F136" si="10">IF(ISNUMBER(C73),E73/$E$366,"")</f>
        <v>0.82142815563895721</v>
      </c>
      <c r="G73" s="56">
        <f t="shared" ref="G73:G136" si="11">IF(ISNUMBER(D73),(E$366-E73)*0.62,"")</f>
        <v>523.55417136387803</v>
      </c>
      <c r="H73" s="61">
        <f t="shared" ref="H73:H136" si="12">IF(ISNUMBER(D73),(IF(E73&gt;=E$366*0.9,0,IF(E73&lt;0.9*E$366,(E$366*0.9-E73)*0.35))),"")</f>
        <v>130.04448600686177</v>
      </c>
      <c r="I73" s="56">
        <f t="shared" ref="I73:I136" si="13">IF(ISNUMBER(C73),G73+H73,"")</f>
        <v>653.59865737073983</v>
      </c>
      <c r="J73" s="56">
        <f t="shared" ref="J73:J136" si="14">IF(ISNUMBER(D73),I$368,"")</f>
        <v>-44.742487658506477</v>
      </c>
      <c r="K73" s="56">
        <f t="shared" ref="K73:K136" si="15">I73+J73</f>
        <v>608.8561697122334</v>
      </c>
      <c r="L73" s="56">
        <f t="shared" ref="L73:L136" si="16">I73*D73</f>
        <v>1156869.6235462094</v>
      </c>
      <c r="M73" s="56">
        <f t="shared" ref="M73:M136" si="17">D73*K73</f>
        <v>1077675.4203906532</v>
      </c>
    </row>
    <row r="74" spans="1:13" x14ac:dyDescent="0.25">
      <c r="A74" s="55">
        <v>1832</v>
      </c>
      <c r="B74" s="55" t="s">
        <v>94</v>
      </c>
      <c r="C74" s="56">
        <v>15901356</v>
      </c>
      <c r="D74" s="56">
        <v>4485</v>
      </c>
      <c r="E74" s="56">
        <f t="shared" si="9"/>
        <v>3545.4528428093645</v>
      </c>
      <c r="F74" s="57">
        <f t="shared" si="10"/>
        <v>0.74974704524555713</v>
      </c>
      <c r="G74" s="56">
        <f t="shared" si="11"/>
        <v>733.71577040399291</v>
      </c>
      <c r="H74" s="61">
        <f t="shared" si="12"/>
        <v>248.68409836821692</v>
      </c>
      <c r="I74" s="56">
        <f t="shared" si="13"/>
        <v>982.39986877220986</v>
      </c>
      <c r="J74" s="56">
        <f t="shared" si="14"/>
        <v>-44.742487658506477</v>
      </c>
      <c r="K74" s="56">
        <f t="shared" si="15"/>
        <v>937.65738111370342</v>
      </c>
      <c r="L74" s="56">
        <f t="shared" si="16"/>
        <v>4406063.4114433611</v>
      </c>
      <c r="M74" s="56">
        <f t="shared" si="17"/>
        <v>4205393.3542949595</v>
      </c>
    </row>
    <row r="75" spans="1:13" x14ac:dyDescent="0.25">
      <c r="A75" s="55">
        <v>1833</v>
      </c>
      <c r="B75" s="55" t="s">
        <v>95</v>
      </c>
      <c r="C75" s="56">
        <v>111915961</v>
      </c>
      <c r="D75" s="56">
        <v>25927</v>
      </c>
      <c r="E75" s="56">
        <f t="shared" si="9"/>
        <v>4316.5796659852667</v>
      </c>
      <c r="F75" s="57">
        <f t="shared" si="10"/>
        <v>0.91281508840351056</v>
      </c>
      <c r="G75" s="56">
        <f t="shared" si="11"/>
        <v>255.6171400349335</v>
      </c>
      <c r="H75" s="61">
        <f t="shared" si="12"/>
        <v>0</v>
      </c>
      <c r="I75" s="56">
        <f t="shared" si="13"/>
        <v>255.6171400349335</v>
      </c>
      <c r="J75" s="56">
        <f t="shared" si="14"/>
        <v>-44.742487658506477</v>
      </c>
      <c r="K75" s="56">
        <f t="shared" si="15"/>
        <v>210.87465237642704</v>
      </c>
      <c r="L75" s="56">
        <f t="shared" si="16"/>
        <v>6627385.5896857204</v>
      </c>
      <c r="M75" s="56">
        <f t="shared" si="17"/>
        <v>5467347.1121636238</v>
      </c>
    </row>
    <row r="76" spans="1:13" x14ac:dyDescent="0.25">
      <c r="A76" s="55">
        <v>1834</v>
      </c>
      <c r="B76" s="55" t="s">
        <v>96</v>
      </c>
      <c r="C76" s="56">
        <v>11010386</v>
      </c>
      <c r="D76" s="56">
        <v>1948</v>
      </c>
      <c r="E76" s="56">
        <f t="shared" si="9"/>
        <v>5652.1488706365499</v>
      </c>
      <c r="F76" s="57">
        <f t="shared" si="10"/>
        <v>1.1952441910607643</v>
      </c>
      <c r="G76" s="56">
        <f t="shared" si="11"/>
        <v>-572.43576684886204</v>
      </c>
      <c r="H76" s="61">
        <f t="shared" si="12"/>
        <v>0</v>
      </c>
      <c r="I76" s="56">
        <f t="shared" si="13"/>
        <v>-572.43576684886204</v>
      </c>
      <c r="J76" s="56">
        <f t="shared" si="14"/>
        <v>-44.742487658506477</v>
      </c>
      <c r="K76" s="56">
        <f t="shared" si="15"/>
        <v>-617.17825450736848</v>
      </c>
      <c r="L76" s="56">
        <f t="shared" si="16"/>
        <v>-1115104.8738215833</v>
      </c>
      <c r="M76" s="56">
        <f t="shared" si="17"/>
        <v>-1202263.2397803538</v>
      </c>
    </row>
    <row r="77" spans="1:13" x14ac:dyDescent="0.25">
      <c r="A77" s="55">
        <v>1835</v>
      </c>
      <c r="B77" s="55" t="s">
        <v>97</v>
      </c>
      <c r="C77" s="56">
        <v>2243521</v>
      </c>
      <c r="D77" s="56">
        <v>463</v>
      </c>
      <c r="E77" s="56">
        <f t="shared" si="9"/>
        <v>4845.617710583153</v>
      </c>
      <c r="F77" s="57">
        <f t="shared" si="10"/>
        <v>1.0246892913178713</v>
      </c>
      <c r="G77" s="56">
        <f t="shared" si="11"/>
        <v>-72.386447615755969</v>
      </c>
      <c r="H77" s="61">
        <f t="shared" si="12"/>
        <v>0</v>
      </c>
      <c r="I77" s="56">
        <f t="shared" si="13"/>
        <v>-72.386447615755969</v>
      </c>
      <c r="J77" s="56">
        <f t="shared" si="14"/>
        <v>-44.742487658506477</v>
      </c>
      <c r="K77" s="56">
        <f t="shared" si="15"/>
        <v>-117.12893527426245</v>
      </c>
      <c r="L77" s="56">
        <f t="shared" si="16"/>
        <v>-33514.925246095016</v>
      </c>
      <c r="M77" s="56">
        <f t="shared" si="17"/>
        <v>-54230.697031983509</v>
      </c>
    </row>
    <row r="78" spans="1:13" x14ac:dyDescent="0.25">
      <c r="A78" s="55">
        <v>1836</v>
      </c>
      <c r="B78" s="55" t="s">
        <v>98</v>
      </c>
      <c r="C78" s="56">
        <v>4639254</v>
      </c>
      <c r="D78" s="56">
        <v>1160</v>
      </c>
      <c r="E78" s="56">
        <f t="shared" si="9"/>
        <v>3999.3568965517243</v>
      </c>
      <c r="F78" s="57">
        <f t="shared" si="10"/>
        <v>0.84573287222066806</v>
      </c>
      <c r="G78" s="56">
        <f t="shared" si="11"/>
        <v>452.29525708372984</v>
      </c>
      <c r="H78" s="61">
        <f t="shared" si="12"/>
        <v>89.817679558390992</v>
      </c>
      <c r="I78" s="56">
        <f t="shared" si="13"/>
        <v>542.11293664212087</v>
      </c>
      <c r="J78" s="56">
        <f t="shared" si="14"/>
        <v>-44.742487658506477</v>
      </c>
      <c r="K78" s="56">
        <f t="shared" si="15"/>
        <v>497.37044898361438</v>
      </c>
      <c r="L78" s="56">
        <f t="shared" si="16"/>
        <v>628851.00650486024</v>
      </c>
      <c r="M78" s="56">
        <f t="shared" si="17"/>
        <v>576949.72082099272</v>
      </c>
    </row>
    <row r="79" spans="1:13" x14ac:dyDescent="0.25">
      <c r="A79" s="55">
        <v>1837</v>
      </c>
      <c r="B79" s="55" t="s">
        <v>99</v>
      </c>
      <c r="C79" s="56">
        <v>27923345</v>
      </c>
      <c r="D79" s="56">
        <v>6104</v>
      </c>
      <c r="E79" s="56">
        <f t="shared" si="9"/>
        <v>4574.597804718218</v>
      </c>
      <c r="F79" s="57">
        <f t="shared" si="10"/>
        <v>0.9673774661057345</v>
      </c>
      <c r="G79" s="56">
        <f t="shared" si="11"/>
        <v>95.645894020503746</v>
      </c>
      <c r="H79" s="61">
        <f t="shared" si="12"/>
        <v>0</v>
      </c>
      <c r="I79" s="56">
        <f t="shared" si="13"/>
        <v>95.645894020503746</v>
      </c>
      <c r="J79" s="56">
        <f t="shared" si="14"/>
        <v>-44.742487658506477</v>
      </c>
      <c r="K79" s="56">
        <f t="shared" si="15"/>
        <v>50.90340636199727</v>
      </c>
      <c r="L79" s="56">
        <f t="shared" si="16"/>
        <v>583822.53710115491</v>
      </c>
      <c r="M79" s="56">
        <f t="shared" si="17"/>
        <v>310714.39243363135</v>
      </c>
    </row>
    <row r="80" spans="1:13" x14ac:dyDescent="0.25">
      <c r="A80" s="55">
        <v>1838</v>
      </c>
      <c r="B80" s="55" t="s">
        <v>100</v>
      </c>
      <c r="C80" s="56">
        <v>8187011</v>
      </c>
      <c r="D80" s="56">
        <v>2003</v>
      </c>
      <c r="E80" s="56">
        <f t="shared" si="9"/>
        <v>4087.3744383424864</v>
      </c>
      <c r="F80" s="57">
        <f t="shared" si="10"/>
        <v>0.86434569681971452</v>
      </c>
      <c r="G80" s="56">
        <f t="shared" si="11"/>
        <v>397.72438117345729</v>
      </c>
      <c r="H80" s="61">
        <f t="shared" si="12"/>
        <v>59.011539931624242</v>
      </c>
      <c r="I80" s="56">
        <f t="shared" si="13"/>
        <v>456.7359211050815</v>
      </c>
      <c r="J80" s="56">
        <f t="shared" si="14"/>
        <v>-44.742487658506477</v>
      </c>
      <c r="K80" s="56">
        <f t="shared" si="15"/>
        <v>411.99343344657501</v>
      </c>
      <c r="L80" s="56">
        <f t="shared" si="16"/>
        <v>914842.04997347819</v>
      </c>
      <c r="M80" s="56">
        <f t="shared" si="17"/>
        <v>825222.84719348978</v>
      </c>
    </row>
    <row r="81" spans="1:13" x14ac:dyDescent="0.25">
      <c r="A81" s="55">
        <v>1839</v>
      </c>
      <c r="B81" s="55" t="s">
        <v>101</v>
      </c>
      <c r="C81" s="56">
        <v>3114159</v>
      </c>
      <c r="D81" s="56">
        <v>1059</v>
      </c>
      <c r="E81" s="56">
        <f t="shared" si="9"/>
        <v>2940.6600566572238</v>
      </c>
      <c r="F81" s="57">
        <f t="shared" si="10"/>
        <v>0.62185319796931038</v>
      </c>
      <c r="G81" s="56">
        <f t="shared" si="11"/>
        <v>1108.6872978183201</v>
      </c>
      <c r="H81" s="61">
        <f t="shared" si="12"/>
        <v>460.36157352146614</v>
      </c>
      <c r="I81" s="56">
        <f t="shared" si="13"/>
        <v>1569.0488713397863</v>
      </c>
      <c r="J81" s="56">
        <f t="shared" si="14"/>
        <v>-44.742487658506477</v>
      </c>
      <c r="K81" s="56">
        <f t="shared" si="15"/>
        <v>1524.3063836812798</v>
      </c>
      <c r="L81" s="56">
        <f t="shared" si="16"/>
        <v>1661622.7547488336</v>
      </c>
      <c r="M81" s="56">
        <f t="shared" si="17"/>
        <v>1614240.4603184753</v>
      </c>
    </row>
    <row r="82" spans="1:13" x14ac:dyDescent="0.25">
      <c r="A82" s="55">
        <v>1840</v>
      </c>
      <c r="B82" s="55" t="s">
        <v>102</v>
      </c>
      <c r="C82" s="56">
        <v>18510320</v>
      </c>
      <c r="D82" s="56">
        <v>4822</v>
      </c>
      <c r="E82" s="56">
        <f t="shared" si="9"/>
        <v>3838.722521775197</v>
      </c>
      <c r="F82" s="57">
        <f t="shared" si="10"/>
        <v>0.81176396805153583</v>
      </c>
      <c r="G82" s="56">
        <f t="shared" si="11"/>
        <v>551.8885694451767</v>
      </c>
      <c r="H82" s="61">
        <f t="shared" si="12"/>
        <v>146.03971073017553</v>
      </c>
      <c r="I82" s="56">
        <f t="shared" si="13"/>
        <v>697.92828017535226</v>
      </c>
      <c r="J82" s="56">
        <f t="shared" si="14"/>
        <v>-44.742487658506477</v>
      </c>
      <c r="K82" s="56">
        <f t="shared" si="15"/>
        <v>653.18579251684582</v>
      </c>
      <c r="L82" s="56">
        <f t="shared" si="16"/>
        <v>3365410.1670055487</v>
      </c>
      <c r="M82" s="56">
        <f t="shared" si="17"/>
        <v>3149661.8915162305</v>
      </c>
    </row>
    <row r="83" spans="1:13" x14ac:dyDescent="0.25">
      <c r="A83" s="55">
        <v>1841</v>
      </c>
      <c r="B83" s="55" t="s">
        <v>103</v>
      </c>
      <c r="C83" s="56">
        <v>40631345</v>
      </c>
      <c r="D83" s="56">
        <v>9805</v>
      </c>
      <c r="E83" s="56">
        <f t="shared" si="9"/>
        <v>4143.9413564507904</v>
      </c>
      <c r="F83" s="57">
        <f t="shared" si="10"/>
        <v>0.87630774555951452</v>
      </c>
      <c r="G83" s="56">
        <f t="shared" si="11"/>
        <v>362.65289194630884</v>
      </c>
      <c r="H83" s="61">
        <f t="shared" si="12"/>
        <v>39.213118593717851</v>
      </c>
      <c r="I83" s="56">
        <f t="shared" si="13"/>
        <v>401.86601054002671</v>
      </c>
      <c r="J83" s="56">
        <f t="shared" si="14"/>
        <v>-44.742487658506477</v>
      </c>
      <c r="K83" s="56">
        <f t="shared" si="15"/>
        <v>357.12352288152022</v>
      </c>
      <c r="L83" s="56">
        <f t="shared" si="16"/>
        <v>3940296.2333449619</v>
      </c>
      <c r="M83" s="56">
        <f t="shared" si="17"/>
        <v>3501596.1418533055</v>
      </c>
    </row>
    <row r="84" spans="1:13" x14ac:dyDescent="0.25">
      <c r="A84" s="55">
        <v>1845</v>
      </c>
      <c r="B84" s="55" t="s">
        <v>104</v>
      </c>
      <c r="C84" s="56">
        <v>7524667</v>
      </c>
      <c r="D84" s="56">
        <v>1851</v>
      </c>
      <c r="E84" s="56">
        <f t="shared" si="9"/>
        <v>4065.1901674770393</v>
      </c>
      <c r="F84" s="57">
        <f t="shared" si="10"/>
        <v>0.85965445080130276</v>
      </c>
      <c r="G84" s="56">
        <f t="shared" si="11"/>
        <v>411.47862911003455</v>
      </c>
      <c r="H84" s="61">
        <f t="shared" si="12"/>
        <v>66.776034734530754</v>
      </c>
      <c r="I84" s="56">
        <f t="shared" si="13"/>
        <v>478.2546638445653</v>
      </c>
      <c r="J84" s="56">
        <f t="shared" si="14"/>
        <v>-44.742487658506477</v>
      </c>
      <c r="K84" s="56">
        <f t="shared" si="15"/>
        <v>433.51217618605881</v>
      </c>
      <c r="L84" s="56">
        <f t="shared" si="16"/>
        <v>885249.38277629041</v>
      </c>
      <c r="M84" s="56">
        <f t="shared" si="17"/>
        <v>802431.03812039481</v>
      </c>
    </row>
    <row r="85" spans="1:13" x14ac:dyDescent="0.25">
      <c r="A85" s="55">
        <v>1848</v>
      </c>
      <c r="B85" s="55" t="s">
        <v>105</v>
      </c>
      <c r="C85" s="56">
        <v>11064330</v>
      </c>
      <c r="D85" s="56">
        <v>2662</v>
      </c>
      <c r="E85" s="56">
        <f t="shared" si="9"/>
        <v>4156.3974455296766</v>
      </c>
      <c r="F85" s="57">
        <f t="shared" si="10"/>
        <v>0.87894180005022682</v>
      </c>
      <c r="G85" s="56">
        <f t="shared" si="11"/>
        <v>354.93011671739941</v>
      </c>
      <c r="H85" s="61">
        <f t="shared" si="12"/>
        <v>34.85348741610769</v>
      </c>
      <c r="I85" s="56">
        <f t="shared" si="13"/>
        <v>389.78360413350708</v>
      </c>
      <c r="J85" s="56">
        <f t="shared" si="14"/>
        <v>-44.742487658506477</v>
      </c>
      <c r="K85" s="56">
        <f t="shared" si="15"/>
        <v>345.04111647500059</v>
      </c>
      <c r="L85" s="56">
        <f t="shared" si="16"/>
        <v>1037603.9542033959</v>
      </c>
      <c r="M85" s="56">
        <f t="shared" si="17"/>
        <v>918499.45205645158</v>
      </c>
    </row>
    <row r="86" spans="1:13" x14ac:dyDescent="0.25">
      <c r="A86" s="55">
        <v>1851</v>
      </c>
      <c r="B86" s="55" t="s">
        <v>106</v>
      </c>
      <c r="C86" s="56">
        <v>8488087</v>
      </c>
      <c r="D86" s="56">
        <v>2067</v>
      </c>
      <c r="E86" s="56">
        <f t="shared" si="9"/>
        <v>4106.4765360425736</v>
      </c>
      <c r="F86" s="57">
        <f t="shared" si="10"/>
        <v>0.8683851642569077</v>
      </c>
      <c r="G86" s="56">
        <f t="shared" si="11"/>
        <v>385.88108059940328</v>
      </c>
      <c r="H86" s="61">
        <f t="shared" si="12"/>
        <v>52.325805736593743</v>
      </c>
      <c r="I86" s="56">
        <f t="shared" si="13"/>
        <v>438.20688633599701</v>
      </c>
      <c r="J86" s="56">
        <f t="shared" si="14"/>
        <v>-44.742487658506477</v>
      </c>
      <c r="K86" s="56">
        <f t="shared" si="15"/>
        <v>393.46439867749052</v>
      </c>
      <c r="L86" s="56">
        <f t="shared" si="16"/>
        <v>905773.63405650586</v>
      </c>
      <c r="M86" s="56">
        <f t="shared" si="17"/>
        <v>813290.91206637293</v>
      </c>
    </row>
    <row r="87" spans="1:13" x14ac:dyDescent="0.25">
      <c r="A87" s="55">
        <v>1853</v>
      </c>
      <c r="B87" s="55" t="s">
        <v>107</v>
      </c>
      <c r="C87" s="56">
        <v>5774889</v>
      </c>
      <c r="D87" s="56">
        <v>1362</v>
      </c>
      <c r="E87" s="56">
        <f t="shared" si="9"/>
        <v>4240.0066079295157</v>
      </c>
      <c r="F87" s="57">
        <f t="shared" si="10"/>
        <v>0.89662239692852685</v>
      </c>
      <c r="G87" s="56">
        <f t="shared" si="11"/>
        <v>303.09243602949914</v>
      </c>
      <c r="H87" s="61">
        <f t="shared" si="12"/>
        <v>5.5902805761640133</v>
      </c>
      <c r="I87" s="56">
        <f t="shared" si="13"/>
        <v>308.68271660566313</v>
      </c>
      <c r="J87" s="56">
        <f t="shared" si="14"/>
        <v>-44.742487658506477</v>
      </c>
      <c r="K87" s="56">
        <f t="shared" si="15"/>
        <v>263.94022894715664</v>
      </c>
      <c r="L87" s="56">
        <f t="shared" si="16"/>
        <v>420425.86001691321</v>
      </c>
      <c r="M87" s="56">
        <f t="shared" si="17"/>
        <v>359486.59182602732</v>
      </c>
    </row>
    <row r="88" spans="1:13" x14ac:dyDescent="0.25">
      <c r="A88" s="55">
        <v>1856</v>
      </c>
      <c r="B88" s="55" t="s">
        <v>108</v>
      </c>
      <c r="C88" s="56">
        <v>1887000</v>
      </c>
      <c r="D88" s="56">
        <v>458</v>
      </c>
      <c r="E88" s="56">
        <f t="shared" si="9"/>
        <v>4120.0873362445418</v>
      </c>
      <c r="F88" s="57">
        <f t="shared" si="10"/>
        <v>0.87126340229511756</v>
      </c>
      <c r="G88" s="56">
        <f t="shared" si="11"/>
        <v>377.44238447418297</v>
      </c>
      <c r="H88" s="61">
        <f t="shared" si="12"/>
        <v>47.562025665904862</v>
      </c>
      <c r="I88" s="56">
        <f t="shared" si="13"/>
        <v>425.00441014008783</v>
      </c>
      <c r="J88" s="56">
        <f t="shared" si="14"/>
        <v>-44.742487658506477</v>
      </c>
      <c r="K88" s="56">
        <f t="shared" si="15"/>
        <v>380.26192248158134</v>
      </c>
      <c r="L88" s="56">
        <f t="shared" si="16"/>
        <v>194652.01984416021</v>
      </c>
      <c r="M88" s="56">
        <f t="shared" si="17"/>
        <v>174159.96049656425</v>
      </c>
    </row>
    <row r="89" spans="1:13" x14ac:dyDescent="0.25">
      <c r="A89" s="55">
        <v>1857</v>
      </c>
      <c r="B89" s="55" t="s">
        <v>109</v>
      </c>
      <c r="C89" s="56">
        <v>3399979</v>
      </c>
      <c r="D89" s="56">
        <v>677</v>
      </c>
      <c r="E89" s="56">
        <f t="shared" si="9"/>
        <v>5022.1255539143276</v>
      </c>
      <c r="F89" s="57">
        <f t="shared" si="10"/>
        <v>1.0620149137044754</v>
      </c>
      <c r="G89" s="56">
        <f t="shared" si="11"/>
        <v>-181.82131048108423</v>
      </c>
      <c r="H89" s="61">
        <f t="shared" si="12"/>
        <v>0</v>
      </c>
      <c r="I89" s="56">
        <f t="shared" si="13"/>
        <v>-181.82131048108423</v>
      </c>
      <c r="J89" s="56">
        <f t="shared" si="14"/>
        <v>-44.742487658506477</v>
      </c>
      <c r="K89" s="56">
        <f t="shared" si="15"/>
        <v>-226.56379813959069</v>
      </c>
      <c r="L89" s="56">
        <f t="shared" si="16"/>
        <v>-123093.02719569403</v>
      </c>
      <c r="M89" s="56">
        <f t="shared" si="17"/>
        <v>-153383.6913405029</v>
      </c>
    </row>
    <row r="90" spans="1:13" x14ac:dyDescent="0.25">
      <c r="A90" s="55">
        <v>1859</v>
      </c>
      <c r="B90" s="55" t="s">
        <v>110</v>
      </c>
      <c r="C90" s="56">
        <v>5781708</v>
      </c>
      <c r="D90" s="56">
        <v>1266</v>
      </c>
      <c r="E90" s="56">
        <f t="shared" si="9"/>
        <v>4566.9099526066348</v>
      </c>
      <c r="F90" s="57">
        <f t="shared" si="10"/>
        <v>0.96575173741591869</v>
      </c>
      <c r="G90" s="56">
        <f t="shared" si="11"/>
        <v>100.41236232968532</v>
      </c>
      <c r="H90" s="61">
        <f t="shared" si="12"/>
        <v>0</v>
      </c>
      <c r="I90" s="56">
        <f t="shared" si="13"/>
        <v>100.41236232968532</v>
      </c>
      <c r="J90" s="56">
        <f t="shared" si="14"/>
        <v>-44.742487658506477</v>
      </c>
      <c r="K90" s="56">
        <f t="shared" si="15"/>
        <v>55.669874671178846</v>
      </c>
      <c r="L90" s="56">
        <f t="shared" si="16"/>
        <v>127122.05070938161</v>
      </c>
      <c r="M90" s="56">
        <f t="shared" si="17"/>
        <v>70478.061333712423</v>
      </c>
    </row>
    <row r="91" spans="1:13" x14ac:dyDescent="0.25">
      <c r="A91" s="55">
        <v>1860</v>
      </c>
      <c r="B91" s="55" t="s">
        <v>111</v>
      </c>
      <c r="C91" s="56">
        <v>52179387</v>
      </c>
      <c r="D91" s="56">
        <v>11582</v>
      </c>
      <c r="E91" s="56">
        <f t="shared" si="9"/>
        <v>4505.2138663443275</v>
      </c>
      <c r="F91" s="57">
        <f t="shared" si="10"/>
        <v>0.9527050377616858</v>
      </c>
      <c r="G91" s="56">
        <f t="shared" si="11"/>
        <v>138.66393581231586</v>
      </c>
      <c r="H91" s="61">
        <f t="shared" si="12"/>
        <v>0</v>
      </c>
      <c r="I91" s="56">
        <f t="shared" si="13"/>
        <v>138.66393581231586</v>
      </c>
      <c r="J91" s="56">
        <f t="shared" si="14"/>
        <v>-44.742487658506477</v>
      </c>
      <c r="K91" s="56">
        <f t="shared" si="15"/>
        <v>93.921448153809379</v>
      </c>
      <c r="L91" s="56">
        <f t="shared" si="16"/>
        <v>1606005.7045782423</v>
      </c>
      <c r="M91" s="56">
        <f t="shared" si="17"/>
        <v>1087798.2125174203</v>
      </c>
    </row>
    <row r="92" spans="1:13" x14ac:dyDescent="0.25">
      <c r="A92" s="55">
        <v>1865</v>
      </c>
      <c r="B92" s="55" t="s">
        <v>112</v>
      </c>
      <c r="C92" s="56">
        <v>45348138</v>
      </c>
      <c r="D92" s="56">
        <v>9871</v>
      </c>
      <c r="E92" s="56">
        <f t="shared" si="9"/>
        <v>4594.0773984398747</v>
      </c>
      <c r="F92" s="57">
        <f t="shared" si="10"/>
        <v>0.97149676157599196</v>
      </c>
      <c r="G92" s="56">
        <f t="shared" si="11"/>
        <v>83.568545913076534</v>
      </c>
      <c r="H92" s="61">
        <f t="shared" si="12"/>
        <v>0</v>
      </c>
      <c r="I92" s="56">
        <f t="shared" si="13"/>
        <v>83.568545913076534</v>
      </c>
      <c r="J92" s="56">
        <f t="shared" si="14"/>
        <v>-44.742487658506477</v>
      </c>
      <c r="K92" s="56">
        <f t="shared" si="15"/>
        <v>38.826058254570057</v>
      </c>
      <c r="L92" s="56">
        <f t="shared" si="16"/>
        <v>824905.11670797842</v>
      </c>
      <c r="M92" s="56">
        <f t="shared" si="17"/>
        <v>383252.02103086101</v>
      </c>
    </row>
    <row r="93" spans="1:13" x14ac:dyDescent="0.25">
      <c r="A93" s="55">
        <v>1866</v>
      </c>
      <c r="B93" s="55" t="s">
        <v>113</v>
      </c>
      <c r="C93" s="56">
        <v>39132234</v>
      </c>
      <c r="D93" s="56">
        <v>8400</v>
      </c>
      <c r="E93" s="56">
        <f t="shared" si="9"/>
        <v>4658.5992857142855</v>
      </c>
      <c r="F93" s="57">
        <f t="shared" si="10"/>
        <v>0.98514102550570903</v>
      </c>
      <c r="G93" s="56">
        <f t="shared" si="11"/>
        <v>43.564975802941845</v>
      </c>
      <c r="H93" s="61">
        <f t="shared" si="12"/>
        <v>0</v>
      </c>
      <c r="I93" s="56">
        <f t="shared" si="13"/>
        <v>43.564975802941845</v>
      </c>
      <c r="J93" s="56">
        <f t="shared" si="14"/>
        <v>-44.742487658506477</v>
      </c>
      <c r="K93" s="56">
        <f t="shared" si="15"/>
        <v>-1.1775118555646316</v>
      </c>
      <c r="L93" s="56">
        <f t="shared" si="16"/>
        <v>365945.79674471152</v>
      </c>
      <c r="M93" s="56">
        <f t="shared" si="17"/>
        <v>-9891.0995867429046</v>
      </c>
    </row>
    <row r="94" spans="1:13" x14ac:dyDescent="0.25">
      <c r="A94" s="55">
        <v>1867</v>
      </c>
      <c r="B94" s="55" t="s">
        <v>114</v>
      </c>
      <c r="C94" s="56">
        <v>12843084</v>
      </c>
      <c r="D94" s="56">
        <v>2617</v>
      </c>
      <c r="E94" s="56">
        <f t="shared" si="9"/>
        <v>4907.5598012991977</v>
      </c>
      <c r="F94" s="57">
        <f t="shared" si="10"/>
        <v>1.037788012849276</v>
      </c>
      <c r="G94" s="56">
        <f t="shared" si="11"/>
        <v>-110.7905438597037</v>
      </c>
      <c r="H94" s="61">
        <f t="shared" si="12"/>
        <v>0</v>
      </c>
      <c r="I94" s="56">
        <f t="shared" si="13"/>
        <v>-110.7905438597037</v>
      </c>
      <c r="J94" s="56">
        <f t="shared" si="14"/>
        <v>-44.742487658506477</v>
      </c>
      <c r="K94" s="56">
        <f t="shared" si="15"/>
        <v>-155.53303151821018</v>
      </c>
      <c r="L94" s="56">
        <f t="shared" si="16"/>
        <v>-289938.85328084457</v>
      </c>
      <c r="M94" s="56">
        <f t="shared" si="17"/>
        <v>-407029.94348315604</v>
      </c>
    </row>
    <row r="95" spans="1:13" x14ac:dyDescent="0.25">
      <c r="A95" s="55">
        <v>1868</v>
      </c>
      <c r="B95" s="55" t="s">
        <v>115</v>
      </c>
      <c r="C95" s="56">
        <v>21390894</v>
      </c>
      <c r="D95" s="56">
        <v>4628</v>
      </c>
      <c r="E95" s="56">
        <f t="shared" si="9"/>
        <v>4622.0600691443387</v>
      </c>
      <c r="F95" s="57">
        <f t="shared" si="10"/>
        <v>0.97741417907071382</v>
      </c>
      <c r="G95" s="56">
        <f t="shared" si="11"/>
        <v>66.219290076308866</v>
      </c>
      <c r="H95" s="61">
        <f t="shared" si="12"/>
        <v>0</v>
      </c>
      <c r="I95" s="56">
        <f t="shared" si="13"/>
        <v>66.219290076308866</v>
      </c>
      <c r="J95" s="56">
        <f t="shared" si="14"/>
        <v>-44.742487658506477</v>
      </c>
      <c r="K95" s="56">
        <f t="shared" si="15"/>
        <v>21.476802417802389</v>
      </c>
      <c r="L95" s="56">
        <f t="shared" si="16"/>
        <v>306462.87447315746</v>
      </c>
      <c r="M95" s="56">
        <f t="shared" si="17"/>
        <v>99394.641589589461</v>
      </c>
    </row>
    <row r="96" spans="1:13" x14ac:dyDescent="0.25">
      <c r="A96" s="55">
        <v>1870</v>
      </c>
      <c r="B96" s="55" t="s">
        <v>116</v>
      </c>
      <c r="C96" s="56">
        <v>47813132</v>
      </c>
      <c r="D96" s="56">
        <v>10781</v>
      </c>
      <c r="E96" s="56">
        <f t="shared" si="9"/>
        <v>4434.9440682682498</v>
      </c>
      <c r="F96" s="57">
        <f t="shared" si="10"/>
        <v>0.9378452791318701</v>
      </c>
      <c r="G96" s="56">
        <f t="shared" si="11"/>
        <v>182.23121061948402</v>
      </c>
      <c r="H96" s="61">
        <f t="shared" si="12"/>
        <v>0</v>
      </c>
      <c r="I96" s="56">
        <f t="shared" si="13"/>
        <v>182.23121061948402</v>
      </c>
      <c r="J96" s="56">
        <f t="shared" si="14"/>
        <v>-44.742487658506477</v>
      </c>
      <c r="K96" s="56">
        <f t="shared" si="15"/>
        <v>137.48872296097755</v>
      </c>
      <c r="L96" s="56">
        <f t="shared" si="16"/>
        <v>1964634.6816886573</v>
      </c>
      <c r="M96" s="56">
        <f t="shared" si="17"/>
        <v>1482265.922242299</v>
      </c>
    </row>
    <row r="97" spans="1:13" x14ac:dyDescent="0.25">
      <c r="A97" s="55">
        <v>1871</v>
      </c>
      <c r="B97" s="55" t="s">
        <v>117</v>
      </c>
      <c r="C97" s="56">
        <v>19675147</v>
      </c>
      <c r="D97" s="56">
        <v>4542</v>
      </c>
      <c r="E97" s="56">
        <f t="shared" si="9"/>
        <v>4331.8245266402464</v>
      </c>
      <c r="F97" s="57">
        <f t="shared" si="10"/>
        <v>0.91603887665793116</v>
      </c>
      <c r="G97" s="56">
        <f t="shared" si="11"/>
        <v>246.1653264288461</v>
      </c>
      <c r="H97" s="61">
        <f t="shared" si="12"/>
        <v>0</v>
      </c>
      <c r="I97" s="56">
        <f t="shared" si="13"/>
        <v>246.1653264288461</v>
      </c>
      <c r="J97" s="56">
        <f t="shared" si="14"/>
        <v>-44.742487658506477</v>
      </c>
      <c r="K97" s="56">
        <f t="shared" si="15"/>
        <v>201.42283877033964</v>
      </c>
      <c r="L97" s="56">
        <f t="shared" si="16"/>
        <v>1118082.9126398191</v>
      </c>
      <c r="M97" s="56">
        <f t="shared" si="17"/>
        <v>914862.53369488264</v>
      </c>
    </row>
    <row r="98" spans="1:13" x14ac:dyDescent="0.25">
      <c r="A98" s="55">
        <v>1874</v>
      </c>
      <c r="B98" s="55" t="s">
        <v>118</v>
      </c>
      <c r="C98" s="56">
        <v>4890937</v>
      </c>
      <c r="D98" s="56">
        <v>969</v>
      </c>
      <c r="E98" s="56">
        <f t="shared" si="9"/>
        <v>5047.4066047471624</v>
      </c>
      <c r="F98" s="57">
        <f t="shared" si="10"/>
        <v>1.067361027163878</v>
      </c>
      <c r="G98" s="56">
        <f t="shared" si="11"/>
        <v>-197.49556199744183</v>
      </c>
      <c r="H98" s="61">
        <f t="shared" si="12"/>
        <v>0</v>
      </c>
      <c r="I98" s="56">
        <f t="shared" si="13"/>
        <v>-197.49556199744183</v>
      </c>
      <c r="J98" s="56">
        <f t="shared" si="14"/>
        <v>-44.742487658506477</v>
      </c>
      <c r="K98" s="56">
        <f t="shared" si="15"/>
        <v>-242.23804965594832</v>
      </c>
      <c r="L98" s="56">
        <f t="shared" si="16"/>
        <v>-191373.19957552114</v>
      </c>
      <c r="M98" s="56">
        <f t="shared" si="17"/>
        <v>-234728.67011661391</v>
      </c>
    </row>
    <row r="99" spans="1:13" x14ac:dyDescent="0.25">
      <c r="A99" s="55">
        <v>1875</v>
      </c>
      <c r="B99" s="55" t="s">
        <v>119</v>
      </c>
      <c r="C99" s="56">
        <v>11043033</v>
      </c>
      <c r="D99" s="56">
        <v>2786</v>
      </c>
      <c r="E99" s="56">
        <f t="shared" si="9"/>
        <v>3963.7591529073943</v>
      </c>
      <c r="F99" s="57">
        <f t="shared" si="10"/>
        <v>0.83820511644502027</v>
      </c>
      <c r="G99" s="56">
        <f t="shared" si="11"/>
        <v>474.36585814321438</v>
      </c>
      <c r="H99" s="61">
        <f t="shared" si="12"/>
        <v>102.27688983390648</v>
      </c>
      <c r="I99" s="56">
        <f t="shared" si="13"/>
        <v>576.64274797712085</v>
      </c>
      <c r="J99" s="56">
        <f t="shared" si="14"/>
        <v>-44.742487658506477</v>
      </c>
      <c r="K99" s="56">
        <f t="shared" si="15"/>
        <v>531.90026031861441</v>
      </c>
      <c r="L99" s="56">
        <f t="shared" si="16"/>
        <v>1606526.6958642586</v>
      </c>
      <c r="M99" s="56">
        <f t="shared" si="17"/>
        <v>1481874.1252476599</v>
      </c>
    </row>
    <row r="100" spans="1:13" x14ac:dyDescent="0.25">
      <c r="A100" s="55">
        <v>3101</v>
      </c>
      <c r="B100" s="55" t="s">
        <v>120</v>
      </c>
      <c r="C100" s="56">
        <v>118484596</v>
      </c>
      <c r="D100" s="56">
        <v>32038</v>
      </c>
      <c r="E100" s="56">
        <f t="shared" si="9"/>
        <v>3698.2519508084151</v>
      </c>
      <c r="F100" s="57">
        <f t="shared" si="10"/>
        <v>0.78205904735574983</v>
      </c>
      <c r="G100" s="56">
        <f t="shared" si="11"/>
        <v>638.98032344458147</v>
      </c>
      <c r="H100" s="61">
        <f t="shared" si="12"/>
        <v>195.20441056854918</v>
      </c>
      <c r="I100" s="56">
        <f t="shared" si="13"/>
        <v>834.18473401313065</v>
      </c>
      <c r="J100" s="56">
        <f t="shared" si="14"/>
        <v>-44.742487658506477</v>
      </c>
      <c r="K100" s="56">
        <f t="shared" si="15"/>
        <v>789.44224635462422</v>
      </c>
      <c r="L100" s="56">
        <f t="shared" si="16"/>
        <v>26725610.50831268</v>
      </c>
      <c r="M100" s="56">
        <f t="shared" si="17"/>
        <v>25292150.688709449</v>
      </c>
    </row>
    <row r="101" spans="1:13" x14ac:dyDescent="0.25">
      <c r="A101" s="55">
        <v>3103</v>
      </c>
      <c r="B101" s="55" t="s">
        <v>121</v>
      </c>
      <c r="C101" s="56">
        <v>218788774</v>
      </c>
      <c r="D101" s="56">
        <v>52646</v>
      </c>
      <c r="E101" s="56">
        <f t="shared" si="9"/>
        <v>4155.848003647001</v>
      </c>
      <c r="F101" s="57">
        <f t="shared" si="10"/>
        <v>0.87882561110446045</v>
      </c>
      <c r="G101" s="56">
        <f t="shared" si="11"/>
        <v>355.27077068465832</v>
      </c>
      <c r="H101" s="61">
        <f t="shared" si="12"/>
        <v>35.045792075044162</v>
      </c>
      <c r="I101" s="56">
        <f t="shared" si="13"/>
        <v>390.31656275970249</v>
      </c>
      <c r="J101" s="56">
        <f t="shared" si="14"/>
        <v>-44.742487658506477</v>
      </c>
      <c r="K101" s="56">
        <f t="shared" si="15"/>
        <v>345.574075101196</v>
      </c>
      <c r="L101" s="56">
        <f t="shared" si="16"/>
        <v>20548605.763047297</v>
      </c>
      <c r="M101" s="56">
        <f t="shared" si="17"/>
        <v>18193092.757777564</v>
      </c>
    </row>
    <row r="102" spans="1:13" x14ac:dyDescent="0.25">
      <c r="A102" s="55">
        <v>3105</v>
      </c>
      <c r="B102" s="55" t="s">
        <v>122</v>
      </c>
      <c r="C102" s="56">
        <v>223937939</v>
      </c>
      <c r="D102" s="56">
        <v>60139</v>
      </c>
      <c r="E102" s="56">
        <f t="shared" si="9"/>
        <v>3723.6724754319162</v>
      </c>
      <c r="F102" s="57">
        <f t="shared" si="10"/>
        <v>0.78743465494949239</v>
      </c>
      <c r="G102" s="56">
        <f t="shared" si="11"/>
        <v>623.21959817801087</v>
      </c>
      <c r="H102" s="61">
        <f t="shared" si="12"/>
        <v>186.30722695032384</v>
      </c>
      <c r="I102" s="56">
        <f t="shared" si="13"/>
        <v>809.52682512833474</v>
      </c>
      <c r="J102" s="56">
        <f t="shared" si="14"/>
        <v>-44.742487658506477</v>
      </c>
      <c r="K102" s="56">
        <f t="shared" si="15"/>
        <v>764.7843374698283</v>
      </c>
      <c r="L102" s="56">
        <f t="shared" si="16"/>
        <v>48684133.736392923</v>
      </c>
      <c r="M102" s="56">
        <f t="shared" si="17"/>
        <v>45993365.271098003</v>
      </c>
    </row>
    <row r="103" spans="1:13" x14ac:dyDescent="0.25">
      <c r="A103" s="55">
        <v>3107</v>
      </c>
      <c r="B103" s="55" t="s">
        <v>123</v>
      </c>
      <c r="C103" s="56">
        <v>336390320</v>
      </c>
      <c r="D103" s="56">
        <v>85862</v>
      </c>
      <c r="E103" s="56">
        <f t="shared" si="9"/>
        <v>3917.8020544594815</v>
      </c>
      <c r="F103" s="57">
        <f t="shared" si="10"/>
        <v>0.82848669674039399</v>
      </c>
      <c r="G103" s="56">
        <f t="shared" si="11"/>
        <v>502.85925918092033</v>
      </c>
      <c r="H103" s="61">
        <f t="shared" si="12"/>
        <v>118.36187429067597</v>
      </c>
      <c r="I103" s="56">
        <f t="shared" si="13"/>
        <v>621.22113347159632</v>
      </c>
      <c r="J103" s="56">
        <f t="shared" si="14"/>
        <v>-44.742487658506477</v>
      </c>
      <c r="K103" s="56">
        <f t="shared" si="15"/>
        <v>576.47864581308988</v>
      </c>
      <c r="L103" s="56">
        <f t="shared" si="16"/>
        <v>53339288.962138206</v>
      </c>
      <c r="M103" s="56">
        <f t="shared" si="17"/>
        <v>49497609.486803524</v>
      </c>
    </row>
    <row r="104" spans="1:13" x14ac:dyDescent="0.25">
      <c r="A104" s="55">
        <v>3110</v>
      </c>
      <c r="B104" s="55" t="s">
        <v>124</v>
      </c>
      <c r="C104" s="56">
        <v>21631535</v>
      </c>
      <c r="D104" s="56">
        <v>4777</v>
      </c>
      <c r="E104" s="56">
        <f t="shared" si="9"/>
        <v>4528.2677412602052</v>
      </c>
      <c r="F104" s="57">
        <f t="shared" si="10"/>
        <v>0.95758017652842908</v>
      </c>
      <c r="G104" s="56">
        <f t="shared" si="11"/>
        <v>124.37053336447167</v>
      </c>
      <c r="H104" s="61">
        <f t="shared" si="12"/>
        <v>0</v>
      </c>
      <c r="I104" s="56">
        <f t="shared" si="13"/>
        <v>124.37053336447167</v>
      </c>
      <c r="J104" s="56">
        <f t="shared" si="14"/>
        <v>-44.742487658506477</v>
      </c>
      <c r="K104" s="56">
        <f t="shared" si="15"/>
        <v>79.628045705965192</v>
      </c>
      <c r="L104" s="56">
        <f t="shared" si="16"/>
        <v>594118.03788208112</v>
      </c>
      <c r="M104" s="56">
        <f t="shared" si="17"/>
        <v>380383.1743373957</v>
      </c>
    </row>
    <row r="105" spans="1:13" x14ac:dyDescent="0.25">
      <c r="A105" s="55">
        <v>3112</v>
      </c>
      <c r="B105" s="55" t="s">
        <v>125</v>
      </c>
      <c r="C105" s="56">
        <v>32351850</v>
      </c>
      <c r="D105" s="56">
        <v>7850</v>
      </c>
      <c r="E105" s="56">
        <f t="shared" si="9"/>
        <v>4121.2547770700639</v>
      </c>
      <c r="F105" s="57">
        <f t="shared" si="10"/>
        <v>0.8715102777573619</v>
      </c>
      <c r="G105" s="56">
        <f t="shared" si="11"/>
        <v>376.71857116235924</v>
      </c>
      <c r="H105" s="61">
        <f t="shared" si="12"/>
        <v>47.153421376972119</v>
      </c>
      <c r="I105" s="56">
        <f t="shared" si="13"/>
        <v>423.87199253933136</v>
      </c>
      <c r="J105" s="56">
        <f t="shared" si="14"/>
        <v>-44.742487658506477</v>
      </c>
      <c r="K105" s="56">
        <f t="shared" si="15"/>
        <v>379.12950488082487</v>
      </c>
      <c r="L105" s="56">
        <f t="shared" si="16"/>
        <v>3327395.1414337512</v>
      </c>
      <c r="M105" s="56">
        <f t="shared" si="17"/>
        <v>2976166.6133144754</v>
      </c>
    </row>
    <row r="106" spans="1:13" x14ac:dyDescent="0.25">
      <c r="A106" s="55">
        <v>3114</v>
      </c>
      <c r="B106" s="55" t="s">
        <v>126</v>
      </c>
      <c r="C106" s="56">
        <v>23373389</v>
      </c>
      <c r="D106" s="56">
        <v>6162</v>
      </c>
      <c r="E106" s="56">
        <f t="shared" si="9"/>
        <v>3793.1497890295359</v>
      </c>
      <c r="F106" s="57">
        <f t="shared" si="10"/>
        <v>0.80212682909222854</v>
      </c>
      <c r="G106" s="56">
        <f t="shared" si="11"/>
        <v>580.14366374748658</v>
      </c>
      <c r="H106" s="61">
        <f t="shared" si="12"/>
        <v>161.99016719115693</v>
      </c>
      <c r="I106" s="56">
        <f t="shared" si="13"/>
        <v>742.13383093864354</v>
      </c>
      <c r="J106" s="56">
        <f t="shared" si="14"/>
        <v>-44.742487658506477</v>
      </c>
      <c r="K106" s="56">
        <f t="shared" si="15"/>
        <v>697.39134328013711</v>
      </c>
      <c r="L106" s="56">
        <f t="shared" si="16"/>
        <v>4573028.666243922</v>
      </c>
      <c r="M106" s="56">
        <f t="shared" si="17"/>
        <v>4297325.4572922047</v>
      </c>
    </row>
    <row r="107" spans="1:13" x14ac:dyDescent="0.25">
      <c r="A107" s="55">
        <v>3116</v>
      </c>
      <c r="B107" s="55" t="s">
        <v>127</v>
      </c>
      <c r="C107" s="56">
        <v>17232243</v>
      </c>
      <c r="D107" s="56">
        <v>3956</v>
      </c>
      <c r="E107" s="56">
        <f t="shared" si="9"/>
        <v>4355.9764914054604</v>
      </c>
      <c r="F107" s="57">
        <f t="shared" si="10"/>
        <v>0.92114622542899693</v>
      </c>
      <c r="G107" s="56">
        <f t="shared" si="11"/>
        <v>231.19110827441347</v>
      </c>
      <c r="H107" s="61">
        <f t="shared" si="12"/>
        <v>0</v>
      </c>
      <c r="I107" s="56">
        <f t="shared" si="13"/>
        <v>231.19110827441347</v>
      </c>
      <c r="J107" s="56">
        <f t="shared" si="14"/>
        <v>-44.742487658506477</v>
      </c>
      <c r="K107" s="56">
        <f t="shared" si="15"/>
        <v>186.44862061590698</v>
      </c>
      <c r="L107" s="56">
        <f t="shared" si="16"/>
        <v>914592.0243335797</v>
      </c>
      <c r="M107" s="56">
        <f t="shared" si="17"/>
        <v>737590.74315652798</v>
      </c>
    </row>
    <row r="108" spans="1:13" x14ac:dyDescent="0.25">
      <c r="A108" s="55">
        <v>3118</v>
      </c>
      <c r="B108" s="55" t="s">
        <v>128</v>
      </c>
      <c r="C108" s="56">
        <v>170672936</v>
      </c>
      <c r="D108" s="56">
        <v>47449</v>
      </c>
      <c r="E108" s="56">
        <f t="shared" si="9"/>
        <v>3596.9764589348565</v>
      </c>
      <c r="F108" s="57">
        <f t="shared" si="10"/>
        <v>0.76064260095117031</v>
      </c>
      <c r="G108" s="56">
        <f t="shared" si="11"/>
        <v>701.77112840618781</v>
      </c>
      <c r="H108" s="61">
        <f t="shared" si="12"/>
        <v>230.6508327242947</v>
      </c>
      <c r="I108" s="56">
        <f t="shared" si="13"/>
        <v>932.42196113048249</v>
      </c>
      <c r="J108" s="56">
        <f t="shared" si="14"/>
        <v>-44.742487658506477</v>
      </c>
      <c r="K108" s="56">
        <f t="shared" si="15"/>
        <v>887.67947347197605</v>
      </c>
      <c r="L108" s="56">
        <f t="shared" si="16"/>
        <v>44242489.633680262</v>
      </c>
      <c r="M108" s="56">
        <f t="shared" si="17"/>
        <v>42119503.336771794</v>
      </c>
    </row>
    <row r="109" spans="1:13" x14ac:dyDescent="0.25">
      <c r="A109" s="55">
        <v>3120</v>
      </c>
      <c r="B109" s="55" t="s">
        <v>129</v>
      </c>
      <c r="C109" s="56">
        <v>32076512</v>
      </c>
      <c r="D109" s="56">
        <v>8527</v>
      </c>
      <c r="E109" s="56">
        <f t="shared" si="9"/>
        <v>3761.7581798991437</v>
      </c>
      <c r="F109" s="57">
        <f t="shared" si="10"/>
        <v>0.79548853287606291</v>
      </c>
      <c r="G109" s="56">
        <f t="shared" si="11"/>
        <v>599.60646140832978</v>
      </c>
      <c r="H109" s="61">
        <f t="shared" si="12"/>
        <v>172.97723038679419</v>
      </c>
      <c r="I109" s="56">
        <f t="shared" si="13"/>
        <v>772.58369179512397</v>
      </c>
      <c r="J109" s="56">
        <f t="shared" si="14"/>
        <v>-44.742487658506477</v>
      </c>
      <c r="K109" s="56">
        <f t="shared" si="15"/>
        <v>727.84120413661753</v>
      </c>
      <c r="L109" s="56">
        <f t="shared" si="16"/>
        <v>6587821.1399370218</v>
      </c>
      <c r="M109" s="56">
        <f t="shared" si="17"/>
        <v>6206301.947672938</v>
      </c>
    </row>
    <row r="110" spans="1:13" x14ac:dyDescent="0.25">
      <c r="A110" s="55">
        <v>3122</v>
      </c>
      <c r="B110" s="55" t="s">
        <v>130</v>
      </c>
      <c r="C110" s="56">
        <v>13169116</v>
      </c>
      <c r="D110" s="56">
        <v>3655</v>
      </c>
      <c r="E110" s="56">
        <f t="shared" si="9"/>
        <v>3603.0413132694939</v>
      </c>
      <c r="F110" s="57">
        <f t="shared" si="10"/>
        <v>0.76192511881809422</v>
      </c>
      <c r="G110" s="56">
        <f t="shared" si="11"/>
        <v>698.01091871871267</v>
      </c>
      <c r="H110" s="61">
        <f t="shared" si="12"/>
        <v>228.52813370717161</v>
      </c>
      <c r="I110" s="56">
        <f t="shared" si="13"/>
        <v>926.53905242588428</v>
      </c>
      <c r="J110" s="56">
        <f t="shared" si="14"/>
        <v>-44.742487658506477</v>
      </c>
      <c r="K110" s="56">
        <f t="shared" si="15"/>
        <v>881.79656476737784</v>
      </c>
      <c r="L110" s="56">
        <f t="shared" si="16"/>
        <v>3386500.2366166068</v>
      </c>
      <c r="M110" s="56">
        <f t="shared" si="17"/>
        <v>3222966.444224766</v>
      </c>
    </row>
    <row r="111" spans="1:13" x14ac:dyDescent="0.25">
      <c r="A111" s="55">
        <v>3124</v>
      </c>
      <c r="B111" s="55" t="s">
        <v>131</v>
      </c>
      <c r="C111" s="56">
        <v>4802452</v>
      </c>
      <c r="D111" s="56">
        <v>1346</v>
      </c>
      <c r="E111" s="56">
        <f t="shared" si="9"/>
        <v>3567.9435364041606</v>
      </c>
      <c r="F111" s="57">
        <f t="shared" si="10"/>
        <v>0.75450308962573287</v>
      </c>
      <c r="G111" s="56">
        <f t="shared" si="11"/>
        <v>719.77154037521927</v>
      </c>
      <c r="H111" s="61">
        <f t="shared" si="12"/>
        <v>240.81235561003828</v>
      </c>
      <c r="I111" s="56">
        <f t="shared" si="13"/>
        <v>960.58389598525753</v>
      </c>
      <c r="J111" s="56">
        <f t="shared" si="14"/>
        <v>-44.742487658506477</v>
      </c>
      <c r="K111" s="56">
        <f t="shared" si="15"/>
        <v>915.84140832675109</v>
      </c>
      <c r="L111" s="56">
        <f t="shared" si="16"/>
        <v>1292945.9239961565</v>
      </c>
      <c r="M111" s="56">
        <f t="shared" si="17"/>
        <v>1232722.5356078069</v>
      </c>
    </row>
    <row r="112" spans="1:13" x14ac:dyDescent="0.25">
      <c r="A112" s="55">
        <v>3201</v>
      </c>
      <c r="B112" s="55" t="s">
        <v>132</v>
      </c>
      <c r="C112" s="56">
        <v>923903287</v>
      </c>
      <c r="D112" s="56">
        <v>132358</v>
      </c>
      <c r="E112" s="56">
        <f t="shared" si="9"/>
        <v>6980.3358089424137</v>
      </c>
      <c r="F112" s="57">
        <f t="shared" si="10"/>
        <v>1.4761121863996909</v>
      </c>
      <c r="G112" s="56">
        <f t="shared" si="11"/>
        <v>-1395.9116685984975</v>
      </c>
      <c r="H112" s="61">
        <f t="shared" si="12"/>
        <v>0</v>
      </c>
      <c r="I112" s="56">
        <f t="shared" si="13"/>
        <v>-1395.9116685984975</v>
      </c>
      <c r="J112" s="56">
        <f t="shared" si="14"/>
        <v>-44.742487658506477</v>
      </c>
      <c r="K112" s="56">
        <f t="shared" si="15"/>
        <v>-1440.6541562570039</v>
      </c>
      <c r="L112" s="56">
        <f t="shared" si="16"/>
        <v>-184760076.63235992</v>
      </c>
      <c r="M112" s="56">
        <f t="shared" si="17"/>
        <v>-190682102.81386453</v>
      </c>
    </row>
    <row r="113" spans="1:13" x14ac:dyDescent="0.25">
      <c r="A113" s="55">
        <v>3203</v>
      </c>
      <c r="B113" s="55" t="s">
        <v>133</v>
      </c>
      <c r="C113" s="56">
        <v>598215478</v>
      </c>
      <c r="D113" s="56">
        <v>100492</v>
      </c>
      <c r="E113" s="56">
        <f t="shared" si="9"/>
        <v>5952.8666759543048</v>
      </c>
      <c r="F113" s="57">
        <f t="shared" si="10"/>
        <v>1.2588361484173491</v>
      </c>
      <c r="G113" s="56">
        <f t="shared" si="11"/>
        <v>-758.88080614587011</v>
      </c>
      <c r="H113" s="61">
        <f t="shared" si="12"/>
        <v>0</v>
      </c>
      <c r="I113" s="56">
        <f t="shared" si="13"/>
        <v>-758.88080614587011</v>
      </c>
      <c r="J113" s="56">
        <f t="shared" si="14"/>
        <v>-44.742487658506477</v>
      </c>
      <c r="K113" s="56">
        <f t="shared" si="15"/>
        <v>-803.62329380437654</v>
      </c>
      <c r="L113" s="56">
        <f t="shared" si="16"/>
        <v>-76261449.971210778</v>
      </c>
      <c r="M113" s="56">
        <f t="shared" si="17"/>
        <v>-80757712.040989414</v>
      </c>
    </row>
    <row r="114" spans="1:13" x14ac:dyDescent="0.25">
      <c r="A114" s="55">
        <v>3205</v>
      </c>
      <c r="B114" s="55" t="s">
        <v>134</v>
      </c>
      <c r="C114" s="56">
        <v>444632830</v>
      </c>
      <c r="D114" s="56">
        <v>95762</v>
      </c>
      <c r="E114" s="56">
        <f t="shared" si="9"/>
        <v>4643.1030053674731</v>
      </c>
      <c r="F114" s="57">
        <f t="shared" si="10"/>
        <v>0.98186407022878774</v>
      </c>
      <c r="G114" s="56">
        <f t="shared" si="11"/>
        <v>53.172669617965568</v>
      </c>
      <c r="H114" s="61">
        <f t="shared" si="12"/>
        <v>0</v>
      </c>
      <c r="I114" s="56">
        <f t="shared" si="13"/>
        <v>53.172669617965568</v>
      </c>
      <c r="J114" s="56">
        <f t="shared" si="14"/>
        <v>-44.742487658506477</v>
      </c>
      <c r="K114" s="56">
        <f t="shared" si="15"/>
        <v>8.430181959459091</v>
      </c>
      <c r="L114" s="56">
        <f t="shared" si="16"/>
        <v>5091921.1879556188</v>
      </c>
      <c r="M114" s="56">
        <f t="shared" si="17"/>
        <v>807291.0848017215</v>
      </c>
    </row>
    <row r="115" spans="1:13" x14ac:dyDescent="0.25">
      <c r="A115" s="55">
        <v>3207</v>
      </c>
      <c r="B115" s="55" t="s">
        <v>135</v>
      </c>
      <c r="C115" s="56">
        <v>327860334</v>
      </c>
      <c r="D115" s="56">
        <v>64668</v>
      </c>
      <c r="E115" s="56">
        <f t="shared" si="9"/>
        <v>5069.9006309148263</v>
      </c>
      <c r="F115" s="57">
        <f t="shared" si="10"/>
        <v>1.0721177762739631</v>
      </c>
      <c r="G115" s="56">
        <f t="shared" si="11"/>
        <v>-211.4418582213934</v>
      </c>
      <c r="H115" s="61">
        <f t="shared" si="12"/>
        <v>0</v>
      </c>
      <c r="I115" s="56">
        <f t="shared" si="13"/>
        <v>-211.4418582213934</v>
      </c>
      <c r="J115" s="56">
        <f t="shared" si="14"/>
        <v>-44.742487658506477</v>
      </c>
      <c r="K115" s="56">
        <f t="shared" si="15"/>
        <v>-256.18434587989987</v>
      </c>
      <c r="L115" s="56">
        <f t="shared" si="16"/>
        <v>-13673522.087461069</v>
      </c>
      <c r="M115" s="56">
        <f t="shared" si="17"/>
        <v>-16566929.279361365</v>
      </c>
    </row>
    <row r="116" spans="1:13" x14ac:dyDescent="0.25">
      <c r="A116" s="55">
        <v>3209</v>
      </c>
      <c r="B116" s="55" t="s">
        <v>136</v>
      </c>
      <c r="C116" s="56">
        <v>186832564</v>
      </c>
      <c r="D116" s="56">
        <v>45066</v>
      </c>
      <c r="E116" s="56">
        <f t="shared" si="9"/>
        <v>4145.7543158922472</v>
      </c>
      <c r="F116" s="57">
        <f t="shared" si="10"/>
        <v>0.87669112704691443</v>
      </c>
      <c r="G116" s="56">
        <f t="shared" si="11"/>
        <v>361.52885709260562</v>
      </c>
      <c r="H116" s="61">
        <f t="shared" si="12"/>
        <v>38.578582789207985</v>
      </c>
      <c r="I116" s="56">
        <f t="shared" si="13"/>
        <v>400.1074398818136</v>
      </c>
      <c r="J116" s="56">
        <f t="shared" si="14"/>
        <v>-44.742487658506477</v>
      </c>
      <c r="K116" s="56">
        <f t="shared" si="15"/>
        <v>355.36495222330711</v>
      </c>
      <c r="L116" s="56">
        <f t="shared" si="16"/>
        <v>18031241.885713812</v>
      </c>
      <c r="M116" s="56">
        <f t="shared" si="17"/>
        <v>16014876.936895559</v>
      </c>
    </row>
    <row r="117" spans="1:13" x14ac:dyDescent="0.25">
      <c r="A117" s="55">
        <v>3212</v>
      </c>
      <c r="B117" s="55" t="s">
        <v>137</v>
      </c>
      <c r="C117" s="56">
        <v>97358609</v>
      </c>
      <c r="D117" s="56">
        <v>20698</v>
      </c>
      <c r="E117" s="56">
        <f t="shared" si="9"/>
        <v>4703.7689148710024</v>
      </c>
      <c r="F117" s="57">
        <f t="shared" si="10"/>
        <v>0.99469292127094822</v>
      </c>
      <c r="G117" s="56">
        <f t="shared" si="11"/>
        <v>15.559805725777405</v>
      </c>
      <c r="H117" s="61">
        <f t="shared" si="12"/>
        <v>0</v>
      </c>
      <c r="I117" s="56">
        <f t="shared" si="13"/>
        <v>15.559805725777405</v>
      </c>
      <c r="J117" s="56">
        <f t="shared" si="14"/>
        <v>-44.742487658506477</v>
      </c>
      <c r="K117" s="56">
        <f t="shared" si="15"/>
        <v>-29.182681932729071</v>
      </c>
      <c r="L117" s="56">
        <f t="shared" si="16"/>
        <v>322056.85891214071</v>
      </c>
      <c r="M117" s="56">
        <f t="shared" si="17"/>
        <v>-604023.15064362634</v>
      </c>
    </row>
    <row r="118" spans="1:13" x14ac:dyDescent="0.25">
      <c r="A118" s="55">
        <v>3214</v>
      </c>
      <c r="B118" s="55" t="s">
        <v>138</v>
      </c>
      <c r="C118" s="56">
        <v>87084868</v>
      </c>
      <c r="D118" s="56">
        <v>16337</v>
      </c>
      <c r="E118" s="56">
        <f t="shared" si="9"/>
        <v>5330.5299626614433</v>
      </c>
      <c r="F118" s="57">
        <f t="shared" si="10"/>
        <v>1.1272323356955216</v>
      </c>
      <c r="G118" s="56">
        <f t="shared" si="11"/>
        <v>-373.03204390429596</v>
      </c>
      <c r="H118" s="61">
        <f t="shared" si="12"/>
        <v>0</v>
      </c>
      <c r="I118" s="56">
        <f t="shared" si="13"/>
        <v>-373.03204390429596</v>
      </c>
      <c r="J118" s="56">
        <f t="shared" si="14"/>
        <v>-44.742487658506477</v>
      </c>
      <c r="K118" s="56">
        <f t="shared" si="15"/>
        <v>-417.77453156280245</v>
      </c>
      <c r="L118" s="56">
        <f t="shared" si="16"/>
        <v>-6094224.5012644827</v>
      </c>
      <c r="M118" s="56">
        <f t="shared" si="17"/>
        <v>-6825182.5221415041</v>
      </c>
    </row>
    <row r="119" spans="1:13" x14ac:dyDescent="0.25">
      <c r="A119" s="55">
        <v>3216</v>
      </c>
      <c r="B119" s="55" t="s">
        <v>139</v>
      </c>
      <c r="C119" s="56">
        <v>85810131</v>
      </c>
      <c r="D119" s="56">
        <v>19855</v>
      </c>
      <c r="E119" s="56">
        <f t="shared" si="9"/>
        <v>4321.8398891966763</v>
      </c>
      <c r="F119" s="57">
        <f t="shared" si="10"/>
        <v>0.91392745316619095</v>
      </c>
      <c r="G119" s="56">
        <f t="shared" si="11"/>
        <v>252.35580164385959</v>
      </c>
      <c r="H119" s="61">
        <f t="shared" si="12"/>
        <v>0</v>
      </c>
      <c r="I119" s="56">
        <f t="shared" si="13"/>
        <v>252.35580164385959</v>
      </c>
      <c r="J119" s="56">
        <f t="shared" si="14"/>
        <v>-44.742487658506477</v>
      </c>
      <c r="K119" s="56">
        <f t="shared" si="15"/>
        <v>207.6133139853531</v>
      </c>
      <c r="L119" s="56">
        <f t="shared" si="16"/>
        <v>5010524.441638832</v>
      </c>
      <c r="M119" s="56">
        <f t="shared" si="17"/>
        <v>4122162.3491791859</v>
      </c>
    </row>
    <row r="120" spans="1:13" x14ac:dyDescent="0.25">
      <c r="A120" s="55">
        <v>3218</v>
      </c>
      <c r="B120" s="55" t="s">
        <v>140</v>
      </c>
      <c r="C120" s="56">
        <v>96847441</v>
      </c>
      <c r="D120" s="56">
        <v>22344</v>
      </c>
      <c r="E120" s="56">
        <f t="shared" si="9"/>
        <v>4334.3824292875042</v>
      </c>
      <c r="F120" s="57">
        <f t="shared" si="10"/>
        <v>0.91657978921179495</v>
      </c>
      <c r="G120" s="56">
        <f t="shared" si="11"/>
        <v>244.57942678754625</v>
      </c>
      <c r="H120" s="61">
        <f t="shared" si="12"/>
        <v>0</v>
      </c>
      <c r="I120" s="56">
        <f t="shared" si="13"/>
        <v>244.57942678754625</v>
      </c>
      <c r="J120" s="56">
        <f t="shared" si="14"/>
        <v>-44.742487658506477</v>
      </c>
      <c r="K120" s="56">
        <f t="shared" si="15"/>
        <v>199.83693912903976</v>
      </c>
      <c r="L120" s="56">
        <f t="shared" si="16"/>
        <v>5464882.7121409336</v>
      </c>
      <c r="M120" s="56">
        <f t="shared" si="17"/>
        <v>4465156.5678992644</v>
      </c>
    </row>
    <row r="121" spans="1:13" x14ac:dyDescent="0.25">
      <c r="A121" s="55">
        <v>3220</v>
      </c>
      <c r="B121" s="55" t="s">
        <v>141</v>
      </c>
      <c r="C121" s="56">
        <v>46532877</v>
      </c>
      <c r="D121" s="56">
        <v>11549</v>
      </c>
      <c r="E121" s="56">
        <f t="shared" si="9"/>
        <v>4029.1693653130142</v>
      </c>
      <c r="F121" s="57">
        <f t="shared" si="10"/>
        <v>0.85203723201791792</v>
      </c>
      <c r="G121" s="56">
        <f t="shared" si="11"/>
        <v>433.81152645173012</v>
      </c>
      <c r="H121" s="61">
        <f t="shared" si="12"/>
        <v>79.383315491939527</v>
      </c>
      <c r="I121" s="56">
        <f t="shared" si="13"/>
        <v>513.19484194366964</v>
      </c>
      <c r="J121" s="56">
        <f t="shared" si="14"/>
        <v>-44.742487658506477</v>
      </c>
      <c r="K121" s="56">
        <f t="shared" si="15"/>
        <v>468.45235428516315</v>
      </c>
      <c r="L121" s="56">
        <f t="shared" si="16"/>
        <v>5926887.2296074405</v>
      </c>
      <c r="M121" s="56">
        <f t="shared" si="17"/>
        <v>5410156.2396393493</v>
      </c>
    </row>
    <row r="122" spans="1:13" x14ac:dyDescent="0.25">
      <c r="A122" s="55">
        <v>3222</v>
      </c>
      <c r="B122" s="55" t="s">
        <v>142</v>
      </c>
      <c r="C122" s="56">
        <v>224924225</v>
      </c>
      <c r="D122" s="56">
        <v>50013</v>
      </c>
      <c r="E122" s="56">
        <f t="shared" si="9"/>
        <v>4497.3151980485072</v>
      </c>
      <c r="F122" s="57">
        <f t="shared" si="10"/>
        <v>0.95103472836011627</v>
      </c>
      <c r="G122" s="56">
        <f t="shared" si="11"/>
        <v>143.56111015572441</v>
      </c>
      <c r="H122" s="61">
        <f t="shared" si="12"/>
        <v>0</v>
      </c>
      <c r="I122" s="56">
        <f t="shared" si="13"/>
        <v>143.56111015572441</v>
      </c>
      <c r="J122" s="56">
        <f t="shared" si="14"/>
        <v>-44.742487658506477</v>
      </c>
      <c r="K122" s="56">
        <f t="shared" si="15"/>
        <v>98.81862249721793</v>
      </c>
      <c r="L122" s="56">
        <f t="shared" si="16"/>
        <v>7179921.8022182444</v>
      </c>
      <c r="M122" s="56">
        <f t="shared" si="17"/>
        <v>4942215.7669533603</v>
      </c>
    </row>
    <row r="123" spans="1:13" x14ac:dyDescent="0.25">
      <c r="A123" s="55">
        <v>3224</v>
      </c>
      <c r="B123" s="55" t="s">
        <v>143</v>
      </c>
      <c r="C123" s="56">
        <v>93022139</v>
      </c>
      <c r="D123" s="56">
        <v>20509</v>
      </c>
      <c r="E123" s="56">
        <f t="shared" si="9"/>
        <v>4535.6740455409818</v>
      </c>
      <c r="F123" s="57">
        <f t="shared" si="10"/>
        <v>0.95914636708204581</v>
      </c>
      <c r="G123" s="56">
        <f t="shared" si="11"/>
        <v>119.77862471039019</v>
      </c>
      <c r="H123" s="61">
        <f t="shared" si="12"/>
        <v>0</v>
      </c>
      <c r="I123" s="56">
        <f t="shared" si="13"/>
        <v>119.77862471039019</v>
      </c>
      <c r="J123" s="56">
        <f t="shared" si="14"/>
        <v>-44.742487658506477</v>
      </c>
      <c r="K123" s="56">
        <f t="shared" si="15"/>
        <v>75.036137051883713</v>
      </c>
      <c r="L123" s="56">
        <f t="shared" si="16"/>
        <v>2456539.8141853926</v>
      </c>
      <c r="M123" s="56">
        <f t="shared" si="17"/>
        <v>1538916.134797083</v>
      </c>
    </row>
    <row r="124" spans="1:13" x14ac:dyDescent="0.25">
      <c r="A124" s="55">
        <v>3226</v>
      </c>
      <c r="B124" s="55" t="s">
        <v>144</v>
      </c>
      <c r="C124" s="56">
        <v>67913602</v>
      </c>
      <c r="D124" s="56">
        <v>18314</v>
      </c>
      <c r="E124" s="56">
        <f t="shared" si="9"/>
        <v>3708.2888500600634</v>
      </c>
      <c r="F124" s="57">
        <f t="shared" si="10"/>
        <v>0.78418152250659345</v>
      </c>
      <c r="G124" s="56">
        <f t="shared" si="11"/>
        <v>632.75744590855959</v>
      </c>
      <c r="H124" s="61">
        <f t="shared" si="12"/>
        <v>191.69149583047229</v>
      </c>
      <c r="I124" s="56">
        <f t="shared" si="13"/>
        <v>824.44894173903185</v>
      </c>
      <c r="J124" s="56">
        <f t="shared" si="14"/>
        <v>-44.742487658506477</v>
      </c>
      <c r="K124" s="56">
        <f t="shared" si="15"/>
        <v>779.70645408052542</v>
      </c>
      <c r="L124" s="56">
        <f t="shared" si="16"/>
        <v>15098957.919008629</v>
      </c>
      <c r="M124" s="56">
        <f t="shared" si="17"/>
        <v>14279544.000030743</v>
      </c>
    </row>
    <row r="125" spans="1:13" x14ac:dyDescent="0.25">
      <c r="A125" s="55">
        <v>3228</v>
      </c>
      <c r="B125" s="55" t="s">
        <v>145</v>
      </c>
      <c r="C125" s="56">
        <v>96886304</v>
      </c>
      <c r="D125" s="56">
        <v>24897</v>
      </c>
      <c r="E125" s="56">
        <f t="shared" si="9"/>
        <v>3891.4850785235167</v>
      </c>
      <c r="F125" s="57">
        <f t="shared" si="10"/>
        <v>0.82292151908253697</v>
      </c>
      <c r="G125" s="56">
        <f t="shared" si="11"/>
        <v>519.1757842612185</v>
      </c>
      <c r="H125" s="61">
        <f t="shared" si="12"/>
        <v>127.57281586826365</v>
      </c>
      <c r="I125" s="56">
        <f t="shared" si="13"/>
        <v>646.74860012948216</v>
      </c>
      <c r="J125" s="56">
        <f t="shared" si="14"/>
        <v>-44.742487658506477</v>
      </c>
      <c r="K125" s="56">
        <f t="shared" si="15"/>
        <v>602.00611247097572</v>
      </c>
      <c r="L125" s="56">
        <f t="shared" si="16"/>
        <v>16102099.897423718</v>
      </c>
      <c r="M125" s="56">
        <f t="shared" si="17"/>
        <v>14988146.182189882</v>
      </c>
    </row>
    <row r="126" spans="1:13" x14ac:dyDescent="0.25">
      <c r="A126" s="55">
        <v>3230</v>
      </c>
      <c r="B126" s="55" t="s">
        <v>146</v>
      </c>
      <c r="C126" s="56">
        <v>36594259</v>
      </c>
      <c r="D126" s="56">
        <v>7453</v>
      </c>
      <c r="E126" s="56">
        <f t="shared" si="9"/>
        <v>4910.0038910505837</v>
      </c>
      <c r="F126" s="57">
        <f t="shared" si="10"/>
        <v>1.0383048577068048</v>
      </c>
      <c r="G126" s="56">
        <f t="shared" si="11"/>
        <v>-112.30587950556298</v>
      </c>
      <c r="H126" s="61">
        <f t="shared" si="12"/>
        <v>0</v>
      </c>
      <c r="I126" s="56">
        <f t="shared" si="13"/>
        <v>-112.30587950556298</v>
      </c>
      <c r="J126" s="56">
        <f t="shared" si="14"/>
        <v>-44.742487658506477</v>
      </c>
      <c r="K126" s="56">
        <f t="shared" si="15"/>
        <v>-157.04836716406948</v>
      </c>
      <c r="L126" s="56">
        <f t="shared" si="16"/>
        <v>-837015.71995496098</v>
      </c>
      <c r="M126" s="56">
        <f t="shared" si="17"/>
        <v>-1170481.4804738099</v>
      </c>
    </row>
    <row r="127" spans="1:13" x14ac:dyDescent="0.25">
      <c r="A127" s="55">
        <v>3232</v>
      </c>
      <c r="B127" s="55" t="s">
        <v>147</v>
      </c>
      <c r="C127" s="56">
        <v>129400101</v>
      </c>
      <c r="D127" s="56">
        <v>26023</v>
      </c>
      <c r="E127" s="56">
        <f t="shared" si="9"/>
        <v>4972.5281866041578</v>
      </c>
      <c r="F127" s="57">
        <f t="shared" si="10"/>
        <v>1.0515266964748553</v>
      </c>
      <c r="G127" s="56">
        <f t="shared" si="11"/>
        <v>-151.07094274877895</v>
      </c>
      <c r="H127" s="61">
        <f t="shared" si="12"/>
        <v>0</v>
      </c>
      <c r="I127" s="56">
        <f t="shared" si="13"/>
        <v>-151.07094274877895</v>
      </c>
      <c r="J127" s="56">
        <f t="shared" si="14"/>
        <v>-44.742487658506477</v>
      </c>
      <c r="K127" s="56">
        <f t="shared" si="15"/>
        <v>-195.81343040728541</v>
      </c>
      <c r="L127" s="56">
        <f t="shared" si="16"/>
        <v>-3931319.1431514747</v>
      </c>
      <c r="M127" s="56">
        <f t="shared" si="17"/>
        <v>-5095652.8994887881</v>
      </c>
    </row>
    <row r="128" spans="1:13" x14ac:dyDescent="0.25">
      <c r="A128" s="55">
        <v>3234</v>
      </c>
      <c r="B128" s="55" t="s">
        <v>148</v>
      </c>
      <c r="C128" s="56">
        <v>38480054</v>
      </c>
      <c r="D128" s="56">
        <v>9420</v>
      </c>
      <c r="E128" s="56">
        <f t="shared" si="9"/>
        <v>4084.9314225053076</v>
      </c>
      <c r="F128" s="57">
        <f t="shared" si="10"/>
        <v>0.8638290790598343</v>
      </c>
      <c r="G128" s="56">
        <f t="shared" si="11"/>
        <v>399.23905099250817</v>
      </c>
      <c r="H128" s="61">
        <f t="shared" si="12"/>
        <v>59.866595474636817</v>
      </c>
      <c r="I128" s="56">
        <f t="shared" si="13"/>
        <v>459.10564646714499</v>
      </c>
      <c r="J128" s="56">
        <f t="shared" si="14"/>
        <v>-44.742487658506477</v>
      </c>
      <c r="K128" s="56">
        <f t="shared" si="15"/>
        <v>414.3631588086385</v>
      </c>
      <c r="L128" s="56">
        <f t="shared" si="16"/>
        <v>4324775.1897205058</v>
      </c>
      <c r="M128" s="56">
        <f t="shared" si="17"/>
        <v>3903300.9559773747</v>
      </c>
    </row>
    <row r="129" spans="1:13" x14ac:dyDescent="0.25">
      <c r="A129" s="55">
        <v>3236</v>
      </c>
      <c r="B129" s="55" t="s">
        <v>149</v>
      </c>
      <c r="C129" s="56">
        <v>27224469</v>
      </c>
      <c r="D129" s="56">
        <v>7043</v>
      </c>
      <c r="E129" s="56">
        <f t="shared" si="9"/>
        <v>3865.4648587249753</v>
      </c>
      <c r="F129" s="57">
        <f t="shared" si="10"/>
        <v>0.81741909561915282</v>
      </c>
      <c r="G129" s="56">
        <f t="shared" si="11"/>
        <v>535.30832053631423</v>
      </c>
      <c r="H129" s="61">
        <f t="shared" si="12"/>
        <v>136.67989279775313</v>
      </c>
      <c r="I129" s="56">
        <f t="shared" si="13"/>
        <v>671.98821333406738</v>
      </c>
      <c r="J129" s="56">
        <f t="shared" si="14"/>
        <v>-44.742487658506477</v>
      </c>
      <c r="K129" s="56">
        <f t="shared" si="15"/>
        <v>627.24572567556095</v>
      </c>
      <c r="L129" s="56">
        <f t="shared" si="16"/>
        <v>4732812.9865118368</v>
      </c>
      <c r="M129" s="56">
        <f t="shared" si="17"/>
        <v>4417691.6459329762</v>
      </c>
    </row>
    <row r="130" spans="1:13" x14ac:dyDescent="0.25">
      <c r="A130" s="55">
        <v>3238</v>
      </c>
      <c r="B130" s="55" t="s">
        <v>150</v>
      </c>
      <c r="C130" s="56">
        <v>64253830</v>
      </c>
      <c r="D130" s="56">
        <v>16505</v>
      </c>
      <c r="E130" s="56">
        <f t="shared" si="9"/>
        <v>3892.9918206604061</v>
      </c>
      <c r="F130" s="57">
        <f t="shared" si="10"/>
        <v>0.82324014564877979</v>
      </c>
      <c r="G130" s="56">
        <f t="shared" si="11"/>
        <v>518.24160413634706</v>
      </c>
      <c r="H130" s="61">
        <f t="shared" si="12"/>
        <v>127.04545612035234</v>
      </c>
      <c r="I130" s="56">
        <f t="shared" si="13"/>
        <v>645.28706025669942</v>
      </c>
      <c r="J130" s="56">
        <f t="shared" si="14"/>
        <v>-44.742487658506477</v>
      </c>
      <c r="K130" s="56">
        <f t="shared" si="15"/>
        <v>600.54457259819299</v>
      </c>
      <c r="L130" s="56">
        <f t="shared" si="16"/>
        <v>10650462.929536823</v>
      </c>
      <c r="M130" s="56">
        <f t="shared" si="17"/>
        <v>9911988.1707331743</v>
      </c>
    </row>
    <row r="131" spans="1:13" x14ac:dyDescent="0.25">
      <c r="A131" s="55">
        <v>3240</v>
      </c>
      <c r="B131" s="55" t="s">
        <v>151</v>
      </c>
      <c r="C131" s="56">
        <v>109643569</v>
      </c>
      <c r="D131" s="56">
        <v>28352</v>
      </c>
      <c r="E131" s="56">
        <f t="shared" si="9"/>
        <v>3867.2252045711061</v>
      </c>
      <c r="F131" s="57">
        <f t="shared" si="10"/>
        <v>0.81779135105597911</v>
      </c>
      <c r="G131" s="56">
        <f t="shared" si="11"/>
        <v>534.21690611171312</v>
      </c>
      <c r="H131" s="61">
        <f t="shared" si="12"/>
        <v>136.06377175160733</v>
      </c>
      <c r="I131" s="56">
        <f t="shared" si="13"/>
        <v>670.28067786332042</v>
      </c>
      <c r="J131" s="56">
        <f t="shared" si="14"/>
        <v>-44.742487658506477</v>
      </c>
      <c r="K131" s="56">
        <f t="shared" si="15"/>
        <v>625.53819020481399</v>
      </c>
      <c r="L131" s="56">
        <f t="shared" si="16"/>
        <v>19003797.778780859</v>
      </c>
      <c r="M131" s="56">
        <f t="shared" si="17"/>
        <v>17735258.768686887</v>
      </c>
    </row>
    <row r="132" spans="1:13" x14ac:dyDescent="0.25">
      <c r="A132" s="55">
        <v>3242</v>
      </c>
      <c r="B132" s="55" t="s">
        <v>152</v>
      </c>
      <c r="C132" s="56">
        <v>11013948</v>
      </c>
      <c r="D132" s="56">
        <v>3022</v>
      </c>
      <c r="E132" s="56">
        <f t="shared" si="9"/>
        <v>3644.5890138980808</v>
      </c>
      <c r="F132" s="57">
        <f t="shared" si="10"/>
        <v>0.77071109543775418</v>
      </c>
      <c r="G132" s="56">
        <f t="shared" si="11"/>
        <v>672.25134432898881</v>
      </c>
      <c r="H132" s="61">
        <f t="shared" si="12"/>
        <v>213.9864384871662</v>
      </c>
      <c r="I132" s="56">
        <f t="shared" si="13"/>
        <v>886.237782816155</v>
      </c>
      <c r="J132" s="56">
        <f t="shared" si="14"/>
        <v>-44.742487658506477</v>
      </c>
      <c r="K132" s="56">
        <f t="shared" si="15"/>
        <v>841.49529515764857</v>
      </c>
      <c r="L132" s="56">
        <f t="shared" si="16"/>
        <v>2678210.5796704204</v>
      </c>
      <c r="M132" s="56">
        <f t="shared" si="17"/>
        <v>2542998.7819664138</v>
      </c>
    </row>
    <row r="133" spans="1:13" x14ac:dyDescent="0.25">
      <c r="A133" s="55">
        <v>3301</v>
      </c>
      <c r="B133" s="55" t="s">
        <v>153</v>
      </c>
      <c r="C133" s="56">
        <v>451433119</v>
      </c>
      <c r="D133" s="56">
        <v>105452</v>
      </c>
      <c r="E133" s="56">
        <f t="shared" si="9"/>
        <v>4280.9346337670222</v>
      </c>
      <c r="F133" s="57">
        <f t="shared" si="10"/>
        <v>0.90527733264474675</v>
      </c>
      <c r="G133" s="56">
        <f t="shared" si="11"/>
        <v>277.71706001024512</v>
      </c>
      <c r="H133" s="61">
        <f t="shared" si="12"/>
        <v>0</v>
      </c>
      <c r="I133" s="56">
        <f t="shared" si="13"/>
        <v>277.71706001024512</v>
      </c>
      <c r="J133" s="56">
        <f t="shared" si="14"/>
        <v>-44.742487658506477</v>
      </c>
      <c r="K133" s="56">
        <f t="shared" si="15"/>
        <v>232.97457235173863</v>
      </c>
      <c r="L133" s="56">
        <f t="shared" si="16"/>
        <v>29285819.412200369</v>
      </c>
      <c r="M133" s="56">
        <f t="shared" si="17"/>
        <v>24567634.603635542</v>
      </c>
    </row>
    <row r="134" spans="1:13" x14ac:dyDescent="0.25">
      <c r="A134" s="55">
        <v>3303</v>
      </c>
      <c r="B134" s="55" t="s">
        <v>154</v>
      </c>
      <c r="C134" s="56">
        <v>139169403</v>
      </c>
      <c r="D134" s="56">
        <v>29011</v>
      </c>
      <c r="E134" s="56">
        <f t="shared" si="9"/>
        <v>4797.1253317707078</v>
      </c>
      <c r="F134" s="57">
        <f t="shared" si="10"/>
        <v>1.0144347429305489</v>
      </c>
      <c r="G134" s="56">
        <f t="shared" si="11"/>
        <v>-42.321172752039963</v>
      </c>
      <c r="H134" s="61">
        <f t="shared" si="12"/>
        <v>0</v>
      </c>
      <c r="I134" s="56">
        <f t="shared" si="13"/>
        <v>-42.321172752039963</v>
      </c>
      <c r="J134" s="56">
        <f t="shared" si="14"/>
        <v>-44.742487658506477</v>
      </c>
      <c r="K134" s="56">
        <f t="shared" si="15"/>
        <v>-87.063660410546447</v>
      </c>
      <c r="L134" s="56">
        <f t="shared" si="16"/>
        <v>-1227779.5427094314</v>
      </c>
      <c r="M134" s="56">
        <f t="shared" si="17"/>
        <v>-2525803.8521703631</v>
      </c>
    </row>
    <row r="135" spans="1:13" x14ac:dyDescent="0.25">
      <c r="A135" s="55">
        <v>3305</v>
      </c>
      <c r="B135" s="55" t="s">
        <v>155</v>
      </c>
      <c r="C135" s="56">
        <v>124439746</v>
      </c>
      <c r="D135" s="56">
        <v>31793</v>
      </c>
      <c r="E135" s="56">
        <f t="shared" si="9"/>
        <v>3914.0611455351809</v>
      </c>
      <c r="F135" s="57">
        <f t="shared" si="10"/>
        <v>0.82769561714157336</v>
      </c>
      <c r="G135" s="56">
        <f t="shared" si="11"/>
        <v>505.17862271398673</v>
      </c>
      <c r="H135" s="61">
        <f t="shared" si="12"/>
        <v>119.67119241418116</v>
      </c>
      <c r="I135" s="56">
        <f t="shared" si="13"/>
        <v>624.84981512816785</v>
      </c>
      <c r="J135" s="56">
        <f t="shared" si="14"/>
        <v>-44.742487658506477</v>
      </c>
      <c r="K135" s="56">
        <f t="shared" si="15"/>
        <v>580.10732746966141</v>
      </c>
      <c r="L135" s="56">
        <f t="shared" si="16"/>
        <v>19865850.172369841</v>
      </c>
      <c r="M135" s="56">
        <f t="shared" si="17"/>
        <v>18443352.262242947</v>
      </c>
    </row>
    <row r="136" spans="1:13" x14ac:dyDescent="0.25">
      <c r="A136" s="55">
        <v>3310</v>
      </c>
      <c r="B136" s="55" t="s">
        <v>156</v>
      </c>
      <c r="C136" s="56">
        <v>33382345</v>
      </c>
      <c r="D136" s="56">
        <v>7065</v>
      </c>
      <c r="E136" s="56">
        <f t="shared" si="9"/>
        <v>4725.0311394196742</v>
      </c>
      <c r="F136" s="57">
        <f t="shared" si="10"/>
        <v>0.99918918472091767</v>
      </c>
      <c r="G136" s="56">
        <f t="shared" si="11"/>
        <v>2.3772265056008655</v>
      </c>
      <c r="H136" s="61">
        <f t="shared" si="12"/>
        <v>0</v>
      </c>
      <c r="I136" s="56">
        <f t="shared" si="13"/>
        <v>2.3772265056008655</v>
      </c>
      <c r="J136" s="56">
        <f t="shared" si="14"/>
        <v>-44.742487658506477</v>
      </c>
      <c r="K136" s="56">
        <f t="shared" si="15"/>
        <v>-42.36526115290561</v>
      </c>
      <c r="L136" s="56">
        <f t="shared" si="16"/>
        <v>16795.105262070116</v>
      </c>
      <c r="M136" s="56">
        <f t="shared" si="17"/>
        <v>-299310.57004527812</v>
      </c>
    </row>
    <row r="137" spans="1:13" x14ac:dyDescent="0.25">
      <c r="A137" s="55">
        <v>3312</v>
      </c>
      <c r="B137" s="55" t="s">
        <v>157</v>
      </c>
      <c r="C137" s="56">
        <v>141433705</v>
      </c>
      <c r="D137" s="56">
        <v>28642</v>
      </c>
      <c r="E137" s="56">
        <f t="shared" ref="E137:E200" si="18">IF(ISNUMBER(C137),(C137)/D137,"")</f>
        <v>4937.9828573423647</v>
      </c>
      <c r="F137" s="57">
        <f t="shared" ref="F137:F200" si="19">IF(ISNUMBER(C137),E137/$E$366,"")</f>
        <v>1.0442214918396864</v>
      </c>
      <c r="G137" s="56">
        <f t="shared" ref="G137:G200" si="20">IF(ISNUMBER(D137),(E$366-E137)*0.62,"")</f>
        <v>-129.65283860646724</v>
      </c>
      <c r="H137" s="61">
        <f t="shared" ref="H137:H200" si="21">IF(ISNUMBER(D137),(IF(E137&gt;=E$366*0.9,0,IF(E137&lt;0.9*E$366,(E$366*0.9-E137)*0.35))),"")</f>
        <v>0</v>
      </c>
      <c r="I137" s="56">
        <f t="shared" ref="I137:I200" si="22">IF(ISNUMBER(C137),G137+H137,"")</f>
        <v>-129.65283860646724</v>
      </c>
      <c r="J137" s="56">
        <f t="shared" ref="J137:J200" si="23">IF(ISNUMBER(D137),I$368,"")</f>
        <v>-44.742487658506477</v>
      </c>
      <c r="K137" s="56">
        <f t="shared" ref="K137:K200" si="24">I137+J137</f>
        <v>-174.39532626497373</v>
      </c>
      <c r="L137" s="56">
        <f t="shared" ref="L137:L200" si="25">I137*D137</f>
        <v>-3713516.6033664346</v>
      </c>
      <c r="M137" s="56">
        <f t="shared" ref="M137:M200" si="26">D137*K137</f>
        <v>-4995030.934881378</v>
      </c>
    </row>
    <row r="138" spans="1:13" x14ac:dyDescent="0.25">
      <c r="A138" s="55">
        <v>3314</v>
      </c>
      <c r="B138" s="55" t="s">
        <v>158</v>
      </c>
      <c r="C138" s="56">
        <v>89123629</v>
      </c>
      <c r="D138" s="56">
        <v>20861</v>
      </c>
      <c r="E138" s="56">
        <f t="shared" si="18"/>
        <v>4272.2606298835144</v>
      </c>
      <c r="F138" s="57">
        <f t="shared" si="19"/>
        <v>0.90344306518430151</v>
      </c>
      <c r="G138" s="56">
        <f t="shared" si="20"/>
        <v>283.09494241801997</v>
      </c>
      <c r="H138" s="61">
        <f t="shared" si="21"/>
        <v>0</v>
      </c>
      <c r="I138" s="56">
        <f t="shared" si="22"/>
        <v>283.09494241801997</v>
      </c>
      <c r="J138" s="56">
        <f t="shared" si="23"/>
        <v>-44.742487658506477</v>
      </c>
      <c r="K138" s="56">
        <f t="shared" si="24"/>
        <v>238.35245475951348</v>
      </c>
      <c r="L138" s="56">
        <f t="shared" si="25"/>
        <v>5905643.5937823141</v>
      </c>
      <c r="M138" s="56">
        <f t="shared" si="26"/>
        <v>4972270.5587382102</v>
      </c>
    </row>
    <row r="139" spans="1:13" x14ac:dyDescent="0.25">
      <c r="A139" s="55">
        <v>3316</v>
      </c>
      <c r="B139" s="55" t="s">
        <v>159</v>
      </c>
      <c r="C139" s="56">
        <v>54314712</v>
      </c>
      <c r="D139" s="56">
        <v>14664</v>
      </c>
      <c r="E139" s="56">
        <f t="shared" si="18"/>
        <v>3703.9492635024549</v>
      </c>
      <c r="F139" s="57">
        <f t="shared" si="19"/>
        <v>0.78326384221484935</v>
      </c>
      <c r="G139" s="56">
        <f t="shared" si="20"/>
        <v>635.4479895742769</v>
      </c>
      <c r="H139" s="61">
        <f t="shared" si="21"/>
        <v>193.21035112563527</v>
      </c>
      <c r="I139" s="56">
        <f t="shared" si="22"/>
        <v>828.65834069991217</v>
      </c>
      <c r="J139" s="56">
        <f t="shared" si="23"/>
        <v>-44.742487658506477</v>
      </c>
      <c r="K139" s="56">
        <f t="shared" si="24"/>
        <v>783.91585304140574</v>
      </c>
      <c r="L139" s="56">
        <f t="shared" si="25"/>
        <v>12151445.908023512</v>
      </c>
      <c r="M139" s="56">
        <f t="shared" si="26"/>
        <v>11495342.068999173</v>
      </c>
    </row>
    <row r="140" spans="1:13" x14ac:dyDescent="0.25">
      <c r="A140" s="55">
        <v>3318</v>
      </c>
      <c r="B140" s="55" t="s">
        <v>160</v>
      </c>
      <c r="C140" s="56">
        <v>10354201</v>
      </c>
      <c r="D140" s="56">
        <v>2235</v>
      </c>
      <c r="E140" s="56">
        <f t="shared" si="18"/>
        <v>4632.7521252796423</v>
      </c>
      <c r="F140" s="57">
        <f t="shared" si="19"/>
        <v>0.97967519842436324</v>
      </c>
      <c r="G140" s="56">
        <f t="shared" si="20"/>
        <v>59.590215272420643</v>
      </c>
      <c r="H140" s="61">
        <f t="shared" si="21"/>
        <v>0</v>
      </c>
      <c r="I140" s="56">
        <f t="shared" si="22"/>
        <v>59.590215272420643</v>
      </c>
      <c r="J140" s="56">
        <f t="shared" si="23"/>
        <v>-44.742487658506477</v>
      </c>
      <c r="K140" s="56">
        <f t="shared" si="24"/>
        <v>14.847727613914167</v>
      </c>
      <c r="L140" s="56">
        <f t="shared" si="25"/>
        <v>133184.13113386015</v>
      </c>
      <c r="M140" s="56">
        <f t="shared" si="26"/>
        <v>33184.671217098163</v>
      </c>
    </row>
    <row r="141" spans="1:13" x14ac:dyDescent="0.25">
      <c r="A141" s="55">
        <v>3320</v>
      </c>
      <c r="B141" s="55" t="s">
        <v>161</v>
      </c>
      <c r="C141" s="56">
        <v>5453390</v>
      </c>
      <c r="D141" s="56">
        <v>1117</v>
      </c>
      <c r="E141" s="56">
        <f t="shared" si="18"/>
        <v>4882.1754700089523</v>
      </c>
      <c r="F141" s="57">
        <f t="shared" si="19"/>
        <v>1.0324200589589867</v>
      </c>
      <c r="G141" s="56">
        <f t="shared" si="20"/>
        <v>-95.052258459751542</v>
      </c>
      <c r="H141" s="61">
        <f t="shared" si="21"/>
        <v>0</v>
      </c>
      <c r="I141" s="56">
        <f t="shared" si="22"/>
        <v>-95.052258459751542</v>
      </c>
      <c r="J141" s="56">
        <f t="shared" si="23"/>
        <v>-44.742487658506477</v>
      </c>
      <c r="K141" s="56">
        <f t="shared" si="24"/>
        <v>-139.79474611825802</v>
      </c>
      <c r="L141" s="56">
        <f t="shared" si="25"/>
        <v>-106173.37269954247</v>
      </c>
      <c r="M141" s="56">
        <f t="shared" si="26"/>
        <v>-156150.73141409422</v>
      </c>
    </row>
    <row r="142" spans="1:13" x14ac:dyDescent="0.25">
      <c r="A142" s="55">
        <v>3322</v>
      </c>
      <c r="B142" s="55" t="s">
        <v>162</v>
      </c>
      <c r="C142" s="56">
        <v>14777487</v>
      </c>
      <c r="D142" s="56">
        <v>3266</v>
      </c>
      <c r="E142" s="56">
        <f t="shared" si="18"/>
        <v>4524.6439069197795</v>
      </c>
      <c r="F142" s="57">
        <f t="shared" si="19"/>
        <v>0.95681385436602773</v>
      </c>
      <c r="G142" s="56">
        <f t="shared" si="20"/>
        <v>126.61731065553559</v>
      </c>
      <c r="H142" s="61">
        <f t="shared" si="21"/>
        <v>0</v>
      </c>
      <c r="I142" s="56">
        <f t="shared" si="22"/>
        <v>126.61731065553559</v>
      </c>
      <c r="J142" s="56">
        <f t="shared" si="23"/>
        <v>-44.742487658506477</v>
      </c>
      <c r="K142" s="56">
        <f t="shared" si="24"/>
        <v>81.874822997029113</v>
      </c>
      <c r="L142" s="56">
        <f t="shared" si="25"/>
        <v>413532.13660097925</v>
      </c>
      <c r="M142" s="56">
        <f t="shared" si="26"/>
        <v>267403.17190829711</v>
      </c>
    </row>
    <row r="143" spans="1:13" x14ac:dyDescent="0.25">
      <c r="A143" s="55">
        <v>3324</v>
      </c>
      <c r="B143" s="55" t="s">
        <v>163</v>
      </c>
      <c r="C143" s="56">
        <v>21813129</v>
      </c>
      <c r="D143" s="56">
        <v>4888</v>
      </c>
      <c r="E143" s="56">
        <f t="shared" si="18"/>
        <v>4462.5877659574471</v>
      </c>
      <c r="F143" s="57">
        <f t="shared" si="19"/>
        <v>0.94369101494645624</v>
      </c>
      <c r="G143" s="56">
        <f t="shared" si="20"/>
        <v>165.09211805218166</v>
      </c>
      <c r="H143" s="61">
        <f t="shared" si="21"/>
        <v>0</v>
      </c>
      <c r="I143" s="56">
        <f t="shared" si="22"/>
        <v>165.09211805218166</v>
      </c>
      <c r="J143" s="56">
        <f t="shared" si="23"/>
        <v>-44.742487658506477</v>
      </c>
      <c r="K143" s="56">
        <f t="shared" si="24"/>
        <v>120.34963039367518</v>
      </c>
      <c r="L143" s="56">
        <f t="shared" si="25"/>
        <v>806970.2730390639</v>
      </c>
      <c r="M143" s="56">
        <f t="shared" si="26"/>
        <v>588268.99336428428</v>
      </c>
    </row>
    <row r="144" spans="1:13" x14ac:dyDescent="0.25">
      <c r="A144" s="55">
        <v>3326</v>
      </c>
      <c r="B144" s="55" t="s">
        <v>164</v>
      </c>
      <c r="C144" s="56">
        <v>13088146</v>
      </c>
      <c r="D144" s="56">
        <v>2685</v>
      </c>
      <c r="E144" s="56">
        <f t="shared" si="18"/>
        <v>4874.5422718808195</v>
      </c>
      <c r="F144" s="57">
        <f t="shared" si="19"/>
        <v>1.0308058877949424</v>
      </c>
      <c r="G144" s="56">
        <f t="shared" si="20"/>
        <v>-90.319675620309212</v>
      </c>
      <c r="H144" s="61">
        <f t="shared" si="21"/>
        <v>0</v>
      </c>
      <c r="I144" s="56">
        <f t="shared" si="22"/>
        <v>-90.319675620309212</v>
      </c>
      <c r="J144" s="56">
        <f t="shared" si="23"/>
        <v>-44.742487658506477</v>
      </c>
      <c r="K144" s="56">
        <f t="shared" si="24"/>
        <v>-135.06216327881569</v>
      </c>
      <c r="L144" s="56">
        <f t="shared" si="25"/>
        <v>-242508.32904053023</v>
      </c>
      <c r="M144" s="56">
        <f t="shared" si="26"/>
        <v>-362641.90840362012</v>
      </c>
    </row>
    <row r="145" spans="1:13" x14ac:dyDescent="0.25">
      <c r="A145" s="55">
        <v>3328</v>
      </c>
      <c r="B145" s="55" t="s">
        <v>165</v>
      </c>
      <c r="C145" s="56">
        <v>23553887</v>
      </c>
      <c r="D145" s="56">
        <v>4835</v>
      </c>
      <c r="E145" s="56">
        <f t="shared" si="18"/>
        <v>4871.5381592554295</v>
      </c>
      <c r="F145" s="57">
        <f t="shared" si="19"/>
        <v>1.0301706164588593</v>
      </c>
      <c r="G145" s="56">
        <f t="shared" si="20"/>
        <v>-88.457125792567396</v>
      </c>
      <c r="H145" s="61">
        <f t="shared" si="21"/>
        <v>0</v>
      </c>
      <c r="I145" s="56">
        <f t="shared" si="22"/>
        <v>-88.457125792567396</v>
      </c>
      <c r="J145" s="56">
        <f t="shared" si="23"/>
        <v>-44.742487658506477</v>
      </c>
      <c r="K145" s="56">
        <f t="shared" si="24"/>
        <v>-133.19961345107387</v>
      </c>
      <c r="L145" s="56">
        <f t="shared" si="25"/>
        <v>-427690.20320706337</v>
      </c>
      <c r="M145" s="56">
        <f t="shared" si="26"/>
        <v>-644020.13103594212</v>
      </c>
    </row>
    <row r="146" spans="1:13" x14ac:dyDescent="0.25">
      <c r="A146" s="55">
        <v>3330</v>
      </c>
      <c r="B146" s="55" t="s">
        <v>166</v>
      </c>
      <c r="C146" s="56">
        <v>26815444</v>
      </c>
      <c r="D146" s="56">
        <v>4527</v>
      </c>
      <c r="E146" s="56">
        <f t="shared" si="18"/>
        <v>5923.4468743096977</v>
      </c>
      <c r="F146" s="57">
        <f t="shared" si="19"/>
        <v>1.2526148248424243</v>
      </c>
      <c r="G146" s="56">
        <f t="shared" si="20"/>
        <v>-740.64052912621366</v>
      </c>
      <c r="H146" s="61">
        <f t="shared" si="21"/>
        <v>0</v>
      </c>
      <c r="I146" s="56">
        <f t="shared" si="22"/>
        <v>-740.64052912621366</v>
      </c>
      <c r="J146" s="56">
        <f t="shared" si="23"/>
        <v>-44.742487658506477</v>
      </c>
      <c r="K146" s="56">
        <f t="shared" si="24"/>
        <v>-785.3830167847201</v>
      </c>
      <c r="L146" s="56">
        <f t="shared" si="25"/>
        <v>-3352879.6753543695</v>
      </c>
      <c r="M146" s="56">
        <f t="shared" si="26"/>
        <v>-3555428.9169844277</v>
      </c>
    </row>
    <row r="147" spans="1:13" x14ac:dyDescent="0.25">
      <c r="A147" s="55">
        <v>3332</v>
      </c>
      <c r="B147" s="55" t="s">
        <v>167</v>
      </c>
      <c r="C147" s="56">
        <v>15807390</v>
      </c>
      <c r="D147" s="56">
        <v>3530</v>
      </c>
      <c r="E147" s="56">
        <f t="shared" si="18"/>
        <v>4478.0141643059487</v>
      </c>
      <c r="F147" s="57">
        <f t="shared" si="19"/>
        <v>0.94695319247168475</v>
      </c>
      <c r="G147" s="56">
        <f t="shared" si="20"/>
        <v>155.52775107611066</v>
      </c>
      <c r="H147" s="61">
        <f t="shared" si="21"/>
        <v>0</v>
      </c>
      <c r="I147" s="56">
        <f t="shared" si="22"/>
        <v>155.52775107611066</v>
      </c>
      <c r="J147" s="56">
        <f t="shared" si="23"/>
        <v>-44.742487658506477</v>
      </c>
      <c r="K147" s="56">
        <f t="shared" si="24"/>
        <v>110.78526341760418</v>
      </c>
      <c r="L147" s="56">
        <f t="shared" si="25"/>
        <v>549012.96129867062</v>
      </c>
      <c r="M147" s="56">
        <f t="shared" si="26"/>
        <v>391071.97986414278</v>
      </c>
    </row>
    <row r="148" spans="1:13" x14ac:dyDescent="0.25">
      <c r="A148" s="55">
        <v>3334</v>
      </c>
      <c r="B148" s="55" t="s">
        <v>168</v>
      </c>
      <c r="C148" s="56">
        <v>11535222</v>
      </c>
      <c r="D148" s="56">
        <v>2797</v>
      </c>
      <c r="E148" s="56">
        <f t="shared" si="18"/>
        <v>4124.1408652127275</v>
      </c>
      <c r="F148" s="57">
        <f t="shared" si="19"/>
        <v>0.87212059078455928</v>
      </c>
      <c r="G148" s="56">
        <f t="shared" si="20"/>
        <v>374.92919651390787</v>
      </c>
      <c r="H148" s="61">
        <f t="shared" si="21"/>
        <v>46.143290527039881</v>
      </c>
      <c r="I148" s="56">
        <f t="shared" si="22"/>
        <v>421.07248704094775</v>
      </c>
      <c r="J148" s="56">
        <f t="shared" si="23"/>
        <v>-44.742487658506477</v>
      </c>
      <c r="K148" s="56">
        <f t="shared" si="24"/>
        <v>376.32999938244126</v>
      </c>
      <c r="L148" s="56">
        <f t="shared" si="25"/>
        <v>1177739.746253531</v>
      </c>
      <c r="M148" s="56">
        <f t="shared" si="26"/>
        <v>1052595.0082726881</v>
      </c>
    </row>
    <row r="149" spans="1:13" x14ac:dyDescent="0.25">
      <c r="A149" s="55">
        <v>3336</v>
      </c>
      <c r="B149" s="55" t="s">
        <v>169</v>
      </c>
      <c r="C149" s="56">
        <v>5332639</v>
      </c>
      <c r="D149" s="56">
        <v>1414</v>
      </c>
      <c r="E149" s="56">
        <f t="shared" si="18"/>
        <v>3771.314710042433</v>
      </c>
      <c r="F149" s="57">
        <f t="shared" si="19"/>
        <v>0.79750942570848704</v>
      </c>
      <c r="G149" s="56">
        <f t="shared" si="20"/>
        <v>593.68141271949037</v>
      </c>
      <c r="H149" s="61">
        <f t="shared" si="21"/>
        <v>169.63244483664292</v>
      </c>
      <c r="I149" s="56">
        <f t="shared" si="22"/>
        <v>763.31385755613326</v>
      </c>
      <c r="J149" s="56">
        <f t="shared" si="23"/>
        <v>-44.742487658506477</v>
      </c>
      <c r="K149" s="56">
        <f t="shared" si="24"/>
        <v>718.57136989762682</v>
      </c>
      <c r="L149" s="56">
        <f t="shared" si="25"/>
        <v>1079325.7945843723</v>
      </c>
      <c r="M149" s="56">
        <f t="shared" si="26"/>
        <v>1016059.9170352443</v>
      </c>
    </row>
    <row r="150" spans="1:13" x14ac:dyDescent="0.25">
      <c r="A150" s="55">
        <v>3338</v>
      </c>
      <c r="B150" s="55" t="s">
        <v>170</v>
      </c>
      <c r="C150" s="56">
        <v>9779560</v>
      </c>
      <c r="D150" s="56">
        <v>2466</v>
      </c>
      <c r="E150" s="56">
        <f t="shared" si="18"/>
        <v>3965.7583130575831</v>
      </c>
      <c r="F150" s="57">
        <f t="shared" si="19"/>
        <v>0.83862787327807664</v>
      </c>
      <c r="G150" s="56">
        <f t="shared" si="20"/>
        <v>473.12637885009735</v>
      </c>
      <c r="H150" s="61">
        <f t="shared" si="21"/>
        <v>101.57718378134041</v>
      </c>
      <c r="I150" s="56">
        <f t="shared" si="22"/>
        <v>574.70356263143776</v>
      </c>
      <c r="J150" s="56">
        <f t="shared" si="23"/>
        <v>-44.742487658506477</v>
      </c>
      <c r="K150" s="56">
        <f t="shared" si="24"/>
        <v>529.96107497293133</v>
      </c>
      <c r="L150" s="56">
        <f t="shared" si="25"/>
        <v>1417218.9854491255</v>
      </c>
      <c r="M150" s="56">
        <f t="shared" si="26"/>
        <v>1306884.0108832486</v>
      </c>
    </row>
    <row r="151" spans="1:13" x14ac:dyDescent="0.25">
      <c r="A151" s="55">
        <v>3401</v>
      </c>
      <c r="B151" s="55" t="s">
        <v>171</v>
      </c>
      <c r="C151" s="56">
        <v>67779691</v>
      </c>
      <c r="D151" s="56">
        <v>18109</v>
      </c>
      <c r="E151" s="56">
        <f t="shared" si="18"/>
        <v>3742.8732122149208</v>
      </c>
      <c r="F151" s="57">
        <f t="shared" si="19"/>
        <v>0.79149498131902551</v>
      </c>
      <c r="G151" s="56">
        <f t="shared" si="20"/>
        <v>611.31514137254794</v>
      </c>
      <c r="H151" s="61">
        <f t="shared" si="21"/>
        <v>179.5869690762722</v>
      </c>
      <c r="I151" s="56">
        <f t="shared" si="22"/>
        <v>790.90211044882017</v>
      </c>
      <c r="J151" s="56">
        <f t="shared" si="23"/>
        <v>-44.742487658506477</v>
      </c>
      <c r="K151" s="56">
        <f t="shared" si="24"/>
        <v>746.15962279031373</v>
      </c>
      <c r="L151" s="56">
        <f t="shared" si="25"/>
        <v>14322446.318117684</v>
      </c>
      <c r="M151" s="56">
        <f t="shared" si="26"/>
        <v>13512204.609109791</v>
      </c>
    </row>
    <row r="152" spans="1:13" x14ac:dyDescent="0.25">
      <c r="A152" s="55">
        <v>3403</v>
      </c>
      <c r="B152" s="55" t="s">
        <v>172</v>
      </c>
      <c r="C152" s="56">
        <v>143523892</v>
      </c>
      <c r="D152" s="56">
        <v>33441</v>
      </c>
      <c r="E152" s="56">
        <f t="shared" si="18"/>
        <v>4291.8540713495413</v>
      </c>
      <c r="F152" s="57">
        <f t="shared" si="19"/>
        <v>0.90758643572020892</v>
      </c>
      <c r="G152" s="56">
        <f t="shared" si="20"/>
        <v>270.94700870908326</v>
      </c>
      <c r="H152" s="61">
        <f t="shared" si="21"/>
        <v>0</v>
      </c>
      <c r="I152" s="56">
        <f t="shared" si="22"/>
        <v>270.94700870908326</v>
      </c>
      <c r="J152" s="56">
        <f t="shared" si="23"/>
        <v>-44.742487658506477</v>
      </c>
      <c r="K152" s="56">
        <f t="shared" si="24"/>
        <v>226.20452105057677</v>
      </c>
      <c r="L152" s="56">
        <f t="shared" si="25"/>
        <v>9060738.918240454</v>
      </c>
      <c r="M152" s="56">
        <f t="shared" si="26"/>
        <v>7564505.3884523381</v>
      </c>
    </row>
    <row r="153" spans="1:13" x14ac:dyDescent="0.25">
      <c r="A153" s="55">
        <v>3405</v>
      </c>
      <c r="B153" s="55" t="s">
        <v>173</v>
      </c>
      <c r="C153" s="56">
        <v>125542745</v>
      </c>
      <c r="D153" s="56">
        <v>29011</v>
      </c>
      <c r="E153" s="56">
        <f t="shared" si="18"/>
        <v>4327.4187377201752</v>
      </c>
      <c r="F153" s="57">
        <f t="shared" si="19"/>
        <v>0.91510719673684626</v>
      </c>
      <c r="G153" s="56">
        <f t="shared" si="20"/>
        <v>248.89691555929028</v>
      </c>
      <c r="H153" s="61">
        <f t="shared" si="21"/>
        <v>0</v>
      </c>
      <c r="I153" s="56">
        <f t="shared" si="22"/>
        <v>248.89691555929028</v>
      </c>
      <c r="J153" s="56">
        <f t="shared" si="23"/>
        <v>-44.742487658506477</v>
      </c>
      <c r="K153" s="56">
        <f t="shared" si="24"/>
        <v>204.15442790078379</v>
      </c>
      <c r="L153" s="56">
        <f t="shared" si="25"/>
        <v>7220748.4172905702</v>
      </c>
      <c r="M153" s="56">
        <f t="shared" si="26"/>
        <v>5922724.1078296388</v>
      </c>
    </row>
    <row r="154" spans="1:13" x14ac:dyDescent="0.25">
      <c r="A154" s="55">
        <v>3407</v>
      </c>
      <c r="B154" s="55" t="s">
        <v>174</v>
      </c>
      <c r="C154" s="56">
        <v>122876173</v>
      </c>
      <c r="D154" s="56">
        <v>31175</v>
      </c>
      <c r="E154" s="56">
        <f t="shared" si="18"/>
        <v>3941.4971291098636</v>
      </c>
      <c r="F154" s="57">
        <f t="shared" si="19"/>
        <v>0.83349742823045658</v>
      </c>
      <c r="G154" s="56">
        <f t="shared" si="20"/>
        <v>488.16831289768345</v>
      </c>
      <c r="H154" s="61">
        <f t="shared" si="21"/>
        <v>110.06859816304222</v>
      </c>
      <c r="I154" s="56">
        <f t="shared" si="22"/>
        <v>598.23691106072567</v>
      </c>
      <c r="J154" s="56">
        <f t="shared" si="23"/>
        <v>-44.742487658506477</v>
      </c>
      <c r="K154" s="56">
        <f t="shared" si="24"/>
        <v>553.49442340221924</v>
      </c>
      <c r="L154" s="56">
        <f t="shared" si="25"/>
        <v>18650035.702318124</v>
      </c>
      <c r="M154" s="56">
        <f t="shared" si="26"/>
        <v>17255188.649564184</v>
      </c>
    </row>
    <row r="155" spans="1:13" x14ac:dyDescent="0.25">
      <c r="A155" s="55">
        <v>3411</v>
      </c>
      <c r="B155" s="55" t="s">
        <v>175</v>
      </c>
      <c r="C155" s="56">
        <v>137382555</v>
      </c>
      <c r="D155" s="56">
        <v>35911</v>
      </c>
      <c r="E155" s="56">
        <f t="shared" si="18"/>
        <v>3825.6399153462726</v>
      </c>
      <c r="F155" s="57">
        <f t="shared" si="19"/>
        <v>0.80899742568048449</v>
      </c>
      <c r="G155" s="56">
        <f t="shared" si="20"/>
        <v>559.9997854311099</v>
      </c>
      <c r="H155" s="61">
        <f t="shared" si="21"/>
        <v>150.61862298029908</v>
      </c>
      <c r="I155" s="56">
        <f t="shared" si="22"/>
        <v>710.61840841140895</v>
      </c>
      <c r="J155" s="56">
        <f t="shared" si="23"/>
        <v>-44.742487658506477</v>
      </c>
      <c r="K155" s="56">
        <f t="shared" si="24"/>
        <v>665.87592075290252</v>
      </c>
      <c r="L155" s="56">
        <f t="shared" si="25"/>
        <v>25519017.664462108</v>
      </c>
      <c r="M155" s="56">
        <f t="shared" si="26"/>
        <v>23912270.190157481</v>
      </c>
    </row>
    <row r="156" spans="1:13" x14ac:dyDescent="0.25">
      <c r="A156" s="55">
        <v>3412</v>
      </c>
      <c r="B156" s="55" t="s">
        <v>176</v>
      </c>
      <c r="C156" s="56">
        <v>27475597</v>
      </c>
      <c r="D156" s="56">
        <v>7931</v>
      </c>
      <c r="E156" s="56">
        <f t="shared" si="18"/>
        <v>3464.329466649855</v>
      </c>
      <c r="F156" s="57">
        <f t="shared" si="19"/>
        <v>0.73259211066525631</v>
      </c>
      <c r="G156" s="56">
        <f t="shared" si="20"/>
        <v>784.01226362288878</v>
      </c>
      <c r="H156" s="61">
        <f t="shared" si="21"/>
        <v>277.07728002404519</v>
      </c>
      <c r="I156" s="56">
        <f t="shared" si="22"/>
        <v>1061.0895436469341</v>
      </c>
      <c r="J156" s="56">
        <f t="shared" si="23"/>
        <v>-44.742487658506477</v>
      </c>
      <c r="K156" s="56">
        <f t="shared" si="24"/>
        <v>1016.3470559884277</v>
      </c>
      <c r="L156" s="56">
        <f t="shared" si="25"/>
        <v>8415501.1706638336</v>
      </c>
      <c r="M156" s="56">
        <f t="shared" si="26"/>
        <v>8060648.5010442194</v>
      </c>
    </row>
    <row r="157" spans="1:13" x14ac:dyDescent="0.25">
      <c r="A157" s="55">
        <v>3413</v>
      </c>
      <c r="B157" s="55" t="s">
        <v>177</v>
      </c>
      <c r="C157" s="56">
        <v>81015443</v>
      </c>
      <c r="D157" s="56">
        <v>21691</v>
      </c>
      <c r="E157" s="56">
        <f t="shared" si="18"/>
        <v>3734.9796228850673</v>
      </c>
      <c r="F157" s="57">
        <f t="shared" si="19"/>
        <v>0.78982574595225363</v>
      </c>
      <c r="G157" s="56">
        <f t="shared" si="20"/>
        <v>616.20916675705712</v>
      </c>
      <c r="H157" s="61">
        <f t="shared" si="21"/>
        <v>182.34972534172093</v>
      </c>
      <c r="I157" s="56">
        <f t="shared" si="22"/>
        <v>798.55889209877807</v>
      </c>
      <c r="J157" s="56">
        <f t="shared" si="23"/>
        <v>-44.742487658506477</v>
      </c>
      <c r="K157" s="56">
        <f t="shared" si="24"/>
        <v>753.81640444027164</v>
      </c>
      <c r="L157" s="56">
        <f t="shared" si="25"/>
        <v>17321540.928514596</v>
      </c>
      <c r="M157" s="56">
        <f t="shared" si="26"/>
        <v>16351031.628713932</v>
      </c>
    </row>
    <row r="158" spans="1:13" x14ac:dyDescent="0.25">
      <c r="A158" s="55">
        <v>3414</v>
      </c>
      <c r="B158" s="55" t="s">
        <v>178</v>
      </c>
      <c r="C158" s="56">
        <v>17168249</v>
      </c>
      <c r="D158" s="56">
        <v>5006</v>
      </c>
      <c r="E158" s="56">
        <f t="shared" si="18"/>
        <v>3429.5343587694765</v>
      </c>
      <c r="F158" s="57">
        <f t="shared" si="19"/>
        <v>0.7252340860407791</v>
      </c>
      <c r="G158" s="56">
        <f t="shared" si="20"/>
        <v>805.58523050872338</v>
      </c>
      <c r="H158" s="61">
        <f t="shared" si="21"/>
        <v>289.25556778217771</v>
      </c>
      <c r="I158" s="56">
        <f t="shared" si="22"/>
        <v>1094.8407982909011</v>
      </c>
      <c r="J158" s="56">
        <f t="shared" si="23"/>
        <v>-44.742487658506477</v>
      </c>
      <c r="K158" s="56">
        <f t="shared" si="24"/>
        <v>1050.0983106323947</v>
      </c>
      <c r="L158" s="56">
        <f t="shared" si="25"/>
        <v>5480773.0362442508</v>
      </c>
      <c r="M158" s="56">
        <f t="shared" si="26"/>
        <v>5256792.143025768</v>
      </c>
    </row>
    <row r="159" spans="1:13" x14ac:dyDescent="0.25">
      <c r="A159" s="55">
        <v>3415</v>
      </c>
      <c r="B159" s="55" t="s">
        <v>179</v>
      </c>
      <c r="C159" s="56">
        <v>30739593</v>
      </c>
      <c r="D159" s="56">
        <v>8150</v>
      </c>
      <c r="E159" s="56">
        <f t="shared" si="18"/>
        <v>3771.7292024539879</v>
      </c>
      <c r="F159" s="57">
        <f t="shared" si="19"/>
        <v>0.79759707726517615</v>
      </c>
      <c r="G159" s="56">
        <f t="shared" si="20"/>
        <v>593.42442742432638</v>
      </c>
      <c r="H159" s="61">
        <f t="shared" si="21"/>
        <v>169.48737249259872</v>
      </c>
      <c r="I159" s="56">
        <f t="shared" si="22"/>
        <v>762.91179991692513</v>
      </c>
      <c r="J159" s="56">
        <f t="shared" si="23"/>
        <v>-44.742487658506477</v>
      </c>
      <c r="K159" s="56">
        <f t="shared" si="24"/>
        <v>718.1693122584187</v>
      </c>
      <c r="L159" s="56">
        <f t="shared" si="25"/>
        <v>6217731.1693229396</v>
      </c>
      <c r="M159" s="56">
        <f t="shared" si="26"/>
        <v>5853079.894906112</v>
      </c>
    </row>
    <row r="160" spans="1:13" x14ac:dyDescent="0.25">
      <c r="A160" s="55">
        <v>3416</v>
      </c>
      <c r="B160" s="55" t="s">
        <v>180</v>
      </c>
      <c r="C160" s="56">
        <v>19991622</v>
      </c>
      <c r="D160" s="56">
        <v>6059</v>
      </c>
      <c r="E160" s="56">
        <f t="shared" si="18"/>
        <v>3299.4919953787753</v>
      </c>
      <c r="F160" s="57">
        <f t="shared" si="19"/>
        <v>0.69773438937814614</v>
      </c>
      <c r="G160" s="56">
        <f t="shared" si="20"/>
        <v>886.21149581095824</v>
      </c>
      <c r="H160" s="61">
        <f t="shared" si="21"/>
        <v>334.77039496892314</v>
      </c>
      <c r="I160" s="56">
        <f t="shared" si="22"/>
        <v>1220.9818907798813</v>
      </c>
      <c r="J160" s="56">
        <f t="shared" si="23"/>
        <v>-44.742487658506477</v>
      </c>
      <c r="K160" s="56">
        <f t="shared" si="24"/>
        <v>1176.2394031213748</v>
      </c>
      <c r="L160" s="56">
        <f t="shared" si="25"/>
        <v>7397929.276235301</v>
      </c>
      <c r="M160" s="56">
        <f t="shared" si="26"/>
        <v>7126834.5435124105</v>
      </c>
    </row>
    <row r="161" spans="1:13" x14ac:dyDescent="0.25">
      <c r="A161" s="55">
        <v>3417</v>
      </c>
      <c r="B161" s="55" t="s">
        <v>181</v>
      </c>
      <c r="C161" s="56">
        <v>15363591</v>
      </c>
      <c r="D161" s="56">
        <v>4513</v>
      </c>
      <c r="E161" s="56">
        <f t="shared" si="18"/>
        <v>3404.2966984267673</v>
      </c>
      <c r="F161" s="57">
        <f t="shared" si="19"/>
        <v>0.71989714824756235</v>
      </c>
      <c r="G161" s="56">
        <f t="shared" si="20"/>
        <v>821.23257992120318</v>
      </c>
      <c r="H161" s="61">
        <f t="shared" si="21"/>
        <v>298.08874890212593</v>
      </c>
      <c r="I161" s="56">
        <f t="shared" si="22"/>
        <v>1119.3213288233292</v>
      </c>
      <c r="J161" s="56">
        <f t="shared" si="23"/>
        <v>-44.742487658506477</v>
      </c>
      <c r="K161" s="56">
        <f t="shared" si="24"/>
        <v>1074.5788411648227</v>
      </c>
      <c r="L161" s="56">
        <f t="shared" si="25"/>
        <v>5051497.1569796847</v>
      </c>
      <c r="M161" s="56">
        <f t="shared" si="26"/>
        <v>4849574.3101768447</v>
      </c>
    </row>
    <row r="162" spans="1:13" x14ac:dyDescent="0.25">
      <c r="A162" s="55">
        <v>3418</v>
      </c>
      <c r="B162" s="55" t="s">
        <v>182</v>
      </c>
      <c r="C162" s="56">
        <v>23423100</v>
      </c>
      <c r="D162" s="56">
        <v>7247</v>
      </c>
      <c r="E162" s="56">
        <f t="shared" si="18"/>
        <v>3232.1098385538844</v>
      </c>
      <c r="F162" s="57">
        <f t="shared" si="19"/>
        <v>0.68348527220706456</v>
      </c>
      <c r="G162" s="56">
        <f t="shared" si="20"/>
        <v>927.98843304239051</v>
      </c>
      <c r="H162" s="61">
        <f t="shared" si="21"/>
        <v>358.35414985763492</v>
      </c>
      <c r="I162" s="56">
        <f t="shared" si="22"/>
        <v>1286.3425829000255</v>
      </c>
      <c r="J162" s="56">
        <f t="shared" si="23"/>
        <v>-44.742487658506477</v>
      </c>
      <c r="K162" s="56">
        <f t="shared" si="24"/>
        <v>1241.6000952415191</v>
      </c>
      <c r="L162" s="56">
        <f t="shared" si="25"/>
        <v>9322124.6982764844</v>
      </c>
      <c r="M162" s="56">
        <f t="shared" si="26"/>
        <v>8997875.8902152888</v>
      </c>
    </row>
    <row r="163" spans="1:13" x14ac:dyDescent="0.25">
      <c r="A163" s="55">
        <v>3419</v>
      </c>
      <c r="B163" s="55" t="s">
        <v>183</v>
      </c>
      <c r="C163" s="56">
        <v>10940976</v>
      </c>
      <c r="D163" s="56">
        <v>3559</v>
      </c>
      <c r="E163" s="56">
        <f t="shared" si="18"/>
        <v>3074.1713964596797</v>
      </c>
      <c r="F163" s="57">
        <f t="shared" si="19"/>
        <v>0.65008646941915693</v>
      </c>
      <c r="G163" s="56">
        <f t="shared" si="20"/>
        <v>1025.9102671407975</v>
      </c>
      <c r="H163" s="61">
        <f t="shared" si="21"/>
        <v>413.63260459060655</v>
      </c>
      <c r="I163" s="56">
        <f t="shared" si="22"/>
        <v>1439.5428717314039</v>
      </c>
      <c r="J163" s="56">
        <f t="shared" si="23"/>
        <v>-44.742487658506477</v>
      </c>
      <c r="K163" s="56">
        <f t="shared" si="24"/>
        <v>1394.8003840728975</v>
      </c>
      <c r="L163" s="56">
        <f t="shared" si="25"/>
        <v>5123333.0804920662</v>
      </c>
      <c r="M163" s="56">
        <f t="shared" si="26"/>
        <v>4964094.5669154422</v>
      </c>
    </row>
    <row r="164" spans="1:13" x14ac:dyDescent="0.25">
      <c r="A164" s="55">
        <v>3420</v>
      </c>
      <c r="B164" s="55" t="s">
        <v>184</v>
      </c>
      <c r="C164" s="56">
        <v>83038508</v>
      </c>
      <c r="D164" s="56">
        <v>21899</v>
      </c>
      <c r="E164" s="56">
        <f t="shared" si="18"/>
        <v>3791.8858395360517</v>
      </c>
      <c r="F164" s="57">
        <f t="shared" si="19"/>
        <v>0.80185954521056546</v>
      </c>
      <c r="G164" s="56">
        <f t="shared" si="20"/>
        <v>580.9273124334469</v>
      </c>
      <c r="H164" s="61">
        <f t="shared" si="21"/>
        <v>162.43254951387641</v>
      </c>
      <c r="I164" s="56">
        <f t="shared" si="22"/>
        <v>743.35986194732334</v>
      </c>
      <c r="J164" s="56">
        <f t="shared" si="23"/>
        <v>-44.742487658506477</v>
      </c>
      <c r="K164" s="56">
        <f t="shared" si="24"/>
        <v>698.6173742888169</v>
      </c>
      <c r="L164" s="56">
        <f t="shared" si="25"/>
        <v>16278837.616784433</v>
      </c>
      <c r="M164" s="56">
        <f t="shared" si="26"/>
        <v>15299021.879550802</v>
      </c>
    </row>
    <row r="165" spans="1:13" x14ac:dyDescent="0.25">
      <c r="A165" s="55">
        <v>3421</v>
      </c>
      <c r="B165" s="55" t="s">
        <v>185</v>
      </c>
      <c r="C165" s="56">
        <v>24340835</v>
      </c>
      <c r="D165" s="56">
        <v>6542</v>
      </c>
      <c r="E165" s="56">
        <f t="shared" si="18"/>
        <v>3720.7023845918679</v>
      </c>
      <c r="F165" s="57">
        <f t="shared" si="19"/>
        <v>0.78680657810566879</v>
      </c>
      <c r="G165" s="56">
        <f t="shared" si="20"/>
        <v>625.0610544988408</v>
      </c>
      <c r="H165" s="61">
        <f t="shared" si="21"/>
        <v>187.34675874434072</v>
      </c>
      <c r="I165" s="56">
        <f t="shared" si="22"/>
        <v>812.40781324318152</v>
      </c>
      <c r="J165" s="56">
        <f t="shared" si="23"/>
        <v>-44.742487658506477</v>
      </c>
      <c r="K165" s="56">
        <f t="shared" si="24"/>
        <v>767.66532558467509</v>
      </c>
      <c r="L165" s="56">
        <f t="shared" si="25"/>
        <v>5314771.9142368939</v>
      </c>
      <c r="M165" s="56">
        <f t="shared" si="26"/>
        <v>5022066.5599749442</v>
      </c>
    </row>
    <row r="166" spans="1:13" x14ac:dyDescent="0.25">
      <c r="A166" s="55">
        <v>3422</v>
      </c>
      <c r="B166" s="55" t="s">
        <v>186</v>
      </c>
      <c r="C166" s="56">
        <v>15158124</v>
      </c>
      <c r="D166" s="56">
        <v>4205</v>
      </c>
      <c r="E166" s="56">
        <f t="shared" si="18"/>
        <v>3604.7857312722949</v>
      </c>
      <c r="F166" s="57">
        <f t="shared" si="19"/>
        <v>0.76229400603822062</v>
      </c>
      <c r="G166" s="56">
        <f t="shared" si="20"/>
        <v>696.92937955697607</v>
      </c>
      <c r="H166" s="61">
        <f t="shared" si="21"/>
        <v>227.91758740619125</v>
      </c>
      <c r="I166" s="56">
        <f t="shared" si="22"/>
        <v>924.84696696316735</v>
      </c>
      <c r="J166" s="56">
        <f t="shared" si="23"/>
        <v>-44.742487658506477</v>
      </c>
      <c r="K166" s="56">
        <f t="shared" si="24"/>
        <v>880.10447930466091</v>
      </c>
      <c r="L166" s="56">
        <f t="shared" si="25"/>
        <v>3888981.4960801187</v>
      </c>
      <c r="M166" s="56">
        <f t="shared" si="26"/>
        <v>3700839.335476099</v>
      </c>
    </row>
    <row r="167" spans="1:13" x14ac:dyDescent="0.25">
      <c r="A167" s="55">
        <v>3423</v>
      </c>
      <c r="B167" s="55" t="s">
        <v>187</v>
      </c>
      <c r="C167" s="56">
        <v>7731969</v>
      </c>
      <c r="D167" s="56">
        <v>2250</v>
      </c>
      <c r="E167" s="56">
        <f t="shared" si="18"/>
        <v>3436.4306666666666</v>
      </c>
      <c r="F167" s="57">
        <f t="shared" si="19"/>
        <v>0.72669242907854037</v>
      </c>
      <c r="G167" s="56">
        <f t="shared" si="20"/>
        <v>801.30951961246558</v>
      </c>
      <c r="H167" s="61">
        <f t="shared" si="21"/>
        <v>286.84186001816113</v>
      </c>
      <c r="I167" s="56">
        <f t="shared" si="22"/>
        <v>1088.1513796306267</v>
      </c>
      <c r="J167" s="56">
        <f t="shared" si="23"/>
        <v>-44.742487658506477</v>
      </c>
      <c r="K167" s="56">
        <f t="shared" si="24"/>
        <v>1043.4088919721203</v>
      </c>
      <c r="L167" s="56">
        <f t="shared" si="25"/>
        <v>2448340.6041689101</v>
      </c>
      <c r="M167" s="56">
        <f t="shared" si="26"/>
        <v>2347670.0069372705</v>
      </c>
    </row>
    <row r="168" spans="1:13" x14ac:dyDescent="0.25">
      <c r="A168" s="55">
        <v>3424</v>
      </c>
      <c r="B168" s="55" t="s">
        <v>188</v>
      </c>
      <c r="C168" s="56">
        <v>5730448</v>
      </c>
      <c r="D168" s="56">
        <v>1846</v>
      </c>
      <c r="E168" s="56">
        <f t="shared" si="18"/>
        <v>3104.2513542795232</v>
      </c>
      <c r="F168" s="57">
        <f t="shared" si="19"/>
        <v>0.6564473943831648</v>
      </c>
      <c r="G168" s="56">
        <f t="shared" si="20"/>
        <v>1007.2606932924945</v>
      </c>
      <c r="H168" s="61">
        <f t="shared" si="21"/>
        <v>403.10461935366135</v>
      </c>
      <c r="I168" s="56">
        <f t="shared" si="22"/>
        <v>1410.3653126461559</v>
      </c>
      <c r="J168" s="56">
        <f t="shared" si="23"/>
        <v>-44.742487658506477</v>
      </c>
      <c r="K168" s="56">
        <f t="shared" si="24"/>
        <v>1365.6228249876494</v>
      </c>
      <c r="L168" s="56">
        <f t="shared" si="25"/>
        <v>2603534.3671448035</v>
      </c>
      <c r="M168" s="56">
        <f t="shared" si="26"/>
        <v>2520939.7349272007</v>
      </c>
    </row>
    <row r="169" spans="1:13" x14ac:dyDescent="0.25">
      <c r="A169" s="55">
        <v>3425</v>
      </c>
      <c r="B169" s="55" t="s">
        <v>189</v>
      </c>
      <c r="C169" s="56">
        <v>4356598</v>
      </c>
      <c r="D169" s="56">
        <v>1326</v>
      </c>
      <c r="E169" s="56">
        <f t="shared" si="18"/>
        <v>3285.5188536953242</v>
      </c>
      <c r="F169" s="57">
        <f t="shared" si="19"/>
        <v>0.69477952799528719</v>
      </c>
      <c r="G169" s="56">
        <f t="shared" si="20"/>
        <v>894.87484365469788</v>
      </c>
      <c r="H169" s="61">
        <f t="shared" si="21"/>
        <v>339.66099455813099</v>
      </c>
      <c r="I169" s="56">
        <f t="shared" si="22"/>
        <v>1234.5358382128288</v>
      </c>
      <c r="J169" s="56">
        <f t="shared" si="23"/>
        <v>-44.742487658506477</v>
      </c>
      <c r="K169" s="56">
        <f t="shared" si="24"/>
        <v>1189.7933505543224</v>
      </c>
      <c r="L169" s="56">
        <f t="shared" si="25"/>
        <v>1636994.521470211</v>
      </c>
      <c r="M169" s="56">
        <f t="shared" si="26"/>
        <v>1577665.9828350316</v>
      </c>
    </row>
    <row r="170" spans="1:13" x14ac:dyDescent="0.25">
      <c r="A170" s="55">
        <v>3426</v>
      </c>
      <c r="B170" s="55" t="s">
        <v>190</v>
      </c>
      <c r="C170" s="56">
        <v>5187095</v>
      </c>
      <c r="D170" s="56">
        <v>1606</v>
      </c>
      <c r="E170" s="56">
        <f t="shared" si="18"/>
        <v>3229.8225404732252</v>
      </c>
      <c r="F170" s="57">
        <f t="shared" si="19"/>
        <v>0.6830015836477743</v>
      </c>
      <c r="G170" s="56">
        <f t="shared" si="20"/>
        <v>929.40655785239926</v>
      </c>
      <c r="H170" s="61">
        <f t="shared" si="21"/>
        <v>359.15470418586563</v>
      </c>
      <c r="I170" s="56">
        <f t="shared" si="22"/>
        <v>1288.5612620382649</v>
      </c>
      <c r="J170" s="56">
        <f t="shared" si="23"/>
        <v>-44.742487658506477</v>
      </c>
      <c r="K170" s="56">
        <f t="shared" si="24"/>
        <v>1243.8187743797585</v>
      </c>
      <c r="L170" s="56">
        <f t="shared" si="25"/>
        <v>2069429.3868334533</v>
      </c>
      <c r="M170" s="56">
        <f t="shared" si="26"/>
        <v>1997572.9516538922</v>
      </c>
    </row>
    <row r="171" spans="1:13" x14ac:dyDescent="0.25">
      <c r="A171" s="55">
        <v>3427</v>
      </c>
      <c r="B171" s="55" t="s">
        <v>191</v>
      </c>
      <c r="C171" s="56">
        <v>21234542</v>
      </c>
      <c r="D171" s="56">
        <v>5722</v>
      </c>
      <c r="E171" s="56">
        <f t="shared" si="18"/>
        <v>3711.0349528137017</v>
      </c>
      <c r="F171" s="57">
        <f t="shared" si="19"/>
        <v>0.78476223321316985</v>
      </c>
      <c r="G171" s="56">
        <f t="shared" si="20"/>
        <v>631.05486220130388</v>
      </c>
      <c r="H171" s="61">
        <f t="shared" si="21"/>
        <v>190.7303598666989</v>
      </c>
      <c r="I171" s="56">
        <f t="shared" si="22"/>
        <v>821.78522206800278</v>
      </c>
      <c r="J171" s="56">
        <f t="shared" si="23"/>
        <v>-44.742487658506477</v>
      </c>
      <c r="K171" s="56">
        <f t="shared" si="24"/>
        <v>777.04273440949635</v>
      </c>
      <c r="L171" s="56">
        <f t="shared" si="25"/>
        <v>4702255.0406731116</v>
      </c>
      <c r="M171" s="56">
        <f t="shared" si="26"/>
        <v>4446238.5262911385</v>
      </c>
    </row>
    <row r="172" spans="1:13" x14ac:dyDescent="0.25">
      <c r="A172" s="55">
        <v>3428</v>
      </c>
      <c r="B172" s="55" t="s">
        <v>192</v>
      </c>
      <c r="C172" s="56">
        <v>10560947</v>
      </c>
      <c r="D172" s="56">
        <v>2509</v>
      </c>
      <c r="E172" s="56">
        <f t="shared" si="18"/>
        <v>4209.2255878836186</v>
      </c>
      <c r="F172" s="57">
        <f t="shared" si="19"/>
        <v>0.89011322028671624</v>
      </c>
      <c r="G172" s="56">
        <f t="shared" si="20"/>
        <v>322.17666845795537</v>
      </c>
      <c r="H172" s="61">
        <f t="shared" si="21"/>
        <v>16.363637592227995</v>
      </c>
      <c r="I172" s="56">
        <f t="shared" si="22"/>
        <v>338.54030605018335</v>
      </c>
      <c r="J172" s="56">
        <f t="shared" si="23"/>
        <v>-44.742487658506477</v>
      </c>
      <c r="K172" s="56">
        <f t="shared" si="24"/>
        <v>293.79781839167686</v>
      </c>
      <c r="L172" s="56">
        <f t="shared" si="25"/>
        <v>849397.62787991005</v>
      </c>
      <c r="M172" s="56">
        <f t="shared" si="26"/>
        <v>737138.7263447172</v>
      </c>
    </row>
    <row r="173" spans="1:13" x14ac:dyDescent="0.25">
      <c r="A173" s="55">
        <v>3429</v>
      </c>
      <c r="B173" s="55" t="s">
        <v>193</v>
      </c>
      <c r="C173" s="56">
        <v>5306467</v>
      </c>
      <c r="D173" s="56">
        <v>1540</v>
      </c>
      <c r="E173" s="56">
        <f t="shared" si="18"/>
        <v>3445.7577922077921</v>
      </c>
      <c r="F173" s="57">
        <f t="shared" si="19"/>
        <v>0.72866481035820563</v>
      </c>
      <c r="G173" s="56">
        <f t="shared" si="20"/>
        <v>795.5267017769678</v>
      </c>
      <c r="H173" s="61">
        <f t="shared" si="21"/>
        <v>283.57736607876723</v>
      </c>
      <c r="I173" s="56">
        <f t="shared" si="22"/>
        <v>1079.1040678557351</v>
      </c>
      <c r="J173" s="56">
        <f t="shared" si="23"/>
        <v>-44.742487658506477</v>
      </c>
      <c r="K173" s="56">
        <f t="shared" si="24"/>
        <v>1034.3615801972287</v>
      </c>
      <c r="L173" s="56">
        <f t="shared" si="25"/>
        <v>1661820.2644978322</v>
      </c>
      <c r="M173" s="56">
        <f t="shared" si="26"/>
        <v>1592916.8335037322</v>
      </c>
    </row>
    <row r="174" spans="1:13" x14ac:dyDescent="0.25">
      <c r="A174" s="55">
        <v>3430</v>
      </c>
      <c r="B174" s="55" t="s">
        <v>194</v>
      </c>
      <c r="C174" s="56">
        <v>6983261</v>
      </c>
      <c r="D174" s="56">
        <v>1895</v>
      </c>
      <c r="E174" s="56">
        <f t="shared" si="18"/>
        <v>3685.0981530343006</v>
      </c>
      <c r="F174" s="57">
        <f t="shared" si="19"/>
        <v>0.77927745034906526</v>
      </c>
      <c r="G174" s="56">
        <f t="shared" si="20"/>
        <v>647.1356780645325</v>
      </c>
      <c r="H174" s="61">
        <f t="shared" si="21"/>
        <v>199.80823978948928</v>
      </c>
      <c r="I174" s="56">
        <f t="shared" si="22"/>
        <v>846.94391785402172</v>
      </c>
      <c r="J174" s="56">
        <f t="shared" si="23"/>
        <v>-44.742487658506477</v>
      </c>
      <c r="K174" s="56">
        <f t="shared" si="24"/>
        <v>802.20143019551529</v>
      </c>
      <c r="L174" s="56">
        <f t="shared" si="25"/>
        <v>1604958.7243333713</v>
      </c>
      <c r="M174" s="56">
        <f t="shared" si="26"/>
        <v>1520171.7102205015</v>
      </c>
    </row>
    <row r="175" spans="1:13" x14ac:dyDescent="0.25">
      <c r="A175" s="55">
        <v>3431</v>
      </c>
      <c r="B175" s="55" t="s">
        <v>195</v>
      </c>
      <c r="C175" s="56">
        <v>8876626</v>
      </c>
      <c r="D175" s="56">
        <v>2516</v>
      </c>
      <c r="E175" s="56">
        <f t="shared" si="18"/>
        <v>3528.070747217806</v>
      </c>
      <c r="F175" s="57">
        <f t="shared" si="19"/>
        <v>0.74607130186728099</v>
      </c>
      <c r="G175" s="56">
        <f t="shared" si="20"/>
        <v>744.49266967075914</v>
      </c>
      <c r="H175" s="61">
        <f t="shared" si="21"/>
        <v>254.76783182526239</v>
      </c>
      <c r="I175" s="56">
        <f t="shared" si="22"/>
        <v>999.26050149602156</v>
      </c>
      <c r="J175" s="56">
        <f t="shared" si="23"/>
        <v>-44.742487658506477</v>
      </c>
      <c r="K175" s="56">
        <f t="shared" si="24"/>
        <v>954.51801383751513</v>
      </c>
      <c r="L175" s="56">
        <f t="shared" si="25"/>
        <v>2514139.4217639901</v>
      </c>
      <c r="M175" s="56">
        <f t="shared" si="26"/>
        <v>2401567.3228151882</v>
      </c>
    </row>
    <row r="176" spans="1:13" x14ac:dyDescent="0.25">
      <c r="A176" s="55">
        <v>3432</v>
      </c>
      <c r="B176" s="55" t="s">
        <v>196</v>
      </c>
      <c r="C176" s="56">
        <v>7304698</v>
      </c>
      <c r="D176" s="56">
        <v>2006</v>
      </c>
      <c r="E176" s="56">
        <f t="shared" si="18"/>
        <v>3641.4247258225323</v>
      </c>
      <c r="F176" s="57">
        <f t="shared" si="19"/>
        <v>0.77004195224501371</v>
      </c>
      <c r="G176" s="56">
        <f t="shared" si="20"/>
        <v>674.2132029358288</v>
      </c>
      <c r="H176" s="61">
        <f t="shared" si="21"/>
        <v>215.09393931360819</v>
      </c>
      <c r="I176" s="56">
        <f t="shared" si="22"/>
        <v>889.30714224943699</v>
      </c>
      <c r="J176" s="56">
        <f t="shared" si="23"/>
        <v>-44.742487658506477</v>
      </c>
      <c r="K176" s="56">
        <f t="shared" si="24"/>
        <v>844.56465459093056</v>
      </c>
      <c r="L176" s="56">
        <f t="shared" si="25"/>
        <v>1783950.1273523706</v>
      </c>
      <c r="M176" s="56">
        <f t="shared" si="26"/>
        <v>1694196.6971094068</v>
      </c>
    </row>
    <row r="177" spans="1:13" x14ac:dyDescent="0.25">
      <c r="A177" s="55">
        <v>3433</v>
      </c>
      <c r="B177" s="55" t="s">
        <v>197</v>
      </c>
      <c r="C177" s="56">
        <v>7811328</v>
      </c>
      <c r="D177" s="56">
        <v>2179</v>
      </c>
      <c r="E177" s="56">
        <f t="shared" si="18"/>
        <v>3584.8223955943095</v>
      </c>
      <c r="F177" s="57">
        <f t="shared" si="19"/>
        <v>0.75807241500277056</v>
      </c>
      <c r="G177" s="56">
        <f t="shared" si="20"/>
        <v>709.30664767732696</v>
      </c>
      <c r="H177" s="61">
        <f t="shared" si="21"/>
        <v>234.90475489348617</v>
      </c>
      <c r="I177" s="56">
        <f t="shared" si="22"/>
        <v>944.21140257081311</v>
      </c>
      <c r="J177" s="56">
        <f t="shared" si="23"/>
        <v>-44.742487658506477</v>
      </c>
      <c r="K177" s="56">
        <f t="shared" si="24"/>
        <v>899.46891491230667</v>
      </c>
      <c r="L177" s="56">
        <f t="shared" si="25"/>
        <v>2057436.6462018017</v>
      </c>
      <c r="M177" s="56">
        <f t="shared" si="26"/>
        <v>1959942.7655939162</v>
      </c>
    </row>
    <row r="178" spans="1:13" x14ac:dyDescent="0.25">
      <c r="A178" s="55">
        <v>3434</v>
      </c>
      <c r="B178" s="55" t="s">
        <v>198</v>
      </c>
      <c r="C178" s="56">
        <v>8723017</v>
      </c>
      <c r="D178" s="56">
        <v>2215</v>
      </c>
      <c r="E178" s="56">
        <f t="shared" si="18"/>
        <v>3938.156659142212</v>
      </c>
      <c r="F178" s="57">
        <f t="shared" si="19"/>
        <v>0.83279102834332852</v>
      </c>
      <c r="G178" s="56">
        <f t="shared" si="20"/>
        <v>490.23940427762744</v>
      </c>
      <c r="H178" s="61">
        <f t="shared" si="21"/>
        <v>111.23776265172029</v>
      </c>
      <c r="I178" s="56">
        <f t="shared" si="22"/>
        <v>601.47716692934773</v>
      </c>
      <c r="J178" s="56">
        <f t="shared" si="23"/>
        <v>-44.742487658506477</v>
      </c>
      <c r="K178" s="56">
        <f t="shared" si="24"/>
        <v>556.7346792708413</v>
      </c>
      <c r="L178" s="56">
        <f t="shared" si="25"/>
        <v>1332271.9247485052</v>
      </c>
      <c r="M178" s="56">
        <f t="shared" si="26"/>
        <v>1233167.3145849134</v>
      </c>
    </row>
    <row r="179" spans="1:13" x14ac:dyDescent="0.25">
      <c r="A179" s="55">
        <v>3435</v>
      </c>
      <c r="B179" s="55" t="s">
        <v>199</v>
      </c>
      <c r="C179" s="56">
        <v>12425986</v>
      </c>
      <c r="D179" s="56">
        <v>3529</v>
      </c>
      <c r="E179" s="56">
        <f t="shared" si="18"/>
        <v>3521.1068291300653</v>
      </c>
      <c r="F179" s="57">
        <f t="shared" si="19"/>
        <v>0.74459866149069132</v>
      </c>
      <c r="G179" s="56">
        <f t="shared" si="20"/>
        <v>748.81029888515843</v>
      </c>
      <c r="H179" s="61">
        <f t="shared" si="21"/>
        <v>257.20520315597162</v>
      </c>
      <c r="I179" s="56">
        <f t="shared" si="22"/>
        <v>1006.01550204113</v>
      </c>
      <c r="J179" s="56">
        <f t="shared" si="23"/>
        <v>-44.742487658506477</v>
      </c>
      <c r="K179" s="56">
        <f t="shared" si="24"/>
        <v>961.27301438262361</v>
      </c>
      <c r="L179" s="56">
        <f t="shared" si="25"/>
        <v>3550228.7067031479</v>
      </c>
      <c r="M179" s="56">
        <f t="shared" si="26"/>
        <v>3392332.4677562788</v>
      </c>
    </row>
    <row r="180" spans="1:13" x14ac:dyDescent="0.25">
      <c r="A180" s="55">
        <v>3436</v>
      </c>
      <c r="B180" s="55" t="s">
        <v>200</v>
      </c>
      <c r="C180" s="56">
        <v>21728098</v>
      </c>
      <c r="D180" s="56">
        <v>5553</v>
      </c>
      <c r="E180" s="56">
        <f t="shared" si="18"/>
        <v>3912.8575544750584</v>
      </c>
      <c r="F180" s="57">
        <f t="shared" si="19"/>
        <v>0.82744109708982849</v>
      </c>
      <c r="G180" s="56">
        <f t="shared" si="20"/>
        <v>505.92484917126268</v>
      </c>
      <c r="H180" s="61">
        <f t="shared" si="21"/>
        <v>120.09244928522406</v>
      </c>
      <c r="I180" s="56">
        <f t="shared" si="22"/>
        <v>626.01729845648674</v>
      </c>
      <c r="J180" s="56">
        <f t="shared" si="23"/>
        <v>-44.742487658506477</v>
      </c>
      <c r="K180" s="56">
        <f t="shared" si="24"/>
        <v>581.27481079798031</v>
      </c>
      <c r="L180" s="56">
        <f t="shared" si="25"/>
        <v>3476274.0583288707</v>
      </c>
      <c r="M180" s="56">
        <f t="shared" si="26"/>
        <v>3227819.0243611848</v>
      </c>
    </row>
    <row r="181" spans="1:13" x14ac:dyDescent="0.25">
      <c r="A181" s="55">
        <v>3437</v>
      </c>
      <c r="B181" s="55" t="s">
        <v>201</v>
      </c>
      <c r="C181" s="56">
        <v>19520906</v>
      </c>
      <c r="D181" s="56">
        <v>5623</v>
      </c>
      <c r="E181" s="56">
        <f t="shared" si="18"/>
        <v>3471.6176418282057</v>
      </c>
      <c r="F181" s="57">
        <f t="shared" si="19"/>
        <v>0.73413332078635063</v>
      </c>
      <c r="G181" s="56">
        <f t="shared" si="20"/>
        <v>779.49359501231129</v>
      </c>
      <c r="H181" s="61">
        <f t="shared" si="21"/>
        <v>274.52641871162245</v>
      </c>
      <c r="I181" s="56">
        <f t="shared" si="22"/>
        <v>1054.0200137239337</v>
      </c>
      <c r="J181" s="56">
        <f t="shared" si="23"/>
        <v>-44.742487658506477</v>
      </c>
      <c r="K181" s="56">
        <f t="shared" si="24"/>
        <v>1009.2775260654273</v>
      </c>
      <c r="L181" s="56">
        <f t="shared" si="25"/>
        <v>5926754.5371696791</v>
      </c>
      <c r="M181" s="56">
        <f t="shared" si="26"/>
        <v>5675167.5290658977</v>
      </c>
    </row>
    <row r="182" spans="1:13" x14ac:dyDescent="0.25">
      <c r="A182" s="55">
        <v>3438</v>
      </c>
      <c r="B182" s="55" t="s">
        <v>202</v>
      </c>
      <c r="C182" s="56">
        <v>11841860</v>
      </c>
      <c r="D182" s="56">
        <v>3128</v>
      </c>
      <c r="E182" s="56">
        <f t="shared" si="18"/>
        <v>3785.7608695652175</v>
      </c>
      <c r="F182" s="57">
        <f t="shared" si="19"/>
        <v>0.80056431485736412</v>
      </c>
      <c r="G182" s="56">
        <f t="shared" si="20"/>
        <v>584.72479381536402</v>
      </c>
      <c r="H182" s="61">
        <f t="shared" si="21"/>
        <v>164.57628900366836</v>
      </c>
      <c r="I182" s="56">
        <f t="shared" si="22"/>
        <v>749.30108281903244</v>
      </c>
      <c r="J182" s="56">
        <f t="shared" si="23"/>
        <v>-44.742487658506477</v>
      </c>
      <c r="K182" s="56">
        <f t="shared" si="24"/>
        <v>704.55859516052601</v>
      </c>
      <c r="L182" s="56">
        <f t="shared" si="25"/>
        <v>2343813.7870579334</v>
      </c>
      <c r="M182" s="56">
        <f t="shared" si="26"/>
        <v>2203859.2856621253</v>
      </c>
    </row>
    <row r="183" spans="1:13" x14ac:dyDescent="0.25">
      <c r="A183" s="55">
        <v>3439</v>
      </c>
      <c r="B183" s="55" t="s">
        <v>203</v>
      </c>
      <c r="C183" s="56">
        <v>17063365</v>
      </c>
      <c r="D183" s="56">
        <v>4447</v>
      </c>
      <c r="E183" s="56">
        <f t="shared" si="18"/>
        <v>3837.0508207780526</v>
      </c>
      <c r="F183" s="57">
        <f t="shared" si="19"/>
        <v>0.81141045809421541</v>
      </c>
      <c r="G183" s="56">
        <f t="shared" si="20"/>
        <v>552.92502406340623</v>
      </c>
      <c r="H183" s="61">
        <f t="shared" si="21"/>
        <v>146.62480607917607</v>
      </c>
      <c r="I183" s="56">
        <f t="shared" si="22"/>
        <v>699.54983014258232</v>
      </c>
      <c r="J183" s="56">
        <f t="shared" si="23"/>
        <v>-44.742487658506477</v>
      </c>
      <c r="K183" s="56">
        <f t="shared" si="24"/>
        <v>654.80734248407589</v>
      </c>
      <c r="L183" s="56">
        <f t="shared" si="25"/>
        <v>3110898.0946440636</v>
      </c>
      <c r="M183" s="56">
        <f t="shared" si="26"/>
        <v>2911928.2520266855</v>
      </c>
    </row>
    <row r="184" spans="1:13" x14ac:dyDescent="0.25">
      <c r="A184" s="55">
        <v>3440</v>
      </c>
      <c r="B184" s="55" t="s">
        <v>204</v>
      </c>
      <c r="C184" s="56">
        <v>22137326</v>
      </c>
      <c r="D184" s="56">
        <v>5134</v>
      </c>
      <c r="E184" s="56">
        <f t="shared" si="18"/>
        <v>4311.9061160888195</v>
      </c>
      <c r="F184" s="57">
        <f t="shared" si="19"/>
        <v>0.91182678581396248</v>
      </c>
      <c r="G184" s="56">
        <f t="shared" si="20"/>
        <v>258.51474097073077</v>
      </c>
      <c r="H184" s="61">
        <f t="shared" si="21"/>
        <v>0</v>
      </c>
      <c r="I184" s="56">
        <f t="shared" si="22"/>
        <v>258.51474097073077</v>
      </c>
      <c r="J184" s="56">
        <f t="shared" si="23"/>
        <v>-44.742487658506477</v>
      </c>
      <c r="K184" s="56">
        <f t="shared" si="24"/>
        <v>213.77225331222428</v>
      </c>
      <c r="L184" s="56">
        <f t="shared" si="25"/>
        <v>1327214.6801437319</v>
      </c>
      <c r="M184" s="56">
        <f t="shared" si="26"/>
        <v>1097506.7485049595</v>
      </c>
    </row>
    <row r="185" spans="1:13" x14ac:dyDescent="0.25">
      <c r="A185" s="55">
        <v>3441</v>
      </c>
      <c r="B185" s="55" t="s">
        <v>205</v>
      </c>
      <c r="C185" s="56">
        <v>23851224</v>
      </c>
      <c r="D185" s="56">
        <v>6174</v>
      </c>
      <c r="E185" s="56">
        <f t="shared" si="18"/>
        <v>3863.1720116618076</v>
      </c>
      <c r="F185" s="57">
        <f t="shared" si="19"/>
        <v>0.81693423363197493</v>
      </c>
      <c r="G185" s="56">
        <f t="shared" si="20"/>
        <v>536.72988571547819</v>
      </c>
      <c r="H185" s="61">
        <f t="shared" si="21"/>
        <v>137.48238926986184</v>
      </c>
      <c r="I185" s="56">
        <f t="shared" si="22"/>
        <v>674.21227498534006</v>
      </c>
      <c r="J185" s="56">
        <f t="shared" si="23"/>
        <v>-44.742487658506477</v>
      </c>
      <c r="K185" s="56">
        <f t="shared" si="24"/>
        <v>629.46978732683363</v>
      </c>
      <c r="L185" s="56">
        <f t="shared" si="25"/>
        <v>4162586.5857594893</v>
      </c>
      <c r="M185" s="56">
        <f t="shared" si="26"/>
        <v>3886346.4669558709</v>
      </c>
    </row>
    <row r="186" spans="1:13" x14ac:dyDescent="0.25">
      <c r="A186" s="55">
        <v>3442</v>
      </c>
      <c r="B186" s="55" t="s">
        <v>206</v>
      </c>
      <c r="C186" s="56">
        <v>55092090</v>
      </c>
      <c r="D186" s="56">
        <v>14827</v>
      </c>
      <c r="E186" s="56">
        <f t="shared" si="18"/>
        <v>3715.6599446954879</v>
      </c>
      <c r="F186" s="57">
        <f t="shared" si="19"/>
        <v>0.78574026737450031</v>
      </c>
      <c r="G186" s="56">
        <f t="shared" si="20"/>
        <v>628.18736723459642</v>
      </c>
      <c r="H186" s="61">
        <f t="shared" si="21"/>
        <v>189.11161270807372</v>
      </c>
      <c r="I186" s="56">
        <f t="shared" si="22"/>
        <v>817.29897994267014</v>
      </c>
      <c r="J186" s="56">
        <f t="shared" si="23"/>
        <v>-44.742487658506477</v>
      </c>
      <c r="K186" s="56">
        <f t="shared" si="24"/>
        <v>772.55649228416371</v>
      </c>
      <c r="L186" s="56">
        <f t="shared" si="25"/>
        <v>12118091.975609969</v>
      </c>
      <c r="M186" s="56">
        <f t="shared" si="26"/>
        <v>11454695.111097295</v>
      </c>
    </row>
    <row r="187" spans="1:13" x14ac:dyDescent="0.25">
      <c r="A187" s="55">
        <v>3443</v>
      </c>
      <c r="B187" s="55" t="s">
        <v>207</v>
      </c>
      <c r="C187" s="56">
        <v>52063277</v>
      </c>
      <c r="D187" s="56">
        <v>13649</v>
      </c>
      <c r="E187" s="56">
        <f t="shared" si="18"/>
        <v>3814.4389332551837</v>
      </c>
      <c r="F187" s="57">
        <f t="shared" si="19"/>
        <v>0.80662878517136749</v>
      </c>
      <c r="G187" s="56">
        <f t="shared" si="20"/>
        <v>566.94439432758497</v>
      </c>
      <c r="H187" s="61">
        <f t="shared" si="21"/>
        <v>154.53896671218021</v>
      </c>
      <c r="I187" s="56">
        <f t="shared" si="22"/>
        <v>721.48336103976521</v>
      </c>
      <c r="J187" s="56">
        <f t="shared" si="23"/>
        <v>-44.742487658506477</v>
      </c>
      <c r="K187" s="56">
        <f t="shared" si="24"/>
        <v>676.74087338125878</v>
      </c>
      <c r="L187" s="56">
        <f t="shared" si="25"/>
        <v>9847526.3948317561</v>
      </c>
      <c r="M187" s="56">
        <f t="shared" si="26"/>
        <v>9236836.1807808019</v>
      </c>
    </row>
    <row r="188" spans="1:13" x14ac:dyDescent="0.25">
      <c r="A188" s="55">
        <v>3446</v>
      </c>
      <c r="B188" s="55" t="s">
        <v>208</v>
      </c>
      <c r="C188" s="56">
        <v>54429136</v>
      </c>
      <c r="D188" s="56">
        <v>13660</v>
      </c>
      <c r="E188" s="56">
        <f t="shared" si="18"/>
        <v>3984.5633967789167</v>
      </c>
      <c r="F188" s="57">
        <f t="shared" si="19"/>
        <v>0.84260453199580854</v>
      </c>
      <c r="G188" s="56">
        <f t="shared" si="20"/>
        <v>461.46722694287052</v>
      </c>
      <c r="H188" s="61">
        <f t="shared" si="21"/>
        <v>94.995404478873638</v>
      </c>
      <c r="I188" s="56">
        <f t="shared" si="22"/>
        <v>556.46263142174416</v>
      </c>
      <c r="J188" s="56">
        <f t="shared" si="23"/>
        <v>-44.742487658506477</v>
      </c>
      <c r="K188" s="56">
        <f t="shared" si="24"/>
        <v>511.72014376323767</v>
      </c>
      <c r="L188" s="56">
        <f t="shared" si="25"/>
        <v>7601279.5452210251</v>
      </c>
      <c r="M188" s="56">
        <f t="shared" si="26"/>
        <v>6990097.1638058266</v>
      </c>
    </row>
    <row r="189" spans="1:13" x14ac:dyDescent="0.25">
      <c r="A189" s="55">
        <v>3447</v>
      </c>
      <c r="B189" s="55" t="s">
        <v>209</v>
      </c>
      <c r="C189" s="56">
        <v>19183238</v>
      </c>
      <c r="D189" s="56">
        <v>5597</v>
      </c>
      <c r="E189" s="56">
        <f t="shared" si="18"/>
        <v>3427.4143291048777</v>
      </c>
      <c r="F189" s="57">
        <f t="shared" si="19"/>
        <v>0.72478576926790494</v>
      </c>
      <c r="G189" s="56">
        <f t="shared" si="20"/>
        <v>806.89964890077476</v>
      </c>
      <c r="H189" s="61">
        <f t="shared" si="21"/>
        <v>289.99757816478729</v>
      </c>
      <c r="I189" s="56">
        <f t="shared" si="22"/>
        <v>1096.897227065562</v>
      </c>
      <c r="J189" s="56">
        <f t="shared" si="23"/>
        <v>-44.742487658506477</v>
      </c>
      <c r="K189" s="56">
        <f t="shared" si="24"/>
        <v>1052.1547394070556</v>
      </c>
      <c r="L189" s="56">
        <f t="shared" si="25"/>
        <v>6139333.7798859505</v>
      </c>
      <c r="M189" s="56">
        <f t="shared" si="26"/>
        <v>5888910.07646129</v>
      </c>
    </row>
    <row r="190" spans="1:13" x14ac:dyDescent="0.25">
      <c r="A190" s="55">
        <v>3448</v>
      </c>
      <c r="B190" s="55" t="s">
        <v>210</v>
      </c>
      <c r="C190" s="56">
        <v>22164718</v>
      </c>
      <c r="D190" s="56">
        <v>6544</v>
      </c>
      <c r="E190" s="56">
        <f t="shared" si="18"/>
        <v>3387.029034229829</v>
      </c>
      <c r="F190" s="57">
        <f t="shared" si="19"/>
        <v>0.71624560335783016</v>
      </c>
      <c r="G190" s="56">
        <f t="shared" si="20"/>
        <v>831.93853172330489</v>
      </c>
      <c r="H190" s="61">
        <f t="shared" si="21"/>
        <v>304.13243137105434</v>
      </c>
      <c r="I190" s="56">
        <f t="shared" si="22"/>
        <v>1136.0709630943593</v>
      </c>
      <c r="J190" s="56">
        <f t="shared" si="23"/>
        <v>-44.742487658506477</v>
      </c>
      <c r="K190" s="56">
        <f t="shared" si="24"/>
        <v>1091.3284754358529</v>
      </c>
      <c r="L190" s="56">
        <f t="shared" si="25"/>
        <v>7434448.3824894875</v>
      </c>
      <c r="M190" s="56">
        <f t="shared" si="26"/>
        <v>7141653.5432522213</v>
      </c>
    </row>
    <row r="191" spans="1:13" x14ac:dyDescent="0.25">
      <c r="A191" s="55">
        <v>3449</v>
      </c>
      <c r="B191" s="55" t="s">
        <v>211</v>
      </c>
      <c r="C191" s="56">
        <v>10087401</v>
      </c>
      <c r="D191" s="56">
        <v>2822</v>
      </c>
      <c r="E191" s="56">
        <f t="shared" si="18"/>
        <v>3574.557406094968</v>
      </c>
      <c r="F191" s="57">
        <f t="shared" si="19"/>
        <v>0.75590170624205</v>
      </c>
      <c r="G191" s="56">
        <f t="shared" si="20"/>
        <v>715.67094116691874</v>
      </c>
      <c r="H191" s="61">
        <f t="shared" si="21"/>
        <v>238.49750121825568</v>
      </c>
      <c r="I191" s="56">
        <f t="shared" si="22"/>
        <v>954.16844238517444</v>
      </c>
      <c r="J191" s="56">
        <f t="shared" si="23"/>
        <v>-44.742487658506477</v>
      </c>
      <c r="K191" s="56">
        <f t="shared" si="24"/>
        <v>909.42595472666801</v>
      </c>
      <c r="L191" s="56">
        <f t="shared" si="25"/>
        <v>2692663.3444109624</v>
      </c>
      <c r="M191" s="56">
        <f t="shared" si="26"/>
        <v>2566400.0442386572</v>
      </c>
    </row>
    <row r="192" spans="1:13" x14ac:dyDescent="0.25">
      <c r="A192" s="55">
        <v>3450</v>
      </c>
      <c r="B192" s="55" t="s">
        <v>212</v>
      </c>
      <c r="C192" s="56">
        <v>4494049</v>
      </c>
      <c r="D192" s="56">
        <v>1254</v>
      </c>
      <c r="E192" s="56">
        <f t="shared" si="18"/>
        <v>3583.7711323763956</v>
      </c>
      <c r="F192" s="57">
        <f t="shared" si="19"/>
        <v>0.75785010729587077</v>
      </c>
      <c r="G192" s="56">
        <f t="shared" si="20"/>
        <v>709.95843087243361</v>
      </c>
      <c r="H192" s="61">
        <f t="shared" si="21"/>
        <v>235.27269701975601</v>
      </c>
      <c r="I192" s="56">
        <f t="shared" si="22"/>
        <v>945.23112789218965</v>
      </c>
      <c r="J192" s="56">
        <f t="shared" si="23"/>
        <v>-44.742487658506477</v>
      </c>
      <c r="K192" s="56">
        <f t="shared" si="24"/>
        <v>900.48864023368321</v>
      </c>
      <c r="L192" s="56">
        <f t="shared" si="25"/>
        <v>1185319.8343768059</v>
      </c>
      <c r="M192" s="56">
        <f t="shared" si="26"/>
        <v>1129212.7548530388</v>
      </c>
    </row>
    <row r="193" spans="1:13" x14ac:dyDescent="0.25">
      <c r="A193" s="55">
        <v>3451</v>
      </c>
      <c r="B193" s="55" t="s">
        <v>213</v>
      </c>
      <c r="C193" s="56">
        <v>25318597</v>
      </c>
      <c r="D193" s="56">
        <v>6455</v>
      </c>
      <c r="E193" s="56">
        <f t="shared" si="18"/>
        <v>3922.3233152594889</v>
      </c>
      <c r="F193" s="57">
        <f t="shared" si="19"/>
        <v>0.82944279517855679</v>
      </c>
      <c r="G193" s="56">
        <f t="shared" si="20"/>
        <v>500.05607748491576</v>
      </c>
      <c r="H193" s="61">
        <f t="shared" si="21"/>
        <v>116.77943301067336</v>
      </c>
      <c r="I193" s="56">
        <f t="shared" si="22"/>
        <v>616.83551049558912</v>
      </c>
      <c r="J193" s="56">
        <f t="shared" si="23"/>
        <v>-44.742487658506477</v>
      </c>
      <c r="K193" s="56">
        <f t="shared" si="24"/>
        <v>572.09302283708269</v>
      </c>
      <c r="L193" s="56">
        <f t="shared" si="25"/>
        <v>3981673.2202490279</v>
      </c>
      <c r="M193" s="56">
        <f t="shared" si="26"/>
        <v>3692860.4624133687</v>
      </c>
    </row>
    <row r="194" spans="1:13" x14ac:dyDescent="0.25">
      <c r="A194" s="55">
        <v>3452</v>
      </c>
      <c r="B194" s="55" t="s">
        <v>214</v>
      </c>
      <c r="C194" s="56">
        <v>8727081</v>
      </c>
      <c r="D194" s="56">
        <v>2142</v>
      </c>
      <c r="E194" s="56">
        <f t="shared" si="18"/>
        <v>4074.2675070028013</v>
      </c>
      <c r="F194" s="57">
        <f t="shared" si="19"/>
        <v>0.86157401052748372</v>
      </c>
      <c r="G194" s="56">
        <f t="shared" si="20"/>
        <v>405.85067860406207</v>
      </c>
      <c r="H194" s="61">
        <f t="shared" si="21"/>
        <v>63.598965900514052</v>
      </c>
      <c r="I194" s="56">
        <f t="shared" si="22"/>
        <v>469.4496445045761</v>
      </c>
      <c r="J194" s="56">
        <f t="shared" si="23"/>
        <v>-44.742487658506477</v>
      </c>
      <c r="K194" s="56">
        <f t="shared" si="24"/>
        <v>424.70715684606961</v>
      </c>
      <c r="L194" s="56">
        <f t="shared" si="25"/>
        <v>1005561.138528802</v>
      </c>
      <c r="M194" s="56">
        <f t="shared" si="26"/>
        <v>909722.72996428108</v>
      </c>
    </row>
    <row r="195" spans="1:13" x14ac:dyDescent="0.25">
      <c r="A195" s="55">
        <v>3453</v>
      </c>
      <c r="B195" s="55" t="s">
        <v>215</v>
      </c>
      <c r="C195" s="56">
        <v>14600390</v>
      </c>
      <c r="D195" s="56">
        <v>3311</v>
      </c>
      <c r="E195" s="56">
        <f t="shared" si="18"/>
        <v>4409.6617336152221</v>
      </c>
      <c r="F195" s="57">
        <f t="shared" si="19"/>
        <v>0.93249889418658427</v>
      </c>
      <c r="G195" s="56">
        <f t="shared" si="20"/>
        <v>197.90625810436114</v>
      </c>
      <c r="H195" s="61">
        <f t="shared" si="21"/>
        <v>0</v>
      </c>
      <c r="I195" s="56">
        <f t="shared" si="22"/>
        <v>197.90625810436114</v>
      </c>
      <c r="J195" s="56">
        <f t="shared" si="23"/>
        <v>-44.742487658506477</v>
      </c>
      <c r="K195" s="56">
        <f t="shared" si="24"/>
        <v>153.16377044585465</v>
      </c>
      <c r="L195" s="56">
        <f t="shared" si="25"/>
        <v>655267.62058353971</v>
      </c>
      <c r="M195" s="56">
        <f t="shared" si="26"/>
        <v>507125.24394622474</v>
      </c>
    </row>
    <row r="196" spans="1:13" x14ac:dyDescent="0.25">
      <c r="A196" s="55">
        <v>3454</v>
      </c>
      <c r="B196" s="55" t="s">
        <v>216</v>
      </c>
      <c r="C196" s="56">
        <v>6273185</v>
      </c>
      <c r="D196" s="56">
        <v>1648</v>
      </c>
      <c r="E196" s="56">
        <f t="shared" si="18"/>
        <v>3806.5442961165049</v>
      </c>
      <c r="F196" s="57">
        <f t="shared" si="19"/>
        <v>0.80495932822737937</v>
      </c>
      <c r="G196" s="56">
        <f t="shared" si="20"/>
        <v>571.83906935356583</v>
      </c>
      <c r="H196" s="61">
        <f t="shared" si="21"/>
        <v>157.30208971071775</v>
      </c>
      <c r="I196" s="56">
        <f t="shared" si="22"/>
        <v>729.14115906428356</v>
      </c>
      <c r="J196" s="56">
        <f t="shared" si="23"/>
        <v>-44.742487658506477</v>
      </c>
      <c r="K196" s="56">
        <f t="shared" si="24"/>
        <v>684.39867140577712</v>
      </c>
      <c r="L196" s="56">
        <f t="shared" si="25"/>
        <v>1201624.6301379392</v>
      </c>
      <c r="M196" s="56">
        <f t="shared" si="26"/>
        <v>1127889.0104767208</v>
      </c>
    </row>
    <row r="197" spans="1:13" x14ac:dyDescent="0.25">
      <c r="A197" s="55">
        <v>3901</v>
      </c>
      <c r="B197" s="55" t="s">
        <v>217</v>
      </c>
      <c r="C197" s="56">
        <v>112739158</v>
      </c>
      <c r="D197" s="56">
        <v>28039</v>
      </c>
      <c r="E197" s="56">
        <f t="shared" si="18"/>
        <v>4020.7981026427474</v>
      </c>
      <c r="F197" s="57">
        <f t="shared" si="19"/>
        <v>0.8502669843992714</v>
      </c>
      <c r="G197" s="56">
        <f t="shared" si="20"/>
        <v>439.00170930729553</v>
      </c>
      <c r="H197" s="61">
        <f t="shared" si="21"/>
        <v>82.313257426532914</v>
      </c>
      <c r="I197" s="56">
        <f t="shared" si="22"/>
        <v>521.31496673382844</v>
      </c>
      <c r="J197" s="56">
        <f t="shared" si="23"/>
        <v>-44.742487658506477</v>
      </c>
      <c r="K197" s="56">
        <f t="shared" si="24"/>
        <v>476.57247907532195</v>
      </c>
      <c r="L197" s="56">
        <f t="shared" si="25"/>
        <v>14617150.352249816</v>
      </c>
      <c r="M197" s="56">
        <f t="shared" si="26"/>
        <v>13362615.740792952</v>
      </c>
    </row>
    <row r="198" spans="1:13" x14ac:dyDescent="0.25">
      <c r="A198" s="55">
        <v>3903</v>
      </c>
      <c r="B198" s="55" t="s">
        <v>218</v>
      </c>
      <c r="C198" s="56">
        <v>115965565</v>
      </c>
      <c r="D198" s="56">
        <v>27005</v>
      </c>
      <c r="E198" s="56">
        <f t="shared" si="18"/>
        <v>4294.2256989446396</v>
      </c>
      <c r="F198" s="57">
        <f t="shared" si="19"/>
        <v>0.90808795720721835</v>
      </c>
      <c r="G198" s="56">
        <f t="shared" si="20"/>
        <v>269.47659960012231</v>
      </c>
      <c r="H198" s="61">
        <f t="shared" si="21"/>
        <v>0</v>
      </c>
      <c r="I198" s="56">
        <f t="shared" si="22"/>
        <v>269.47659960012231</v>
      </c>
      <c r="J198" s="56">
        <f t="shared" si="23"/>
        <v>-44.742487658506477</v>
      </c>
      <c r="K198" s="56">
        <f t="shared" si="24"/>
        <v>224.73411194161582</v>
      </c>
      <c r="L198" s="56">
        <f t="shared" si="25"/>
        <v>7277215.5722013032</v>
      </c>
      <c r="M198" s="56">
        <f t="shared" si="26"/>
        <v>6068944.6929833349</v>
      </c>
    </row>
    <row r="199" spans="1:13" x14ac:dyDescent="0.25">
      <c r="A199" s="55">
        <v>3905</v>
      </c>
      <c r="B199" s="55" t="s">
        <v>219</v>
      </c>
      <c r="C199" s="56">
        <v>265135775</v>
      </c>
      <c r="D199" s="56">
        <v>59830</v>
      </c>
      <c r="E199" s="56">
        <f t="shared" si="18"/>
        <v>4431.4854587999334</v>
      </c>
      <c r="F199" s="57">
        <f t="shared" si="19"/>
        <v>0.937113896613333</v>
      </c>
      <c r="G199" s="56">
        <f t="shared" si="20"/>
        <v>184.37554848984016</v>
      </c>
      <c r="H199" s="61">
        <f t="shared" si="21"/>
        <v>0</v>
      </c>
      <c r="I199" s="56">
        <f t="shared" si="22"/>
        <v>184.37554848984016</v>
      </c>
      <c r="J199" s="56">
        <f t="shared" si="23"/>
        <v>-44.742487658506477</v>
      </c>
      <c r="K199" s="56">
        <f t="shared" si="24"/>
        <v>139.63306083133369</v>
      </c>
      <c r="L199" s="56">
        <f t="shared" si="25"/>
        <v>11031189.066147137</v>
      </c>
      <c r="M199" s="56">
        <f t="shared" si="26"/>
        <v>8354246.0295386948</v>
      </c>
    </row>
    <row r="200" spans="1:13" x14ac:dyDescent="0.25">
      <c r="A200" s="55">
        <v>3907</v>
      </c>
      <c r="B200" s="55" t="s">
        <v>220</v>
      </c>
      <c r="C200" s="56">
        <v>273549842</v>
      </c>
      <c r="D200" s="56">
        <v>66758</v>
      </c>
      <c r="E200" s="56">
        <f t="shared" si="18"/>
        <v>4097.6338715959137</v>
      </c>
      <c r="F200" s="57">
        <f t="shared" si="19"/>
        <v>0.86651523061657532</v>
      </c>
      <c r="G200" s="56">
        <f t="shared" si="20"/>
        <v>391.36353255633242</v>
      </c>
      <c r="H200" s="61">
        <f t="shared" si="21"/>
        <v>55.42073829292471</v>
      </c>
      <c r="I200" s="56">
        <f t="shared" si="22"/>
        <v>446.78427084925715</v>
      </c>
      <c r="J200" s="56">
        <f t="shared" si="23"/>
        <v>-44.742487658506477</v>
      </c>
      <c r="K200" s="56">
        <f t="shared" si="24"/>
        <v>402.04178319075066</v>
      </c>
      <c r="L200" s="56">
        <f t="shared" si="25"/>
        <v>29826424.353354707</v>
      </c>
      <c r="M200" s="56">
        <f t="shared" si="26"/>
        <v>26839505.362248134</v>
      </c>
    </row>
    <row r="201" spans="1:13" x14ac:dyDescent="0.25">
      <c r="A201" s="55">
        <v>3909</v>
      </c>
      <c r="B201" s="55" t="s">
        <v>221</v>
      </c>
      <c r="C201" s="56">
        <v>197337718</v>
      </c>
      <c r="D201" s="56">
        <v>48870</v>
      </c>
      <c r="E201" s="56">
        <f t="shared" ref="E201:E264" si="27">IF(ISNUMBER(C201),(C201)/D201,"")</f>
        <v>4038.0134642930225</v>
      </c>
      <c r="F201" s="57">
        <f t="shared" ref="F201:F264" si="28">IF(ISNUMBER(C201),E201/$E$366,"")</f>
        <v>0.85390746901502501</v>
      </c>
      <c r="G201" s="56">
        <f t="shared" ref="G201:G264" si="29">IF(ISNUMBER(D201),(E$366-E201)*0.62,"")</f>
        <v>428.32818508412493</v>
      </c>
      <c r="H201" s="61">
        <f t="shared" ref="H201:H264" si="30">IF(ISNUMBER(D201),(IF(E201&gt;=E$366*0.9,0,IF(E201&lt;0.9*E$366,(E$366*0.9-E201)*0.35))),"")</f>
        <v>76.287880848936624</v>
      </c>
      <c r="I201" s="56">
        <f t="shared" ref="I201:I264" si="31">IF(ISNUMBER(C201),G201+H201,"")</f>
        <v>504.61606593306158</v>
      </c>
      <c r="J201" s="56">
        <f t="shared" ref="J201:J264" si="32">IF(ISNUMBER(D201),I$368,"")</f>
        <v>-44.742487658506477</v>
      </c>
      <c r="K201" s="56">
        <f t="shared" ref="K201:K264" si="33">I201+J201</f>
        <v>459.87357827455509</v>
      </c>
      <c r="L201" s="56">
        <f t="shared" ref="L201:L264" si="34">I201*D201</f>
        <v>24660587.142148718</v>
      </c>
      <c r="M201" s="56">
        <f t="shared" ref="M201:M264" si="35">D201*K201</f>
        <v>22474021.770277508</v>
      </c>
    </row>
    <row r="202" spans="1:13" x14ac:dyDescent="0.25">
      <c r="A202" s="55">
        <v>3911</v>
      </c>
      <c r="B202" s="55" t="s">
        <v>222</v>
      </c>
      <c r="C202" s="56">
        <v>124686369</v>
      </c>
      <c r="D202" s="56">
        <v>27569</v>
      </c>
      <c r="E202" s="56">
        <f t="shared" si="27"/>
        <v>4522.7019115673402</v>
      </c>
      <c r="F202" s="57">
        <f t="shared" si="28"/>
        <v>0.95640318601365493</v>
      </c>
      <c r="G202" s="56">
        <f t="shared" si="29"/>
        <v>127.82134777404796</v>
      </c>
      <c r="H202" s="61">
        <f t="shared" si="30"/>
        <v>0</v>
      </c>
      <c r="I202" s="56">
        <f t="shared" si="31"/>
        <v>127.82134777404796</v>
      </c>
      <c r="J202" s="56">
        <f t="shared" si="32"/>
        <v>-44.742487658506477</v>
      </c>
      <c r="K202" s="56">
        <f t="shared" si="33"/>
        <v>83.078860115541488</v>
      </c>
      <c r="L202" s="56">
        <f t="shared" si="34"/>
        <v>3523906.7367827282</v>
      </c>
      <c r="M202" s="56">
        <f t="shared" si="35"/>
        <v>2290401.0945253633</v>
      </c>
    </row>
    <row r="203" spans="1:13" x14ac:dyDescent="0.25">
      <c r="A203" s="55">
        <v>4001</v>
      </c>
      <c r="B203" s="55" t="s">
        <v>223</v>
      </c>
      <c r="C203" s="56">
        <v>161686531</v>
      </c>
      <c r="D203" s="56">
        <v>37289</v>
      </c>
      <c r="E203" s="56">
        <f t="shared" si="27"/>
        <v>4336.0382686583171</v>
      </c>
      <c r="F203" s="57">
        <f t="shared" si="28"/>
        <v>0.9169299449551398</v>
      </c>
      <c r="G203" s="56">
        <f t="shared" si="29"/>
        <v>243.5528063776423</v>
      </c>
      <c r="H203" s="61">
        <f t="shared" si="30"/>
        <v>0</v>
      </c>
      <c r="I203" s="56">
        <f t="shared" si="31"/>
        <v>243.5528063776423</v>
      </c>
      <c r="J203" s="56">
        <f t="shared" si="32"/>
        <v>-44.742487658506477</v>
      </c>
      <c r="K203" s="56">
        <f t="shared" si="33"/>
        <v>198.81031871913581</v>
      </c>
      <c r="L203" s="56">
        <f t="shared" si="34"/>
        <v>9081840.5970159043</v>
      </c>
      <c r="M203" s="56">
        <f t="shared" si="35"/>
        <v>7413437.9747178555</v>
      </c>
    </row>
    <row r="204" spans="1:13" x14ac:dyDescent="0.25">
      <c r="A204" s="55">
        <v>4003</v>
      </c>
      <c r="B204" s="55" t="s">
        <v>224</v>
      </c>
      <c r="C204" s="56">
        <v>225591017</v>
      </c>
      <c r="D204" s="56">
        <v>56866</v>
      </c>
      <c r="E204" s="56">
        <f t="shared" si="27"/>
        <v>3967.0632187950619</v>
      </c>
      <c r="F204" s="57">
        <f t="shared" si="28"/>
        <v>0.838903818062671</v>
      </c>
      <c r="G204" s="56">
        <f t="shared" si="29"/>
        <v>472.31733729286054</v>
      </c>
      <c r="H204" s="61">
        <f t="shared" si="30"/>
        <v>101.12046677322284</v>
      </c>
      <c r="I204" s="56">
        <f t="shared" si="31"/>
        <v>573.43780406608334</v>
      </c>
      <c r="J204" s="56">
        <f t="shared" si="32"/>
        <v>-44.742487658506477</v>
      </c>
      <c r="K204" s="56">
        <f t="shared" si="33"/>
        <v>528.69531640757691</v>
      </c>
      <c r="L204" s="56">
        <f t="shared" si="34"/>
        <v>32609114.166021895</v>
      </c>
      <c r="M204" s="56">
        <f t="shared" si="35"/>
        <v>30064787.862833269</v>
      </c>
    </row>
    <row r="205" spans="1:13" x14ac:dyDescent="0.25">
      <c r="A205" s="55">
        <v>4005</v>
      </c>
      <c r="B205" s="55" t="s">
        <v>225</v>
      </c>
      <c r="C205" s="56">
        <v>51774840</v>
      </c>
      <c r="D205" s="56">
        <v>13333</v>
      </c>
      <c r="E205" s="56">
        <f t="shared" si="27"/>
        <v>3883.2100802520063</v>
      </c>
      <c r="F205" s="57">
        <f t="shared" si="28"/>
        <v>0.82117162822837997</v>
      </c>
      <c r="G205" s="56">
        <f t="shared" si="29"/>
        <v>524.30628318955496</v>
      </c>
      <c r="H205" s="61">
        <f t="shared" si="30"/>
        <v>130.46906526329229</v>
      </c>
      <c r="I205" s="56">
        <f t="shared" si="31"/>
        <v>654.77534845284731</v>
      </c>
      <c r="J205" s="56">
        <f t="shared" si="32"/>
        <v>-44.742487658506477</v>
      </c>
      <c r="K205" s="56">
        <f t="shared" si="33"/>
        <v>610.03286079434088</v>
      </c>
      <c r="L205" s="56">
        <f t="shared" si="34"/>
        <v>8730119.7209218126</v>
      </c>
      <c r="M205" s="56">
        <f t="shared" si="35"/>
        <v>8133568.1329709468</v>
      </c>
    </row>
    <row r="206" spans="1:13" x14ac:dyDescent="0.25">
      <c r="A206" s="55">
        <v>4010</v>
      </c>
      <c r="B206" s="55" t="s">
        <v>226</v>
      </c>
      <c r="C206" s="56">
        <v>9454404</v>
      </c>
      <c r="D206" s="56">
        <v>2389</v>
      </c>
      <c r="E206" s="56">
        <f t="shared" si="27"/>
        <v>3957.4734198409378</v>
      </c>
      <c r="F206" s="57">
        <f t="shared" si="28"/>
        <v>0.8368758899674108</v>
      </c>
      <c r="G206" s="56">
        <f t="shared" si="29"/>
        <v>478.26301264441742</v>
      </c>
      <c r="H206" s="61">
        <f t="shared" si="30"/>
        <v>104.47689640716625</v>
      </c>
      <c r="I206" s="56">
        <f t="shared" si="31"/>
        <v>582.73990905158371</v>
      </c>
      <c r="J206" s="56">
        <f t="shared" si="32"/>
        <v>-44.742487658506477</v>
      </c>
      <c r="K206" s="56">
        <f t="shared" si="33"/>
        <v>537.99742139307727</v>
      </c>
      <c r="L206" s="56">
        <f t="shared" si="34"/>
        <v>1392165.6427242334</v>
      </c>
      <c r="M206" s="56">
        <f t="shared" si="35"/>
        <v>1285275.8397080617</v>
      </c>
    </row>
    <row r="207" spans="1:13" x14ac:dyDescent="0.25">
      <c r="A207" s="55">
        <v>4012</v>
      </c>
      <c r="B207" s="55" t="s">
        <v>227</v>
      </c>
      <c r="C207" s="56">
        <v>61158166</v>
      </c>
      <c r="D207" s="56">
        <v>14310</v>
      </c>
      <c r="E207" s="56">
        <f t="shared" si="27"/>
        <v>4273.8061495457723</v>
      </c>
      <c r="F207" s="57">
        <f t="shared" si="28"/>
        <v>0.90376989192591139</v>
      </c>
      <c r="G207" s="56">
        <f t="shared" si="29"/>
        <v>282.13672022742003</v>
      </c>
      <c r="H207" s="61">
        <f t="shared" si="30"/>
        <v>0</v>
      </c>
      <c r="I207" s="56">
        <f t="shared" si="31"/>
        <v>282.13672022742003</v>
      </c>
      <c r="J207" s="56">
        <f t="shared" si="32"/>
        <v>-44.742487658506477</v>
      </c>
      <c r="K207" s="56">
        <f t="shared" si="33"/>
        <v>237.39423256891354</v>
      </c>
      <c r="L207" s="56">
        <f t="shared" si="34"/>
        <v>4037376.4664543807</v>
      </c>
      <c r="M207" s="56">
        <f t="shared" si="35"/>
        <v>3397111.4680611528</v>
      </c>
    </row>
    <row r="208" spans="1:13" x14ac:dyDescent="0.25">
      <c r="A208" s="55">
        <v>4014</v>
      </c>
      <c r="B208" s="55" t="s">
        <v>228</v>
      </c>
      <c r="C208" s="56">
        <v>40641920</v>
      </c>
      <c r="D208" s="56">
        <v>10446</v>
      </c>
      <c r="E208" s="56">
        <f t="shared" si="27"/>
        <v>3890.6681983534368</v>
      </c>
      <c r="F208" s="57">
        <f t="shared" si="28"/>
        <v>0.82274877570644633</v>
      </c>
      <c r="G208" s="56">
        <f t="shared" si="29"/>
        <v>519.68224996666811</v>
      </c>
      <c r="H208" s="61">
        <f t="shared" si="30"/>
        <v>127.85872392779162</v>
      </c>
      <c r="I208" s="56">
        <f t="shared" si="31"/>
        <v>647.54097389445974</v>
      </c>
      <c r="J208" s="56">
        <f t="shared" si="32"/>
        <v>-44.742487658506477</v>
      </c>
      <c r="K208" s="56">
        <f t="shared" si="33"/>
        <v>602.79848623595331</v>
      </c>
      <c r="L208" s="56">
        <f t="shared" si="34"/>
        <v>6764213.0133015262</v>
      </c>
      <c r="M208" s="56">
        <f t="shared" si="35"/>
        <v>6296832.9872207679</v>
      </c>
    </row>
    <row r="209" spans="1:13" x14ac:dyDescent="0.25">
      <c r="A209" s="55">
        <v>4016</v>
      </c>
      <c r="B209" s="55" t="s">
        <v>229</v>
      </c>
      <c r="C209" s="56">
        <v>14835673</v>
      </c>
      <c r="D209" s="56">
        <v>4067</v>
      </c>
      <c r="E209" s="56">
        <f t="shared" si="27"/>
        <v>3647.8173100565527</v>
      </c>
      <c r="F209" s="57">
        <f t="shared" si="28"/>
        <v>0.77139377424164823</v>
      </c>
      <c r="G209" s="56">
        <f t="shared" si="29"/>
        <v>670.24980071073617</v>
      </c>
      <c r="H209" s="61">
        <f t="shared" si="30"/>
        <v>212.85653483170103</v>
      </c>
      <c r="I209" s="56">
        <f t="shared" si="31"/>
        <v>883.10633554243714</v>
      </c>
      <c r="J209" s="56">
        <f t="shared" si="32"/>
        <v>-44.742487658506477</v>
      </c>
      <c r="K209" s="56">
        <f t="shared" si="33"/>
        <v>838.3638478839307</v>
      </c>
      <c r="L209" s="56">
        <f t="shared" si="34"/>
        <v>3591593.4666510918</v>
      </c>
      <c r="M209" s="56">
        <f t="shared" si="35"/>
        <v>3409625.7693439461</v>
      </c>
    </row>
    <row r="210" spans="1:13" x14ac:dyDescent="0.25">
      <c r="A210" s="55">
        <v>4018</v>
      </c>
      <c r="B210" s="55" t="s">
        <v>230</v>
      </c>
      <c r="C210" s="56">
        <v>24918836</v>
      </c>
      <c r="D210" s="56">
        <v>6558</v>
      </c>
      <c r="E210" s="56">
        <f t="shared" si="27"/>
        <v>3799.7615126562978</v>
      </c>
      <c r="F210" s="57">
        <f t="shared" si="28"/>
        <v>0.80352499188635473</v>
      </c>
      <c r="G210" s="56">
        <f t="shared" si="29"/>
        <v>576.04439509889426</v>
      </c>
      <c r="H210" s="61">
        <f t="shared" si="30"/>
        <v>159.67606392179027</v>
      </c>
      <c r="I210" s="56">
        <f t="shared" si="31"/>
        <v>735.72045902068453</v>
      </c>
      <c r="J210" s="56">
        <f t="shared" si="32"/>
        <v>-44.742487658506477</v>
      </c>
      <c r="K210" s="56">
        <f t="shared" si="33"/>
        <v>690.9779713621781</v>
      </c>
      <c r="L210" s="56">
        <f t="shared" si="34"/>
        <v>4824854.770257649</v>
      </c>
      <c r="M210" s="56">
        <f t="shared" si="35"/>
        <v>4531433.5361931641</v>
      </c>
    </row>
    <row r="211" spans="1:13" x14ac:dyDescent="0.25">
      <c r="A211" s="55">
        <v>4020</v>
      </c>
      <c r="B211" s="55" t="s">
        <v>231</v>
      </c>
      <c r="C211" s="56">
        <v>39554195</v>
      </c>
      <c r="D211" s="56">
        <v>11135</v>
      </c>
      <c r="E211" s="56">
        <f t="shared" si="27"/>
        <v>3552.2402334979793</v>
      </c>
      <c r="F211" s="57">
        <f t="shared" si="28"/>
        <v>0.75118235586435067</v>
      </c>
      <c r="G211" s="56">
        <f t="shared" si="29"/>
        <v>729.50758817705173</v>
      </c>
      <c r="H211" s="61">
        <f t="shared" si="30"/>
        <v>246.30851162720174</v>
      </c>
      <c r="I211" s="56">
        <f t="shared" si="31"/>
        <v>975.81609980425344</v>
      </c>
      <c r="J211" s="56">
        <f t="shared" si="32"/>
        <v>-44.742487658506477</v>
      </c>
      <c r="K211" s="56">
        <f t="shared" si="33"/>
        <v>931.07361214574701</v>
      </c>
      <c r="L211" s="56">
        <f t="shared" si="34"/>
        <v>10865712.271320362</v>
      </c>
      <c r="M211" s="56">
        <f t="shared" si="35"/>
        <v>10367504.671242893</v>
      </c>
    </row>
    <row r="212" spans="1:13" x14ac:dyDescent="0.25">
      <c r="A212" s="55">
        <v>4022</v>
      </c>
      <c r="B212" s="55" t="s">
        <v>232</v>
      </c>
      <c r="C212" s="56">
        <v>11797302</v>
      </c>
      <c r="D212" s="56">
        <v>2981</v>
      </c>
      <c r="E212" s="56">
        <f t="shared" si="27"/>
        <v>3957.4981549815498</v>
      </c>
      <c r="F212" s="57">
        <f t="shared" si="28"/>
        <v>0.83688112063875508</v>
      </c>
      <c r="G212" s="56">
        <f t="shared" si="29"/>
        <v>478.24767685723805</v>
      </c>
      <c r="H212" s="61">
        <f t="shared" si="30"/>
        <v>104.46823910795207</v>
      </c>
      <c r="I212" s="56">
        <f t="shared" si="31"/>
        <v>582.71591596519011</v>
      </c>
      <c r="J212" s="56">
        <f t="shared" si="32"/>
        <v>-44.742487658506477</v>
      </c>
      <c r="K212" s="56">
        <f t="shared" si="33"/>
        <v>537.97342830668367</v>
      </c>
      <c r="L212" s="56">
        <f t="shared" si="34"/>
        <v>1737076.1454922317</v>
      </c>
      <c r="M212" s="56">
        <f t="shared" si="35"/>
        <v>1603698.789782224</v>
      </c>
    </row>
    <row r="213" spans="1:13" x14ac:dyDescent="0.25">
      <c r="A213" s="55">
        <v>4024</v>
      </c>
      <c r="B213" s="55" t="s">
        <v>233</v>
      </c>
      <c r="C213" s="56">
        <v>6454019</v>
      </c>
      <c r="D213" s="56">
        <v>1646</v>
      </c>
      <c r="E213" s="56">
        <f t="shared" si="27"/>
        <v>3921.0321992709601</v>
      </c>
      <c r="F213" s="57">
        <f t="shared" si="28"/>
        <v>0.82916976647379426</v>
      </c>
      <c r="G213" s="56">
        <f t="shared" si="29"/>
        <v>500.85656939780364</v>
      </c>
      <c r="H213" s="61">
        <f t="shared" si="30"/>
        <v>117.23132360665846</v>
      </c>
      <c r="I213" s="56">
        <f t="shared" si="31"/>
        <v>618.0878930044621</v>
      </c>
      <c r="J213" s="56">
        <f t="shared" si="32"/>
        <v>-44.742487658506477</v>
      </c>
      <c r="K213" s="56">
        <f t="shared" si="33"/>
        <v>573.34540534595567</v>
      </c>
      <c r="L213" s="56">
        <f t="shared" si="34"/>
        <v>1017372.6718853447</v>
      </c>
      <c r="M213" s="56">
        <f t="shared" si="35"/>
        <v>943726.53719944297</v>
      </c>
    </row>
    <row r="214" spans="1:13" x14ac:dyDescent="0.25">
      <c r="A214" s="55">
        <v>4026</v>
      </c>
      <c r="B214" s="55" t="s">
        <v>234</v>
      </c>
      <c r="C214" s="56">
        <v>24121381</v>
      </c>
      <c r="D214" s="56">
        <v>5529</v>
      </c>
      <c r="E214" s="56">
        <f t="shared" si="27"/>
        <v>4362.7022969795626</v>
      </c>
      <c r="F214" s="57">
        <f t="shared" si="28"/>
        <v>0.92256851281502339</v>
      </c>
      <c r="G214" s="56">
        <f t="shared" si="29"/>
        <v>227.02110881847008</v>
      </c>
      <c r="H214" s="61">
        <f t="shared" si="30"/>
        <v>0</v>
      </c>
      <c r="I214" s="56">
        <f t="shared" si="31"/>
        <v>227.02110881847008</v>
      </c>
      <c r="J214" s="56">
        <f t="shared" si="32"/>
        <v>-44.742487658506477</v>
      </c>
      <c r="K214" s="56">
        <f t="shared" si="33"/>
        <v>182.27862115996362</v>
      </c>
      <c r="L214" s="56">
        <f t="shared" si="34"/>
        <v>1255199.7106573211</v>
      </c>
      <c r="M214" s="56">
        <f t="shared" si="35"/>
        <v>1007818.4963934389</v>
      </c>
    </row>
    <row r="215" spans="1:13" x14ac:dyDescent="0.25">
      <c r="A215" s="55">
        <v>4028</v>
      </c>
      <c r="B215" s="55" t="s">
        <v>235</v>
      </c>
      <c r="C215" s="56">
        <v>10580888</v>
      </c>
      <c r="D215" s="56">
        <v>2473</v>
      </c>
      <c r="E215" s="56">
        <f t="shared" si="27"/>
        <v>4278.5636878285486</v>
      </c>
      <c r="F215" s="57">
        <f t="shared" si="28"/>
        <v>0.9047759553057666</v>
      </c>
      <c r="G215" s="56">
        <f t="shared" si="29"/>
        <v>279.18704649209872</v>
      </c>
      <c r="H215" s="61">
        <f t="shared" si="30"/>
        <v>0</v>
      </c>
      <c r="I215" s="56">
        <f t="shared" si="31"/>
        <v>279.18704649209872</v>
      </c>
      <c r="J215" s="56">
        <f t="shared" si="32"/>
        <v>-44.742487658506477</v>
      </c>
      <c r="K215" s="56">
        <f t="shared" si="33"/>
        <v>234.44455883359223</v>
      </c>
      <c r="L215" s="56">
        <f t="shared" si="34"/>
        <v>690429.5659749601</v>
      </c>
      <c r="M215" s="56">
        <f t="shared" si="35"/>
        <v>579781.39399547363</v>
      </c>
    </row>
    <row r="216" spans="1:13" x14ac:dyDescent="0.25">
      <c r="A216" s="55">
        <v>4030</v>
      </c>
      <c r="B216" s="55" t="s">
        <v>236</v>
      </c>
      <c r="C216" s="56">
        <v>5690183</v>
      </c>
      <c r="D216" s="56">
        <v>1486</v>
      </c>
      <c r="E216" s="56">
        <f t="shared" si="27"/>
        <v>3829.1944818304173</v>
      </c>
      <c r="F216" s="57">
        <f t="shared" si="28"/>
        <v>0.80974909996209887</v>
      </c>
      <c r="G216" s="56">
        <f t="shared" si="29"/>
        <v>557.79595421094018</v>
      </c>
      <c r="H216" s="61">
        <f t="shared" si="30"/>
        <v>149.37452471084842</v>
      </c>
      <c r="I216" s="56">
        <f t="shared" si="31"/>
        <v>707.17047892178857</v>
      </c>
      <c r="J216" s="56">
        <f t="shared" si="32"/>
        <v>-44.742487658506477</v>
      </c>
      <c r="K216" s="56">
        <f t="shared" si="33"/>
        <v>662.42799126328214</v>
      </c>
      <c r="L216" s="56">
        <f t="shared" si="34"/>
        <v>1050855.3316777779</v>
      </c>
      <c r="M216" s="56">
        <f t="shared" si="35"/>
        <v>984367.99501723726</v>
      </c>
    </row>
    <row r="217" spans="1:13" x14ac:dyDescent="0.25">
      <c r="A217" s="55">
        <v>4032</v>
      </c>
      <c r="B217" s="55" t="s">
        <v>237</v>
      </c>
      <c r="C217" s="56">
        <v>4760174</v>
      </c>
      <c r="D217" s="56">
        <v>1256</v>
      </c>
      <c r="E217" s="56">
        <f t="shared" si="27"/>
        <v>3789.9474522292994</v>
      </c>
      <c r="F217" s="57">
        <f t="shared" si="28"/>
        <v>0.80144963984157247</v>
      </c>
      <c r="G217" s="56">
        <f t="shared" si="29"/>
        <v>582.12911256363327</v>
      </c>
      <c r="H217" s="61">
        <f t="shared" si="30"/>
        <v>163.1109850712397</v>
      </c>
      <c r="I217" s="56">
        <f t="shared" si="31"/>
        <v>745.240097634873</v>
      </c>
      <c r="J217" s="56">
        <f t="shared" si="32"/>
        <v>-44.742487658506477</v>
      </c>
      <c r="K217" s="56">
        <f t="shared" si="33"/>
        <v>700.49760997636656</v>
      </c>
      <c r="L217" s="56">
        <f t="shared" si="34"/>
        <v>936021.56262940052</v>
      </c>
      <c r="M217" s="56">
        <f t="shared" si="35"/>
        <v>879824.99813031638</v>
      </c>
    </row>
    <row r="218" spans="1:13" x14ac:dyDescent="0.25">
      <c r="A218" s="55">
        <v>4034</v>
      </c>
      <c r="B218" s="55" t="s">
        <v>238</v>
      </c>
      <c r="C218" s="56">
        <v>9755592</v>
      </c>
      <c r="D218" s="56">
        <v>2238</v>
      </c>
      <c r="E218" s="56">
        <f t="shared" si="27"/>
        <v>4359.0670241286862</v>
      </c>
      <c r="F218" s="57">
        <f t="shared" si="28"/>
        <v>0.92179977178265182</v>
      </c>
      <c r="G218" s="56">
        <f t="shared" si="29"/>
        <v>229.27497798601345</v>
      </c>
      <c r="H218" s="61">
        <f t="shared" si="30"/>
        <v>0</v>
      </c>
      <c r="I218" s="56">
        <f t="shared" si="31"/>
        <v>229.27497798601345</v>
      </c>
      <c r="J218" s="56">
        <f t="shared" si="32"/>
        <v>-44.742487658506477</v>
      </c>
      <c r="K218" s="56">
        <f t="shared" si="33"/>
        <v>184.53249032750699</v>
      </c>
      <c r="L218" s="56">
        <f t="shared" si="34"/>
        <v>513117.40073269809</v>
      </c>
      <c r="M218" s="56">
        <f t="shared" si="35"/>
        <v>412983.71335296065</v>
      </c>
    </row>
    <row r="219" spans="1:13" x14ac:dyDescent="0.25">
      <c r="A219" s="55">
        <v>4036</v>
      </c>
      <c r="B219" s="55" t="s">
        <v>239</v>
      </c>
      <c r="C219" s="56">
        <v>18046091</v>
      </c>
      <c r="D219" s="56">
        <v>3861</v>
      </c>
      <c r="E219" s="56">
        <f t="shared" si="27"/>
        <v>4673.942242942243</v>
      </c>
      <c r="F219" s="57">
        <f t="shared" si="28"/>
        <v>0.98838555796940264</v>
      </c>
      <c r="G219" s="56">
        <f t="shared" si="29"/>
        <v>34.052342321608251</v>
      </c>
      <c r="H219" s="61">
        <f t="shared" si="30"/>
        <v>0</v>
      </c>
      <c r="I219" s="56">
        <f t="shared" si="31"/>
        <v>34.052342321608251</v>
      </c>
      <c r="J219" s="56">
        <f t="shared" si="32"/>
        <v>-44.742487658506477</v>
      </c>
      <c r="K219" s="56">
        <f t="shared" si="33"/>
        <v>-10.690145336898226</v>
      </c>
      <c r="L219" s="56">
        <f t="shared" si="34"/>
        <v>131476.09370372945</v>
      </c>
      <c r="M219" s="56">
        <f t="shared" si="35"/>
        <v>-41274.651145764052</v>
      </c>
    </row>
    <row r="220" spans="1:13" x14ac:dyDescent="0.25">
      <c r="A220" s="55">
        <v>4201</v>
      </c>
      <c r="B220" s="55" t="s">
        <v>240</v>
      </c>
      <c r="C220" s="56">
        <v>26634477</v>
      </c>
      <c r="D220" s="56">
        <v>6687</v>
      </c>
      <c r="E220" s="56">
        <f t="shared" si="27"/>
        <v>3983.0233288470167</v>
      </c>
      <c r="F220" s="57">
        <f t="shared" si="28"/>
        <v>0.84227885811644465</v>
      </c>
      <c r="G220" s="56">
        <f t="shared" si="29"/>
        <v>462.42206906064848</v>
      </c>
      <c r="H220" s="61">
        <f t="shared" si="30"/>
        <v>95.534428255038634</v>
      </c>
      <c r="I220" s="56">
        <f t="shared" si="31"/>
        <v>557.9564973156871</v>
      </c>
      <c r="J220" s="56">
        <f t="shared" si="32"/>
        <v>-44.742487658506477</v>
      </c>
      <c r="K220" s="56">
        <f t="shared" si="33"/>
        <v>513.21400965718067</v>
      </c>
      <c r="L220" s="56">
        <f t="shared" si="34"/>
        <v>3731055.0975499996</v>
      </c>
      <c r="M220" s="56">
        <f t="shared" si="35"/>
        <v>3431862.0825775671</v>
      </c>
    </row>
    <row r="221" spans="1:13" x14ac:dyDescent="0.25">
      <c r="A221" s="55">
        <v>4202</v>
      </c>
      <c r="B221" s="55" t="s">
        <v>241</v>
      </c>
      <c r="C221" s="56">
        <v>100439869</v>
      </c>
      <c r="D221" s="56">
        <v>25419</v>
      </c>
      <c r="E221" s="56">
        <f t="shared" si="27"/>
        <v>3951.3698021165269</v>
      </c>
      <c r="F221" s="57">
        <f t="shared" si="28"/>
        <v>0.83558517491433459</v>
      </c>
      <c r="G221" s="56">
        <f t="shared" si="29"/>
        <v>482.0472556335522</v>
      </c>
      <c r="H221" s="61">
        <f t="shared" si="30"/>
        <v>106.61316261071008</v>
      </c>
      <c r="I221" s="56">
        <f t="shared" si="31"/>
        <v>588.66041824426225</v>
      </c>
      <c r="J221" s="56">
        <f t="shared" si="32"/>
        <v>-44.742487658506477</v>
      </c>
      <c r="K221" s="56">
        <f t="shared" si="33"/>
        <v>543.91793058575581</v>
      </c>
      <c r="L221" s="56">
        <f t="shared" si="34"/>
        <v>14963159.171350902</v>
      </c>
      <c r="M221" s="56">
        <f t="shared" si="35"/>
        <v>13825849.877559327</v>
      </c>
    </row>
    <row r="222" spans="1:13" x14ac:dyDescent="0.25">
      <c r="A222" s="55">
        <v>4203</v>
      </c>
      <c r="B222" s="55" t="s">
        <v>242</v>
      </c>
      <c r="C222" s="56">
        <v>186823345</v>
      </c>
      <c r="D222" s="56">
        <v>46568</v>
      </c>
      <c r="E222" s="56">
        <f t="shared" si="27"/>
        <v>4011.8395679436521</v>
      </c>
      <c r="F222" s="57">
        <f t="shared" si="28"/>
        <v>0.84837254799913742</v>
      </c>
      <c r="G222" s="56">
        <f t="shared" si="29"/>
        <v>444.55600082073454</v>
      </c>
      <c r="H222" s="61">
        <f t="shared" si="30"/>
        <v>85.448744571216253</v>
      </c>
      <c r="I222" s="56">
        <f t="shared" si="31"/>
        <v>530.00474539195079</v>
      </c>
      <c r="J222" s="56">
        <f t="shared" si="32"/>
        <v>-44.742487658506477</v>
      </c>
      <c r="K222" s="56">
        <f t="shared" si="33"/>
        <v>485.2622577334443</v>
      </c>
      <c r="L222" s="56">
        <f t="shared" si="34"/>
        <v>24681260.983412363</v>
      </c>
      <c r="M222" s="56">
        <f t="shared" si="35"/>
        <v>22597692.818131033</v>
      </c>
    </row>
    <row r="223" spans="1:13" x14ac:dyDescent="0.25">
      <c r="A223" s="55">
        <v>4204</v>
      </c>
      <c r="B223" s="55" t="s">
        <v>243</v>
      </c>
      <c r="C223" s="56">
        <v>475566471</v>
      </c>
      <c r="D223" s="56">
        <v>118221</v>
      </c>
      <c r="E223" s="56">
        <f t="shared" si="27"/>
        <v>4022.6903088283807</v>
      </c>
      <c r="F223" s="57">
        <f t="shared" si="28"/>
        <v>0.85066712397510891</v>
      </c>
      <c r="G223" s="56">
        <f t="shared" si="29"/>
        <v>437.82854147220286</v>
      </c>
      <c r="H223" s="61">
        <f t="shared" si="30"/>
        <v>81.650985261561246</v>
      </c>
      <c r="I223" s="56">
        <f t="shared" si="31"/>
        <v>519.47952673376415</v>
      </c>
      <c r="J223" s="56">
        <f t="shared" si="32"/>
        <v>-44.742487658506477</v>
      </c>
      <c r="K223" s="56">
        <f t="shared" si="33"/>
        <v>474.73703907525766</v>
      </c>
      <c r="L223" s="56">
        <f t="shared" si="34"/>
        <v>61413389.129992329</v>
      </c>
      <c r="M223" s="56">
        <f t="shared" si="35"/>
        <v>56123887.496516034</v>
      </c>
    </row>
    <row r="224" spans="1:13" x14ac:dyDescent="0.25">
      <c r="A224" s="55">
        <v>4205</v>
      </c>
      <c r="B224" s="55" t="s">
        <v>244</v>
      </c>
      <c r="C224" s="56">
        <v>91594561</v>
      </c>
      <c r="D224" s="56">
        <v>23768</v>
      </c>
      <c r="E224" s="56">
        <f t="shared" si="27"/>
        <v>3853.6924015483</v>
      </c>
      <c r="F224" s="57">
        <f t="shared" si="28"/>
        <v>0.81492960686417104</v>
      </c>
      <c r="G224" s="56">
        <f t="shared" si="29"/>
        <v>542.60724398585285</v>
      </c>
      <c r="H224" s="61">
        <f t="shared" si="30"/>
        <v>140.80025280958947</v>
      </c>
      <c r="I224" s="56">
        <f t="shared" si="31"/>
        <v>683.40749679544228</v>
      </c>
      <c r="J224" s="56">
        <f t="shared" si="32"/>
        <v>-44.742487658506477</v>
      </c>
      <c r="K224" s="56">
        <f t="shared" si="33"/>
        <v>638.66500913693585</v>
      </c>
      <c r="L224" s="56">
        <f t="shared" si="34"/>
        <v>16243229.383834071</v>
      </c>
      <c r="M224" s="56">
        <f t="shared" si="35"/>
        <v>15179789.937166691</v>
      </c>
    </row>
    <row r="225" spans="1:13" x14ac:dyDescent="0.25">
      <c r="A225" s="55">
        <v>4206</v>
      </c>
      <c r="B225" s="55" t="s">
        <v>245</v>
      </c>
      <c r="C225" s="56">
        <v>40121452</v>
      </c>
      <c r="D225" s="56">
        <v>9880</v>
      </c>
      <c r="E225" s="56">
        <f t="shared" si="27"/>
        <v>4060.8757085020243</v>
      </c>
      <c r="F225" s="57">
        <f t="shared" si="28"/>
        <v>0.85874208416951658</v>
      </c>
      <c r="G225" s="56">
        <f t="shared" si="29"/>
        <v>414.1535936745438</v>
      </c>
      <c r="H225" s="61">
        <f t="shared" si="30"/>
        <v>68.28609537578599</v>
      </c>
      <c r="I225" s="56">
        <f t="shared" si="31"/>
        <v>482.43968905032978</v>
      </c>
      <c r="J225" s="56">
        <f t="shared" si="32"/>
        <v>-44.742487658506477</v>
      </c>
      <c r="K225" s="56">
        <f t="shared" si="33"/>
        <v>437.69720139182328</v>
      </c>
      <c r="L225" s="56">
        <f t="shared" si="34"/>
        <v>4766504.1278172582</v>
      </c>
      <c r="M225" s="56">
        <f t="shared" si="35"/>
        <v>4324448.3497512145</v>
      </c>
    </row>
    <row r="226" spans="1:13" x14ac:dyDescent="0.25">
      <c r="A226" s="55">
        <v>4207</v>
      </c>
      <c r="B226" s="55" t="s">
        <v>246</v>
      </c>
      <c r="C226" s="56">
        <v>38907909</v>
      </c>
      <c r="D226" s="56">
        <v>9329</v>
      </c>
      <c r="E226" s="56">
        <f t="shared" si="27"/>
        <v>4170.6409047057559</v>
      </c>
      <c r="F226" s="57">
        <f t="shared" si="28"/>
        <v>0.88195382472092565</v>
      </c>
      <c r="G226" s="56">
        <f t="shared" si="29"/>
        <v>346.09917202823021</v>
      </c>
      <c r="H226" s="61">
        <f t="shared" si="30"/>
        <v>29.868276704479921</v>
      </c>
      <c r="I226" s="56">
        <f t="shared" si="31"/>
        <v>375.96744873271012</v>
      </c>
      <c r="J226" s="56">
        <f t="shared" si="32"/>
        <v>-44.742487658506477</v>
      </c>
      <c r="K226" s="56">
        <f t="shared" si="33"/>
        <v>331.22496107420363</v>
      </c>
      <c r="L226" s="56">
        <f t="shared" si="34"/>
        <v>3507400.3292274526</v>
      </c>
      <c r="M226" s="56">
        <f t="shared" si="35"/>
        <v>3089997.6618612455</v>
      </c>
    </row>
    <row r="227" spans="1:13" x14ac:dyDescent="0.25">
      <c r="A227" s="55">
        <v>4211</v>
      </c>
      <c r="B227" s="55" t="s">
        <v>247</v>
      </c>
      <c r="C227" s="56">
        <v>8479815</v>
      </c>
      <c r="D227" s="56">
        <v>2492</v>
      </c>
      <c r="E227" s="56">
        <f t="shared" si="27"/>
        <v>3402.8150080256823</v>
      </c>
      <c r="F227" s="57">
        <f t="shared" si="28"/>
        <v>0.71958381930216819</v>
      </c>
      <c r="G227" s="56">
        <f t="shared" si="29"/>
        <v>822.15122796987578</v>
      </c>
      <c r="H227" s="61">
        <f t="shared" si="30"/>
        <v>298.60734054250565</v>
      </c>
      <c r="I227" s="56">
        <f t="shared" si="31"/>
        <v>1120.7585685123813</v>
      </c>
      <c r="J227" s="56">
        <f t="shared" si="32"/>
        <v>-44.742487658506477</v>
      </c>
      <c r="K227" s="56">
        <f t="shared" si="33"/>
        <v>1076.0160808538749</v>
      </c>
      <c r="L227" s="56">
        <f t="shared" si="34"/>
        <v>2792930.3527328544</v>
      </c>
      <c r="M227" s="56">
        <f t="shared" si="35"/>
        <v>2681432.0734878564</v>
      </c>
    </row>
    <row r="228" spans="1:13" x14ac:dyDescent="0.25">
      <c r="A228" s="55">
        <v>4212</v>
      </c>
      <c r="B228" s="55" t="s">
        <v>248</v>
      </c>
      <c r="C228" s="56">
        <v>7832245</v>
      </c>
      <c r="D228" s="56">
        <v>2285</v>
      </c>
      <c r="E228" s="56">
        <f t="shared" si="27"/>
        <v>3427.6783369803065</v>
      </c>
      <c r="F228" s="57">
        <f t="shared" si="28"/>
        <v>0.7248415982785561</v>
      </c>
      <c r="G228" s="56">
        <f t="shared" si="29"/>
        <v>806.73596401800887</v>
      </c>
      <c r="H228" s="61">
        <f t="shared" si="30"/>
        <v>289.90517540838721</v>
      </c>
      <c r="I228" s="56">
        <f t="shared" si="31"/>
        <v>1096.641139426396</v>
      </c>
      <c r="J228" s="56">
        <f t="shared" si="32"/>
        <v>-44.742487658506477</v>
      </c>
      <c r="K228" s="56">
        <f t="shared" si="33"/>
        <v>1051.8986517678895</v>
      </c>
      <c r="L228" s="56">
        <f t="shared" si="34"/>
        <v>2505825.0035893149</v>
      </c>
      <c r="M228" s="56">
        <f t="shared" si="35"/>
        <v>2403588.4192896276</v>
      </c>
    </row>
    <row r="229" spans="1:13" x14ac:dyDescent="0.25">
      <c r="A229" s="55">
        <v>4213</v>
      </c>
      <c r="B229" s="55" t="s">
        <v>249</v>
      </c>
      <c r="C229" s="56">
        <v>24610813</v>
      </c>
      <c r="D229" s="56">
        <v>6464</v>
      </c>
      <c r="E229" s="56">
        <f t="shared" si="27"/>
        <v>3807.3658725247524</v>
      </c>
      <c r="F229" s="57">
        <f t="shared" si="28"/>
        <v>0.80513306470388513</v>
      </c>
      <c r="G229" s="56">
        <f t="shared" si="29"/>
        <v>571.32969198045237</v>
      </c>
      <c r="H229" s="61">
        <f t="shared" si="30"/>
        <v>157.01453796783116</v>
      </c>
      <c r="I229" s="56">
        <f t="shared" si="31"/>
        <v>728.34422994828356</v>
      </c>
      <c r="J229" s="56">
        <f t="shared" si="32"/>
        <v>-44.742487658506477</v>
      </c>
      <c r="K229" s="56">
        <f t="shared" si="33"/>
        <v>683.60174228977712</v>
      </c>
      <c r="L229" s="56">
        <f t="shared" si="34"/>
        <v>4708017.1023857053</v>
      </c>
      <c r="M229" s="56">
        <f t="shared" si="35"/>
        <v>4418801.6621611193</v>
      </c>
    </row>
    <row r="230" spans="1:13" x14ac:dyDescent="0.25">
      <c r="A230" s="55">
        <v>4214</v>
      </c>
      <c r="B230" s="55" t="s">
        <v>250</v>
      </c>
      <c r="C230" s="56">
        <v>23925768</v>
      </c>
      <c r="D230" s="56">
        <v>6260</v>
      </c>
      <c r="E230" s="56">
        <f t="shared" si="27"/>
        <v>3822.0076677316292</v>
      </c>
      <c r="F230" s="57">
        <f t="shared" si="28"/>
        <v>0.80822932438639949</v>
      </c>
      <c r="G230" s="56">
        <f t="shared" si="29"/>
        <v>562.25177895218872</v>
      </c>
      <c r="H230" s="61">
        <f t="shared" si="30"/>
        <v>151.88990964542427</v>
      </c>
      <c r="I230" s="56">
        <f t="shared" si="31"/>
        <v>714.14168859761298</v>
      </c>
      <c r="J230" s="56">
        <f t="shared" si="32"/>
        <v>-44.742487658506477</v>
      </c>
      <c r="K230" s="56">
        <f t="shared" si="33"/>
        <v>669.39920093910655</v>
      </c>
      <c r="L230" s="56">
        <f t="shared" si="34"/>
        <v>4470526.9706210569</v>
      </c>
      <c r="M230" s="56">
        <f t="shared" si="35"/>
        <v>4190438.9978788071</v>
      </c>
    </row>
    <row r="231" spans="1:13" x14ac:dyDescent="0.25">
      <c r="A231" s="55">
        <v>4215</v>
      </c>
      <c r="B231" s="55" t="s">
        <v>251</v>
      </c>
      <c r="C231" s="56">
        <v>50338687</v>
      </c>
      <c r="D231" s="56">
        <v>11734</v>
      </c>
      <c r="E231" s="56">
        <f t="shared" si="27"/>
        <v>4289.985256519516</v>
      </c>
      <c r="F231" s="57">
        <f t="shared" si="28"/>
        <v>0.90719124264924078</v>
      </c>
      <c r="G231" s="56">
        <f t="shared" si="29"/>
        <v>272.10567390369891</v>
      </c>
      <c r="H231" s="61">
        <f t="shared" si="30"/>
        <v>0</v>
      </c>
      <c r="I231" s="56">
        <f t="shared" si="31"/>
        <v>272.10567390369891</v>
      </c>
      <c r="J231" s="56">
        <f t="shared" si="32"/>
        <v>-44.742487658506477</v>
      </c>
      <c r="K231" s="56">
        <f t="shared" si="33"/>
        <v>227.36318624519242</v>
      </c>
      <c r="L231" s="56">
        <f t="shared" si="34"/>
        <v>3192887.977586003</v>
      </c>
      <c r="M231" s="56">
        <f t="shared" si="35"/>
        <v>2667879.6274010879</v>
      </c>
    </row>
    <row r="232" spans="1:13" x14ac:dyDescent="0.25">
      <c r="A232" s="55">
        <v>4216</v>
      </c>
      <c r="B232" s="55" t="s">
        <v>252</v>
      </c>
      <c r="C232" s="56">
        <v>19264564</v>
      </c>
      <c r="D232" s="56">
        <v>5413</v>
      </c>
      <c r="E232" s="56">
        <f t="shared" si="27"/>
        <v>3558.9440236467763</v>
      </c>
      <c r="F232" s="57">
        <f t="shared" si="28"/>
        <v>0.75259998770965941</v>
      </c>
      <c r="G232" s="56">
        <f t="shared" si="29"/>
        <v>725.35123828479755</v>
      </c>
      <c r="H232" s="61">
        <f t="shared" si="30"/>
        <v>243.96218507512279</v>
      </c>
      <c r="I232" s="56">
        <f t="shared" si="31"/>
        <v>969.31342335992031</v>
      </c>
      <c r="J232" s="56">
        <f t="shared" si="32"/>
        <v>-44.742487658506477</v>
      </c>
      <c r="K232" s="56">
        <f t="shared" si="33"/>
        <v>924.57093570141387</v>
      </c>
      <c r="L232" s="56">
        <f t="shared" si="34"/>
        <v>5246893.5606472483</v>
      </c>
      <c r="M232" s="56">
        <f t="shared" si="35"/>
        <v>5004702.4749517534</v>
      </c>
    </row>
    <row r="233" spans="1:13" x14ac:dyDescent="0.25">
      <c r="A233" s="55">
        <v>4217</v>
      </c>
      <c r="B233" s="55" t="s">
        <v>253</v>
      </c>
      <c r="C233" s="56">
        <v>6453837</v>
      </c>
      <c r="D233" s="56">
        <v>1778</v>
      </c>
      <c r="E233" s="56">
        <f t="shared" si="27"/>
        <v>3629.8295838020249</v>
      </c>
      <c r="F233" s="57">
        <f t="shared" si="28"/>
        <v>0.76758995983261724</v>
      </c>
      <c r="G233" s="56">
        <f t="shared" si="29"/>
        <v>681.40219098854345</v>
      </c>
      <c r="H233" s="61">
        <f t="shared" si="30"/>
        <v>219.15223902078577</v>
      </c>
      <c r="I233" s="56">
        <f t="shared" si="31"/>
        <v>900.55443000932928</v>
      </c>
      <c r="J233" s="56">
        <f t="shared" si="32"/>
        <v>-44.742487658506477</v>
      </c>
      <c r="K233" s="56">
        <f t="shared" si="33"/>
        <v>855.81194235082285</v>
      </c>
      <c r="L233" s="56">
        <f t="shared" si="34"/>
        <v>1601185.7765565875</v>
      </c>
      <c r="M233" s="56">
        <f t="shared" si="35"/>
        <v>1521633.633499763</v>
      </c>
    </row>
    <row r="234" spans="1:13" x14ac:dyDescent="0.25">
      <c r="A234" s="55">
        <v>4218</v>
      </c>
      <c r="B234" s="55" t="s">
        <v>254</v>
      </c>
      <c r="C234" s="56">
        <v>4462618</v>
      </c>
      <c r="D234" s="56">
        <v>1399</v>
      </c>
      <c r="E234" s="56">
        <f t="shared" si="27"/>
        <v>3189.8627591136528</v>
      </c>
      <c r="F234" s="57">
        <f t="shared" si="28"/>
        <v>0.67455139989656188</v>
      </c>
      <c r="G234" s="56">
        <f t="shared" si="29"/>
        <v>954.18162229533414</v>
      </c>
      <c r="H234" s="61">
        <f t="shared" si="30"/>
        <v>373.140627661716</v>
      </c>
      <c r="I234" s="56">
        <f t="shared" si="31"/>
        <v>1327.3222499570502</v>
      </c>
      <c r="J234" s="56">
        <f t="shared" si="32"/>
        <v>-44.742487658506477</v>
      </c>
      <c r="K234" s="56">
        <f t="shared" si="33"/>
        <v>1282.5797622985438</v>
      </c>
      <c r="L234" s="56">
        <f t="shared" si="34"/>
        <v>1856923.8276899131</v>
      </c>
      <c r="M234" s="56">
        <f t="shared" si="35"/>
        <v>1794329.0874556627</v>
      </c>
    </row>
    <row r="235" spans="1:13" x14ac:dyDescent="0.25">
      <c r="A235" s="55">
        <v>4219</v>
      </c>
      <c r="B235" s="55" t="s">
        <v>255</v>
      </c>
      <c r="C235" s="56">
        <v>14106987</v>
      </c>
      <c r="D235" s="56">
        <v>3828</v>
      </c>
      <c r="E235" s="56">
        <f t="shared" si="27"/>
        <v>3685.2108150470222</v>
      </c>
      <c r="F235" s="57">
        <f t="shared" si="28"/>
        <v>0.77930127467134347</v>
      </c>
      <c r="G235" s="56">
        <f t="shared" si="29"/>
        <v>647.06582761664515</v>
      </c>
      <c r="H235" s="61">
        <f t="shared" si="30"/>
        <v>199.76880808503674</v>
      </c>
      <c r="I235" s="56">
        <f t="shared" si="31"/>
        <v>846.83463570168192</v>
      </c>
      <c r="J235" s="56">
        <f t="shared" si="32"/>
        <v>-44.742487658506477</v>
      </c>
      <c r="K235" s="56">
        <f t="shared" si="33"/>
        <v>802.09214804317548</v>
      </c>
      <c r="L235" s="56">
        <f t="shared" si="34"/>
        <v>3241682.9854660383</v>
      </c>
      <c r="M235" s="56">
        <f t="shared" si="35"/>
        <v>3070408.7427092758</v>
      </c>
    </row>
    <row r="236" spans="1:13" x14ac:dyDescent="0.25">
      <c r="A236" s="55">
        <v>4220</v>
      </c>
      <c r="B236" s="55" t="s">
        <v>256</v>
      </c>
      <c r="C236" s="56">
        <v>4489869</v>
      </c>
      <c r="D236" s="56">
        <v>1162</v>
      </c>
      <c r="E236" s="56">
        <f t="shared" si="27"/>
        <v>3863.9148020654043</v>
      </c>
      <c r="F236" s="57">
        <f t="shared" si="28"/>
        <v>0.81709130945134822</v>
      </c>
      <c r="G236" s="56">
        <f t="shared" si="29"/>
        <v>536.26935566524821</v>
      </c>
      <c r="H236" s="61">
        <f t="shared" si="30"/>
        <v>137.222412628603</v>
      </c>
      <c r="I236" s="56">
        <f t="shared" si="31"/>
        <v>673.49176829385124</v>
      </c>
      <c r="J236" s="56">
        <f t="shared" si="32"/>
        <v>-44.742487658506477</v>
      </c>
      <c r="K236" s="56">
        <f t="shared" si="33"/>
        <v>628.7492806353448</v>
      </c>
      <c r="L236" s="56">
        <f t="shared" si="34"/>
        <v>782597.43475745514</v>
      </c>
      <c r="M236" s="56">
        <f t="shared" si="35"/>
        <v>730606.6640982707</v>
      </c>
    </row>
    <row r="237" spans="1:13" x14ac:dyDescent="0.25">
      <c r="A237" s="55">
        <v>4221</v>
      </c>
      <c r="B237" s="55" t="s">
        <v>257</v>
      </c>
      <c r="C237" s="56">
        <v>5514364</v>
      </c>
      <c r="D237" s="56">
        <v>1205</v>
      </c>
      <c r="E237" s="56">
        <f t="shared" si="27"/>
        <v>4576.2356846473031</v>
      </c>
      <c r="F237" s="57">
        <f t="shared" si="28"/>
        <v>0.96772382401592061</v>
      </c>
      <c r="G237" s="56">
        <f t="shared" si="29"/>
        <v>94.630408464470989</v>
      </c>
      <c r="H237" s="61">
        <f t="shared" si="30"/>
        <v>0</v>
      </c>
      <c r="I237" s="56">
        <f t="shared" si="31"/>
        <v>94.630408464470989</v>
      </c>
      <c r="J237" s="56">
        <f t="shared" si="32"/>
        <v>-44.742487658506477</v>
      </c>
      <c r="K237" s="56">
        <f t="shared" si="33"/>
        <v>49.887920805964512</v>
      </c>
      <c r="L237" s="56">
        <f t="shared" si="34"/>
        <v>114029.64219968754</v>
      </c>
      <c r="M237" s="56">
        <f t="shared" si="35"/>
        <v>60114.944571187239</v>
      </c>
    </row>
    <row r="238" spans="1:13" x14ac:dyDescent="0.25">
      <c r="A238" s="55">
        <v>4222</v>
      </c>
      <c r="B238" s="55" t="s">
        <v>258</v>
      </c>
      <c r="C238" s="56">
        <v>6920504</v>
      </c>
      <c r="D238" s="56">
        <v>1039</v>
      </c>
      <c r="E238" s="56">
        <f t="shared" si="27"/>
        <v>6660.7353224254093</v>
      </c>
      <c r="F238" s="57">
        <f t="shared" si="28"/>
        <v>1.4085271610026824</v>
      </c>
      <c r="G238" s="56">
        <f t="shared" si="29"/>
        <v>-1197.7593669579549</v>
      </c>
      <c r="H238" s="61">
        <f t="shared" si="30"/>
        <v>0</v>
      </c>
      <c r="I238" s="56">
        <f t="shared" si="31"/>
        <v>-1197.7593669579549</v>
      </c>
      <c r="J238" s="56">
        <f t="shared" si="32"/>
        <v>-44.742487658506477</v>
      </c>
      <c r="K238" s="56">
        <f t="shared" si="33"/>
        <v>-1242.5018546164613</v>
      </c>
      <c r="L238" s="56">
        <f t="shared" si="34"/>
        <v>-1244471.982269315</v>
      </c>
      <c r="M238" s="56">
        <f t="shared" si="35"/>
        <v>-1290959.4269465033</v>
      </c>
    </row>
    <row r="239" spans="1:13" x14ac:dyDescent="0.25">
      <c r="A239" s="55">
        <v>4223</v>
      </c>
      <c r="B239" s="55" t="s">
        <v>259</v>
      </c>
      <c r="C239" s="56">
        <v>54540053</v>
      </c>
      <c r="D239" s="56">
        <v>15622</v>
      </c>
      <c r="E239" s="56">
        <f t="shared" si="27"/>
        <v>3491.2337088721033</v>
      </c>
      <c r="F239" s="57">
        <f t="shared" si="28"/>
        <v>0.73828147589024062</v>
      </c>
      <c r="G239" s="56">
        <f t="shared" si="29"/>
        <v>767.33163344509478</v>
      </c>
      <c r="H239" s="61">
        <f t="shared" si="30"/>
        <v>267.66079524625832</v>
      </c>
      <c r="I239" s="56">
        <f t="shared" si="31"/>
        <v>1034.9924286913531</v>
      </c>
      <c r="J239" s="56">
        <f t="shared" si="32"/>
        <v>-44.742487658506477</v>
      </c>
      <c r="K239" s="56">
        <f t="shared" si="33"/>
        <v>990.24994103284666</v>
      </c>
      <c r="L239" s="56">
        <f t="shared" si="34"/>
        <v>16168651.721016318</v>
      </c>
      <c r="M239" s="56">
        <f t="shared" si="35"/>
        <v>15469684.578815131</v>
      </c>
    </row>
    <row r="240" spans="1:13" x14ac:dyDescent="0.25">
      <c r="A240" s="55">
        <v>4224</v>
      </c>
      <c r="B240" s="55" t="s">
        <v>260</v>
      </c>
      <c r="C240" s="56">
        <v>4334248</v>
      </c>
      <c r="D240" s="56">
        <v>915</v>
      </c>
      <c r="E240" s="56">
        <f t="shared" si="27"/>
        <v>4736.8830601092895</v>
      </c>
      <c r="F240" s="57">
        <f t="shared" si="28"/>
        <v>1.0016954774038245</v>
      </c>
      <c r="G240" s="56">
        <f t="shared" si="29"/>
        <v>-4.9709643219606372</v>
      </c>
      <c r="H240" s="61">
        <f t="shared" si="30"/>
        <v>0</v>
      </c>
      <c r="I240" s="56">
        <f t="shared" si="31"/>
        <v>-4.9709643219606372</v>
      </c>
      <c r="J240" s="56">
        <f t="shared" si="32"/>
        <v>-44.742487658506477</v>
      </c>
      <c r="K240" s="56">
        <f t="shared" si="33"/>
        <v>-49.713451980467113</v>
      </c>
      <c r="L240" s="56">
        <f t="shared" si="34"/>
        <v>-4548.4323545939833</v>
      </c>
      <c r="M240" s="56">
        <f t="shared" si="35"/>
        <v>-45487.808562127408</v>
      </c>
    </row>
    <row r="241" spans="1:13" x14ac:dyDescent="0.25">
      <c r="A241" s="55">
        <v>4225</v>
      </c>
      <c r="B241" s="55" t="s">
        <v>261</v>
      </c>
      <c r="C241" s="56">
        <v>39767979</v>
      </c>
      <c r="D241" s="56">
        <v>10869</v>
      </c>
      <c r="E241" s="56">
        <f t="shared" si="27"/>
        <v>3658.8443279050512</v>
      </c>
      <c r="F241" s="57">
        <f t="shared" si="28"/>
        <v>0.77372562701654812</v>
      </c>
      <c r="G241" s="56">
        <f t="shared" si="29"/>
        <v>663.41304964466713</v>
      </c>
      <c r="H241" s="61">
        <f t="shared" si="30"/>
        <v>208.99707858472658</v>
      </c>
      <c r="I241" s="56">
        <f t="shared" si="31"/>
        <v>872.41012822939365</v>
      </c>
      <c r="J241" s="56">
        <f t="shared" si="32"/>
        <v>-44.742487658506477</v>
      </c>
      <c r="K241" s="56">
        <f t="shared" si="33"/>
        <v>827.66764057088722</v>
      </c>
      <c r="L241" s="56">
        <f t="shared" si="34"/>
        <v>9482225.6837252788</v>
      </c>
      <c r="M241" s="56">
        <f t="shared" si="35"/>
        <v>8995919.5853649732</v>
      </c>
    </row>
    <row r="242" spans="1:13" x14ac:dyDescent="0.25">
      <c r="A242" s="55">
        <v>4226</v>
      </c>
      <c r="B242" s="55" t="s">
        <v>262</v>
      </c>
      <c r="C242" s="56">
        <v>7088190</v>
      </c>
      <c r="D242" s="56">
        <v>1786</v>
      </c>
      <c r="E242" s="56">
        <f t="shared" si="27"/>
        <v>3968.7513997760357</v>
      </c>
      <c r="F242" s="57">
        <f t="shared" si="28"/>
        <v>0.83926081299630606</v>
      </c>
      <c r="G242" s="56">
        <f t="shared" si="29"/>
        <v>471.27066508465674</v>
      </c>
      <c r="H242" s="61">
        <f t="shared" si="30"/>
        <v>100.529603429882</v>
      </c>
      <c r="I242" s="56">
        <f t="shared" si="31"/>
        <v>571.80026851453874</v>
      </c>
      <c r="J242" s="56">
        <f t="shared" si="32"/>
        <v>-44.742487658506477</v>
      </c>
      <c r="K242" s="56">
        <f t="shared" si="33"/>
        <v>527.05778085603231</v>
      </c>
      <c r="L242" s="56">
        <f t="shared" si="34"/>
        <v>1021235.2795669662</v>
      </c>
      <c r="M242" s="56">
        <f t="shared" si="35"/>
        <v>941325.19660887367</v>
      </c>
    </row>
    <row r="243" spans="1:13" x14ac:dyDescent="0.25">
      <c r="A243" s="55">
        <v>4227</v>
      </c>
      <c r="B243" s="55" t="s">
        <v>263</v>
      </c>
      <c r="C243" s="56">
        <v>24143977</v>
      </c>
      <c r="D243" s="56">
        <v>6163</v>
      </c>
      <c r="E243" s="56">
        <f t="shared" si="27"/>
        <v>3917.5688787927957</v>
      </c>
      <c r="F243" s="57">
        <f t="shared" si="28"/>
        <v>0.82843738773111597</v>
      </c>
      <c r="G243" s="56">
        <f t="shared" si="29"/>
        <v>503.00382809426554</v>
      </c>
      <c r="H243" s="61">
        <f t="shared" si="30"/>
        <v>118.44348577401601</v>
      </c>
      <c r="I243" s="56">
        <f t="shared" si="31"/>
        <v>621.44731386828153</v>
      </c>
      <c r="J243" s="56">
        <f t="shared" si="32"/>
        <v>-44.742487658506477</v>
      </c>
      <c r="K243" s="56">
        <f t="shared" si="33"/>
        <v>576.70482620977509</v>
      </c>
      <c r="L243" s="56">
        <f t="shared" si="34"/>
        <v>3829979.7953702193</v>
      </c>
      <c r="M243" s="56">
        <f t="shared" si="35"/>
        <v>3554231.8439308438</v>
      </c>
    </row>
    <row r="244" spans="1:13" x14ac:dyDescent="0.25">
      <c r="A244" s="55">
        <v>4228</v>
      </c>
      <c r="B244" s="55" t="s">
        <v>264</v>
      </c>
      <c r="C244" s="56">
        <v>9785421</v>
      </c>
      <c r="D244" s="56">
        <v>1902</v>
      </c>
      <c r="E244" s="56">
        <f t="shared" si="27"/>
        <v>5144.8059936908521</v>
      </c>
      <c r="F244" s="57">
        <f t="shared" si="28"/>
        <v>1.0879578048695406</v>
      </c>
      <c r="G244" s="56">
        <f t="shared" si="29"/>
        <v>-257.88318314252945</v>
      </c>
      <c r="H244" s="61">
        <f t="shared" si="30"/>
        <v>0</v>
      </c>
      <c r="I244" s="56">
        <f t="shared" si="31"/>
        <v>-257.88318314252945</v>
      </c>
      <c r="J244" s="56">
        <f t="shared" si="32"/>
        <v>-44.742487658506477</v>
      </c>
      <c r="K244" s="56">
        <f t="shared" si="33"/>
        <v>-302.62567080103594</v>
      </c>
      <c r="L244" s="56">
        <f t="shared" si="34"/>
        <v>-490493.814337091</v>
      </c>
      <c r="M244" s="56">
        <f t="shared" si="35"/>
        <v>-575594.02586357039</v>
      </c>
    </row>
    <row r="245" spans="1:13" x14ac:dyDescent="0.25">
      <c r="A245" s="55">
        <v>4601</v>
      </c>
      <c r="B245" s="55" t="s">
        <v>265</v>
      </c>
      <c r="C245" s="56">
        <v>1478691855</v>
      </c>
      <c r="D245" s="56">
        <v>293709</v>
      </c>
      <c r="E245" s="56">
        <f t="shared" si="27"/>
        <v>5034.5473070283851</v>
      </c>
      <c r="F245" s="57">
        <f t="shared" si="28"/>
        <v>1.0646417072642664</v>
      </c>
      <c r="G245" s="56">
        <f t="shared" si="29"/>
        <v>-189.5227974117999</v>
      </c>
      <c r="H245" s="61">
        <f t="shared" si="30"/>
        <v>0</v>
      </c>
      <c r="I245" s="56">
        <f t="shared" si="31"/>
        <v>-189.5227974117999</v>
      </c>
      <c r="J245" s="56">
        <f t="shared" si="32"/>
        <v>-44.742487658506477</v>
      </c>
      <c r="K245" s="56">
        <f t="shared" si="33"/>
        <v>-234.26528507030639</v>
      </c>
      <c r="L245" s="56">
        <f t="shared" si="34"/>
        <v>-55664551.305022337</v>
      </c>
      <c r="M245" s="56">
        <f t="shared" si="35"/>
        <v>-68805822.612714618</v>
      </c>
    </row>
    <row r="246" spans="1:13" x14ac:dyDescent="0.25">
      <c r="A246" s="55">
        <v>4602</v>
      </c>
      <c r="B246" s="55" t="s">
        <v>266</v>
      </c>
      <c r="C246" s="56">
        <v>75211263</v>
      </c>
      <c r="D246" s="56">
        <v>17419</v>
      </c>
      <c r="E246" s="56">
        <f t="shared" si="27"/>
        <v>4317.7715712727486</v>
      </c>
      <c r="F246" s="57">
        <f t="shared" si="28"/>
        <v>0.91306713729743794</v>
      </c>
      <c r="G246" s="56">
        <f t="shared" si="29"/>
        <v>254.87815875669475</v>
      </c>
      <c r="H246" s="61">
        <f t="shared" si="30"/>
        <v>0</v>
      </c>
      <c r="I246" s="56">
        <f t="shared" si="31"/>
        <v>254.87815875669475</v>
      </c>
      <c r="J246" s="56">
        <f t="shared" si="32"/>
        <v>-44.742487658506477</v>
      </c>
      <c r="K246" s="56">
        <f t="shared" si="33"/>
        <v>210.13567109818825</v>
      </c>
      <c r="L246" s="56">
        <f t="shared" si="34"/>
        <v>4439722.6473828657</v>
      </c>
      <c r="M246" s="56">
        <f t="shared" si="35"/>
        <v>3660353.2548593413</v>
      </c>
    </row>
    <row r="247" spans="1:13" x14ac:dyDescent="0.25">
      <c r="A247" s="55">
        <v>4611</v>
      </c>
      <c r="B247" s="55" t="s">
        <v>267</v>
      </c>
      <c r="C247" s="56">
        <v>16883614</v>
      </c>
      <c r="D247" s="56">
        <v>4093</v>
      </c>
      <c r="E247" s="56">
        <f t="shared" si="27"/>
        <v>4124.9973124847302</v>
      </c>
      <c r="F247" s="57">
        <f t="shared" si="28"/>
        <v>0.8723017013055735</v>
      </c>
      <c r="G247" s="56">
        <f t="shared" si="29"/>
        <v>374.39819920526617</v>
      </c>
      <c r="H247" s="61">
        <f t="shared" si="30"/>
        <v>45.843533981838931</v>
      </c>
      <c r="I247" s="56">
        <f t="shared" si="31"/>
        <v>420.24173318710507</v>
      </c>
      <c r="J247" s="56">
        <f t="shared" si="32"/>
        <v>-44.742487658506477</v>
      </c>
      <c r="K247" s="56">
        <f t="shared" si="33"/>
        <v>375.49924552859858</v>
      </c>
      <c r="L247" s="56">
        <f t="shared" si="34"/>
        <v>1720049.413934821</v>
      </c>
      <c r="M247" s="56">
        <f t="shared" si="35"/>
        <v>1536918.411948554</v>
      </c>
    </row>
    <row r="248" spans="1:13" x14ac:dyDescent="0.25">
      <c r="A248" s="55">
        <v>4612</v>
      </c>
      <c r="B248" s="55" t="s">
        <v>268</v>
      </c>
      <c r="C248" s="56">
        <v>24214449</v>
      </c>
      <c r="D248" s="56">
        <v>5752</v>
      </c>
      <c r="E248" s="56">
        <f t="shared" si="27"/>
        <v>4209.7442628650906</v>
      </c>
      <c r="F248" s="57">
        <f t="shared" si="28"/>
        <v>0.89022290304151308</v>
      </c>
      <c r="G248" s="56">
        <f t="shared" si="29"/>
        <v>321.8550899694427</v>
      </c>
      <c r="H248" s="61">
        <f t="shared" si="30"/>
        <v>16.182101348712784</v>
      </c>
      <c r="I248" s="56">
        <f t="shared" si="31"/>
        <v>338.03719131815546</v>
      </c>
      <c r="J248" s="56">
        <f t="shared" si="32"/>
        <v>-44.742487658506477</v>
      </c>
      <c r="K248" s="56">
        <f t="shared" si="33"/>
        <v>293.29470365964897</v>
      </c>
      <c r="L248" s="56">
        <f t="shared" si="34"/>
        <v>1944389.9244620302</v>
      </c>
      <c r="M248" s="56">
        <f t="shared" si="35"/>
        <v>1687031.135450301</v>
      </c>
    </row>
    <row r="249" spans="1:13" x14ac:dyDescent="0.25">
      <c r="A249" s="55">
        <v>4613</v>
      </c>
      <c r="B249" s="55" t="s">
        <v>269</v>
      </c>
      <c r="C249" s="56">
        <v>62555950</v>
      </c>
      <c r="D249" s="56">
        <v>12365</v>
      </c>
      <c r="E249" s="56">
        <f t="shared" si="27"/>
        <v>5059.1144359078044</v>
      </c>
      <c r="F249" s="57">
        <f t="shared" si="28"/>
        <v>1.0698368496351112</v>
      </c>
      <c r="G249" s="56">
        <f t="shared" si="29"/>
        <v>-204.75441731703981</v>
      </c>
      <c r="H249" s="61">
        <f t="shared" si="30"/>
        <v>0</v>
      </c>
      <c r="I249" s="56">
        <f t="shared" si="31"/>
        <v>-204.75441731703981</v>
      </c>
      <c r="J249" s="56">
        <f t="shared" si="32"/>
        <v>-44.742487658506477</v>
      </c>
      <c r="K249" s="56">
        <f t="shared" si="33"/>
        <v>-249.49690497554627</v>
      </c>
      <c r="L249" s="56">
        <f t="shared" si="34"/>
        <v>-2531788.3701251973</v>
      </c>
      <c r="M249" s="56">
        <f t="shared" si="35"/>
        <v>-3085029.2300226297</v>
      </c>
    </row>
    <row r="250" spans="1:13" x14ac:dyDescent="0.25">
      <c r="A250" s="55">
        <v>4614</v>
      </c>
      <c r="B250" s="55" t="s">
        <v>270</v>
      </c>
      <c r="C250" s="56">
        <v>101629028</v>
      </c>
      <c r="D250" s="56">
        <v>19350</v>
      </c>
      <c r="E250" s="56">
        <f t="shared" si="27"/>
        <v>5252.1461498708013</v>
      </c>
      <c r="F250" s="57">
        <f t="shared" si="28"/>
        <v>1.1106567289562996</v>
      </c>
      <c r="G250" s="56">
        <f t="shared" si="29"/>
        <v>-324.43407997409793</v>
      </c>
      <c r="H250" s="61">
        <f t="shared" si="30"/>
        <v>0</v>
      </c>
      <c r="I250" s="56">
        <f t="shared" si="31"/>
        <v>-324.43407997409793</v>
      </c>
      <c r="J250" s="56">
        <f t="shared" si="32"/>
        <v>-44.742487658506477</v>
      </c>
      <c r="K250" s="56">
        <f t="shared" si="33"/>
        <v>-369.17656763260442</v>
      </c>
      <c r="L250" s="56">
        <f t="shared" si="34"/>
        <v>-6277799.4474987946</v>
      </c>
      <c r="M250" s="56">
        <f t="shared" si="35"/>
        <v>-7143566.5836908957</v>
      </c>
    </row>
    <row r="251" spans="1:13" x14ac:dyDescent="0.25">
      <c r="A251" s="55">
        <v>4615</v>
      </c>
      <c r="B251" s="55" t="s">
        <v>271</v>
      </c>
      <c r="C251" s="56">
        <v>14310147</v>
      </c>
      <c r="D251" s="56">
        <v>3208</v>
      </c>
      <c r="E251" s="56">
        <f t="shared" si="27"/>
        <v>4460.7690149625932</v>
      </c>
      <c r="F251" s="57">
        <f t="shared" si="28"/>
        <v>0.94330640873537819</v>
      </c>
      <c r="G251" s="56">
        <f t="shared" si="29"/>
        <v>166.21974366899107</v>
      </c>
      <c r="H251" s="61">
        <f t="shared" si="30"/>
        <v>0</v>
      </c>
      <c r="I251" s="56">
        <f t="shared" si="31"/>
        <v>166.21974366899107</v>
      </c>
      <c r="J251" s="56">
        <f t="shared" si="32"/>
        <v>-44.742487658506477</v>
      </c>
      <c r="K251" s="56">
        <f t="shared" si="33"/>
        <v>121.4772560104846</v>
      </c>
      <c r="L251" s="56">
        <f t="shared" si="34"/>
        <v>533232.93769012333</v>
      </c>
      <c r="M251" s="56">
        <f t="shared" si="35"/>
        <v>389699.03728163458</v>
      </c>
    </row>
    <row r="252" spans="1:13" x14ac:dyDescent="0.25">
      <c r="A252" s="55">
        <v>4616</v>
      </c>
      <c r="B252" s="55" t="s">
        <v>272</v>
      </c>
      <c r="C252" s="56">
        <v>16684523</v>
      </c>
      <c r="D252" s="56">
        <v>2986</v>
      </c>
      <c r="E252" s="56">
        <f t="shared" si="27"/>
        <v>5587.5830542531812</v>
      </c>
      <c r="F252" s="57">
        <f t="shared" si="28"/>
        <v>1.1815906375646361</v>
      </c>
      <c r="G252" s="56">
        <f t="shared" si="29"/>
        <v>-532.40496069117341</v>
      </c>
      <c r="H252" s="61">
        <f t="shared" si="30"/>
        <v>0</v>
      </c>
      <c r="I252" s="56">
        <f t="shared" si="31"/>
        <v>-532.40496069117341</v>
      </c>
      <c r="J252" s="56">
        <f t="shared" si="32"/>
        <v>-44.742487658506477</v>
      </c>
      <c r="K252" s="56">
        <f t="shared" si="33"/>
        <v>-577.14744834967985</v>
      </c>
      <c r="L252" s="56">
        <f t="shared" si="34"/>
        <v>-1589761.2126238439</v>
      </c>
      <c r="M252" s="56">
        <f t="shared" si="35"/>
        <v>-1723362.280772144</v>
      </c>
    </row>
    <row r="253" spans="1:13" x14ac:dyDescent="0.25">
      <c r="A253" s="55">
        <v>4617</v>
      </c>
      <c r="B253" s="55" t="s">
        <v>273</v>
      </c>
      <c r="C253" s="56">
        <v>60105513</v>
      </c>
      <c r="D253" s="56">
        <v>13175</v>
      </c>
      <c r="E253" s="56">
        <f t="shared" si="27"/>
        <v>4562.0882732447817</v>
      </c>
      <c r="F253" s="57">
        <f t="shared" si="28"/>
        <v>0.96473211030058348</v>
      </c>
      <c r="G253" s="56">
        <f t="shared" si="29"/>
        <v>103.40180353403423</v>
      </c>
      <c r="H253" s="61">
        <f t="shared" si="30"/>
        <v>0</v>
      </c>
      <c r="I253" s="56">
        <f t="shared" si="31"/>
        <v>103.40180353403423</v>
      </c>
      <c r="J253" s="56">
        <f t="shared" si="32"/>
        <v>-44.742487658506477</v>
      </c>
      <c r="K253" s="56">
        <f t="shared" si="33"/>
        <v>58.659315875527753</v>
      </c>
      <c r="L253" s="56">
        <f t="shared" si="34"/>
        <v>1362318.7615609011</v>
      </c>
      <c r="M253" s="56">
        <f t="shared" si="35"/>
        <v>772836.48666007817</v>
      </c>
    </row>
    <row r="254" spans="1:13" x14ac:dyDescent="0.25">
      <c r="A254" s="55">
        <v>4618</v>
      </c>
      <c r="B254" s="55" t="s">
        <v>274</v>
      </c>
      <c r="C254" s="56">
        <v>53557470</v>
      </c>
      <c r="D254" s="56">
        <v>10981</v>
      </c>
      <c r="E254" s="56">
        <f t="shared" si="27"/>
        <v>4877.2853109917132</v>
      </c>
      <c r="F254" s="57">
        <f t="shared" si="28"/>
        <v>1.0313859506415142</v>
      </c>
      <c r="G254" s="56">
        <f t="shared" si="29"/>
        <v>-92.020359869063327</v>
      </c>
      <c r="H254" s="61">
        <f t="shared" si="30"/>
        <v>0</v>
      </c>
      <c r="I254" s="56">
        <f t="shared" si="31"/>
        <v>-92.020359869063327</v>
      </c>
      <c r="J254" s="56">
        <f t="shared" si="32"/>
        <v>-44.742487658506477</v>
      </c>
      <c r="K254" s="56">
        <f t="shared" si="33"/>
        <v>-136.76284752756982</v>
      </c>
      <c r="L254" s="56">
        <f t="shared" si="34"/>
        <v>-1010475.5717221844</v>
      </c>
      <c r="M254" s="56">
        <f t="shared" si="35"/>
        <v>-1501792.8287002442</v>
      </c>
    </row>
    <row r="255" spans="1:13" x14ac:dyDescent="0.25">
      <c r="A255" s="55">
        <v>4619</v>
      </c>
      <c r="B255" s="55" t="s">
        <v>275</v>
      </c>
      <c r="C255" s="56">
        <v>4851197</v>
      </c>
      <c r="D255" s="56">
        <v>967</v>
      </c>
      <c r="E255" s="56">
        <f t="shared" si="27"/>
        <v>5016.7497414684594</v>
      </c>
      <c r="F255" s="57">
        <f t="shared" si="28"/>
        <v>1.0608781056080827</v>
      </c>
      <c r="G255" s="56">
        <f t="shared" si="29"/>
        <v>-178.48830676464596</v>
      </c>
      <c r="H255" s="61">
        <f t="shared" si="30"/>
        <v>0</v>
      </c>
      <c r="I255" s="56">
        <f t="shared" si="31"/>
        <v>-178.48830676464596</v>
      </c>
      <c r="J255" s="56">
        <f t="shared" si="32"/>
        <v>-44.742487658506477</v>
      </c>
      <c r="K255" s="56">
        <f t="shared" si="33"/>
        <v>-223.23079442315242</v>
      </c>
      <c r="L255" s="56">
        <f t="shared" si="34"/>
        <v>-172598.19264141264</v>
      </c>
      <c r="M255" s="56">
        <f t="shared" si="35"/>
        <v>-215864.17820718838</v>
      </c>
    </row>
    <row r="256" spans="1:13" x14ac:dyDescent="0.25">
      <c r="A256" s="55">
        <v>4620</v>
      </c>
      <c r="B256" s="55" t="s">
        <v>276</v>
      </c>
      <c r="C256" s="56">
        <v>3838489</v>
      </c>
      <c r="D256" s="56">
        <v>1100</v>
      </c>
      <c r="E256" s="56">
        <f t="shared" si="27"/>
        <v>3489.5354545454547</v>
      </c>
      <c r="F256" s="57">
        <f t="shared" si="28"/>
        <v>0.73792235077423118</v>
      </c>
      <c r="G256" s="56">
        <f t="shared" si="29"/>
        <v>768.38455112761699</v>
      </c>
      <c r="H256" s="61">
        <f t="shared" si="30"/>
        <v>268.25518426058534</v>
      </c>
      <c r="I256" s="56">
        <f t="shared" si="31"/>
        <v>1036.6397353882023</v>
      </c>
      <c r="J256" s="56">
        <f t="shared" si="32"/>
        <v>-44.742487658506477</v>
      </c>
      <c r="K256" s="56">
        <f t="shared" si="33"/>
        <v>991.89724772969589</v>
      </c>
      <c r="L256" s="56">
        <f t="shared" si="34"/>
        <v>1140303.7089270225</v>
      </c>
      <c r="M256" s="56">
        <f t="shared" si="35"/>
        <v>1091086.9725026656</v>
      </c>
    </row>
    <row r="257" spans="1:13" x14ac:dyDescent="0.25">
      <c r="A257" s="55">
        <v>4621</v>
      </c>
      <c r="B257" s="55" t="s">
        <v>277</v>
      </c>
      <c r="C257" s="56">
        <v>71151052</v>
      </c>
      <c r="D257" s="56">
        <v>16436</v>
      </c>
      <c r="E257" s="56">
        <f t="shared" si="27"/>
        <v>4328.9761499148208</v>
      </c>
      <c r="F257" s="57">
        <f t="shared" si="28"/>
        <v>0.91543653835918182</v>
      </c>
      <c r="G257" s="56">
        <f t="shared" si="29"/>
        <v>247.93131999861001</v>
      </c>
      <c r="H257" s="61">
        <f t="shared" si="30"/>
        <v>0</v>
      </c>
      <c r="I257" s="56">
        <f t="shared" si="31"/>
        <v>247.93131999861001</v>
      </c>
      <c r="J257" s="56">
        <f t="shared" si="32"/>
        <v>-44.742487658506477</v>
      </c>
      <c r="K257" s="56">
        <f t="shared" si="33"/>
        <v>203.18883234010354</v>
      </c>
      <c r="L257" s="56">
        <f t="shared" si="34"/>
        <v>4074999.1754971542</v>
      </c>
      <c r="M257" s="56">
        <f t="shared" si="35"/>
        <v>3339611.6483419416</v>
      </c>
    </row>
    <row r="258" spans="1:13" x14ac:dyDescent="0.25">
      <c r="A258" s="55">
        <v>4622</v>
      </c>
      <c r="B258" s="55" t="s">
        <v>278</v>
      </c>
      <c r="C258" s="56">
        <v>36849533</v>
      </c>
      <c r="D258" s="56">
        <v>8517</v>
      </c>
      <c r="E258" s="56">
        <f t="shared" si="27"/>
        <v>4326.5860044616647</v>
      </c>
      <c r="F258" s="57">
        <f t="shared" si="28"/>
        <v>0.91493110095226626</v>
      </c>
      <c r="G258" s="56">
        <f t="shared" si="29"/>
        <v>249.41321017956673</v>
      </c>
      <c r="H258" s="61">
        <f t="shared" si="30"/>
        <v>0</v>
      </c>
      <c r="I258" s="56">
        <f t="shared" si="31"/>
        <v>249.41321017956673</v>
      </c>
      <c r="J258" s="56">
        <f t="shared" si="32"/>
        <v>-44.742487658506477</v>
      </c>
      <c r="K258" s="56">
        <f t="shared" si="33"/>
        <v>204.67072252106027</v>
      </c>
      <c r="L258" s="56">
        <f t="shared" si="34"/>
        <v>2124252.31109937</v>
      </c>
      <c r="M258" s="56">
        <f t="shared" si="35"/>
        <v>1743180.5437118702</v>
      </c>
    </row>
    <row r="259" spans="1:13" x14ac:dyDescent="0.25">
      <c r="A259" s="55">
        <v>4623</v>
      </c>
      <c r="B259" s="55" t="s">
        <v>279</v>
      </c>
      <c r="C259" s="56">
        <v>10359431</v>
      </c>
      <c r="D259" s="56">
        <v>2491</v>
      </c>
      <c r="E259" s="56">
        <f t="shared" si="27"/>
        <v>4158.7438779606582</v>
      </c>
      <c r="F259" s="57">
        <f t="shared" si="28"/>
        <v>0.87943799358600172</v>
      </c>
      <c r="G259" s="56">
        <f t="shared" si="29"/>
        <v>353.47532861019079</v>
      </c>
      <c r="H259" s="61">
        <f t="shared" si="30"/>
        <v>34.032236065264122</v>
      </c>
      <c r="I259" s="56">
        <f t="shared" si="31"/>
        <v>387.50756467545489</v>
      </c>
      <c r="J259" s="56">
        <f t="shared" si="32"/>
        <v>-44.742487658506477</v>
      </c>
      <c r="K259" s="56">
        <f t="shared" si="33"/>
        <v>342.7650770169484</v>
      </c>
      <c r="L259" s="56">
        <f t="shared" si="34"/>
        <v>965281.34360655816</v>
      </c>
      <c r="M259" s="56">
        <f t="shared" si="35"/>
        <v>853827.80684921844</v>
      </c>
    </row>
    <row r="260" spans="1:13" x14ac:dyDescent="0.25">
      <c r="A260" s="55">
        <v>4624</v>
      </c>
      <c r="B260" s="55" t="s">
        <v>280</v>
      </c>
      <c r="C260" s="56">
        <v>123486681</v>
      </c>
      <c r="D260" s="56">
        <v>26342</v>
      </c>
      <c r="E260" s="56">
        <f t="shared" si="27"/>
        <v>4687.8248044947231</v>
      </c>
      <c r="F260" s="57">
        <f t="shared" si="28"/>
        <v>0.99132126462406067</v>
      </c>
      <c r="G260" s="56">
        <f t="shared" si="29"/>
        <v>25.445154159070533</v>
      </c>
      <c r="H260" s="61">
        <f t="shared" si="30"/>
        <v>0</v>
      </c>
      <c r="I260" s="56">
        <f t="shared" si="31"/>
        <v>25.445154159070533</v>
      </c>
      <c r="J260" s="56">
        <f t="shared" si="32"/>
        <v>-44.742487658506477</v>
      </c>
      <c r="K260" s="56">
        <f t="shared" si="33"/>
        <v>-19.297333499435943</v>
      </c>
      <c r="L260" s="56">
        <f t="shared" si="34"/>
        <v>670276.25085823599</v>
      </c>
      <c r="M260" s="56">
        <f t="shared" si="35"/>
        <v>-508330.35904214164</v>
      </c>
    </row>
    <row r="261" spans="1:13" x14ac:dyDescent="0.25">
      <c r="A261" s="55">
        <v>4625</v>
      </c>
      <c r="B261" s="55" t="s">
        <v>281</v>
      </c>
      <c r="C261" s="56">
        <v>72673582</v>
      </c>
      <c r="D261" s="56">
        <v>5437</v>
      </c>
      <c r="E261" s="56">
        <f t="shared" si="27"/>
        <v>13366.485561890748</v>
      </c>
      <c r="F261" s="57">
        <f t="shared" si="28"/>
        <v>2.8265735012298494</v>
      </c>
      <c r="G261" s="56">
        <f t="shared" si="29"/>
        <v>-5355.3245154264641</v>
      </c>
      <c r="H261" s="61">
        <f t="shared" si="30"/>
        <v>0</v>
      </c>
      <c r="I261" s="56">
        <f t="shared" si="31"/>
        <v>-5355.3245154264641</v>
      </c>
      <c r="J261" s="56">
        <f t="shared" si="32"/>
        <v>-44.742487658506477</v>
      </c>
      <c r="K261" s="56">
        <f t="shared" si="33"/>
        <v>-5400.0670030849706</v>
      </c>
      <c r="L261" s="56">
        <f t="shared" si="34"/>
        <v>-29116899.390373684</v>
      </c>
      <c r="M261" s="56">
        <f t="shared" si="35"/>
        <v>-29360164.295772985</v>
      </c>
    </row>
    <row r="262" spans="1:13" x14ac:dyDescent="0.25">
      <c r="A262" s="55">
        <v>4626</v>
      </c>
      <c r="B262" s="55" t="s">
        <v>282</v>
      </c>
      <c r="C262" s="56">
        <v>189975630</v>
      </c>
      <c r="D262" s="56">
        <v>40105</v>
      </c>
      <c r="E262" s="56">
        <f t="shared" si="27"/>
        <v>4736.9562398703401</v>
      </c>
      <c r="F262" s="57">
        <f t="shared" si="28"/>
        <v>1.0017109525242256</v>
      </c>
      <c r="G262" s="56">
        <f t="shared" si="29"/>
        <v>-5.0163357738120062</v>
      </c>
      <c r="H262" s="61">
        <f t="shared" si="30"/>
        <v>0</v>
      </c>
      <c r="I262" s="56">
        <f t="shared" si="31"/>
        <v>-5.0163357738120062</v>
      </c>
      <c r="J262" s="56">
        <f t="shared" si="32"/>
        <v>-44.742487658506477</v>
      </c>
      <c r="K262" s="56">
        <f t="shared" si="33"/>
        <v>-49.758823432318479</v>
      </c>
      <c r="L262" s="56">
        <f t="shared" si="34"/>
        <v>-201180.1462087305</v>
      </c>
      <c r="M262" s="56">
        <f t="shared" si="35"/>
        <v>-1995577.6137531325</v>
      </c>
    </row>
    <row r="263" spans="1:13" x14ac:dyDescent="0.25">
      <c r="A263" s="55">
        <v>4627</v>
      </c>
      <c r="B263" s="55" t="s">
        <v>283</v>
      </c>
      <c r="C263" s="56">
        <v>130954855</v>
      </c>
      <c r="D263" s="56">
        <v>30377</v>
      </c>
      <c r="E263" s="56">
        <f t="shared" si="27"/>
        <v>4310.9870954998851</v>
      </c>
      <c r="F263" s="57">
        <f t="shared" si="28"/>
        <v>0.91163244308776581</v>
      </c>
      <c r="G263" s="56">
        <f t="shared" si="29"/>
        <v>259.08453373587014</v>
      </c>
      <c r="H263" s="61">
        <f t="shared" si="30"/>
        <v>0</v>
      </c>
      <c r="I263" s="56">
        <f t="shared" si="31"/>
        <v>259.08453373587014</v>
      </c>
      <c r="J263" s="56">
        <f t="shared" si="32"/>
        <v>-44.742487658506477</v>
      </c>
      <c r="K263" s="56">
        <f t="shared" si="33"/>
        <v>214.34204607736365</v>
      </c>
      <c r="L263" s="56">
        <f t="shared" si="34"/>
        <v>7870210.8812945271</v>
      </c>
      <c r="M263" s="56">
        <f t="shared" si="35"/>
        <v>6511068.3336920757</v>
      </c>
    </row>
    <row r="264" spans="1:13" x14ac:dyDescent="0.25">
      <c r="A264" s="55">
        <v>4628</v>
      </c>
      <c r="B264" s="55" t="s">
        <v>284</v>
      </c>
      <c r="C264" s="56">
        <v>14837655</v>
      </c>
      <c r="D264" s="56">
        <v>3875</v>
      </c>
      <c r="E264" s="56">
        <f t="shared" si="27"/>
        <v>3829.0722580645161</v>
      </c>
      <c r="F264" s="57">
        <f t="shared" si="28"/>
        <v>0.80972325364248721</v>
      </c>
      <c r="G264" s="56">
        <f t="shared" si="29"/>
        <v>557.87173294579895</v>
      </c>
      <c r="H264" s="61">
        <f t="shared" si="30"/>
        <v>149.41730302891386</v>
      </c>
      <c r="I264" s="56">
        <f t="shared" si="31"/>
        <v>707.28903597471276</v>
      </c>
      <c r="J264" s="56">
        <f t="shared" si="32"/>
        <v>-44.742487658506477</v>
      </c>
      <c r="K264" s="56">
        <f t="shared" si="33"/>
        <v>662.54654831620633</v>
      </c>
      <c r="L264" s="56">
        <f t="shared" si="34"/>
        <v>2740745.0144020119</v>
      </c>
      <c r="M264" s="56">
        <f t="shared" si="35"/>
        <v>2567367.8747252994</v>
      </c>
    </row>
    <row r="265" spans="1:13" x14ac:dyDescent="0.25">
      <c r="A265" s="55">
        <v>4629</v>
      </c>
      <c r="B265" s="55" t="s">
        <v>285</v>
      </c>
      <c r="C265" s="56">
        <v>1603230</v>
      </c>
      <c r="D265" s="56">
        <v>392</v>
      </c>
      <c r="E265" s="56">
        <f t="shared" ref="E265:E328" si="36">IF(ISNUMBER(C265),(C265)/D265,"")</f>
        <v>4089.8724489795918</v>
      </c>
      <c r="F265" s="57">
        <f t="shared" ref="F265:F328" si="37">IF(ISNUMBER(C265),E265/$E$366,"")</f>
        <v>0.86487394417687802</v>
      </c>
      <c r="G265" s="56">
        <f t="shared" ref="G265:G328" si="38">IF(ISNUMBER(D265),(E$366-E265)*0.62,"")</f>
        <v>396.17561457845198</v>
      </c>
      <c r="H265" s="61">
        <f t="shared" ref="H265:H328" si="39">IF(ISNUMBER(D265),(IF(E265&gt;=E$366*0.9,0,IF(E265&lt;0.9*E$366,(E$366*0.9-E265)*0.35))),"")</f>
        <v>58.137236208637361</v>
      </c>
      <c r="I265" s="56">
        <f t="shared" ref="I265:I328" si="40">IF(ISNUMBER(C265),G265+H265,"")</f>
        <v>454.31285078708936</v>
      </c>
      <c r="J265" s="56">
        <f t="shared" ref="J265:J328" si="41">IF(ISNUMBER(D265),I$368,"")</f>
        <v>-44.742487658506477</v>
      </c>
      <c r="K265" s="56">
        <f t="shared" ref="K265:K328" si="42">I265+J265</f>
        <v>409.57036312858287</v>
      </c>
      <c r="L265" s="56">
        <f t="shared" ref="L265:L328" si="43">I265*D265</f>
        <v>178090.63750853902</v>
      </c>
      <c r="M265" s="56">
        <f t="shared" ref="M265:M328" si="44">D265*K265</f>
        <v>160551.5823464045</v>
      </c>
    </row>
    <row r="266" spans="1:13" x14ac:dyDescent="0.25">
      <c r="A266" s="55">
        <v>4630</v>
      </c>
      <c r="B266" s="55" t="s">
        <v>286</v>
      </c>
      <c r="C266" s="56">
        <v>33277559</v>
      </c>
      <c r="D266" s="56">
        <v>8172</v>
      </c>
      <c r="E266" s="56">
        <f t="shared" si="36"/>
        <v>4072.1437836514929</v>
      </c>
      <c r="F266" s="57">
        <f t="shared" si="37"/>
        <v>0.86112491266096103</v>
      </c>
      <c r="G266" s="56">
        <f t="shared" si="38"/>
        <v>407.1673870818733</v>
      </c>
      <c r="H266" s="61">
        <f t="shared" si="39"/>
        <v>64.342269073471996</v>
      </c>
      <c r="I266" s="56">
        <f t="shared" si="40"/>
        <v>471.50965615534528</v>
      </c>
      <c r="J266" s="56">
        <f t="shared" si="41"/>
        <v>-44.742487658506477</v>
      </c>
      <c r="K266" s="56">
        <f t="shared" si="42"/>
        <v>426.76716849683879</v>
      </c>
      <c r="L266" s="56">
        <f t="shared" si="43"/>
        <v>3853176.9101014817</v>
      </c>
      <c r="M266" s="56">
        <f t="shared" si="44"/>
        <v>3487541.3009561668</v>
      </c>
    </row>
    <row r="267" spans="1:13" x14ac:dyDescent="0.25">
      <c r="A267" s="55">
        <v>4631</v>
      </c>
      <c r="B267" s="55" t="s">
        <v>287</v>
      </c>
      <c r="C267" s="56">
        <v>130162702</v>
      </c>
      <c r="D267" s="56">
        <v>30169</v>
      </c>
      <c r="E267" s="56">
        <f t="shared" si="36"/>
        <v>4314.4519871391167</v>
      </c>
      <c r="F267" s="57">
        <f t="shared" si="37"/>
        <v>0.91236515407950225</v>
      </c>
      <c r="G267" s="56">
        <f t="shared" si="38"/>
        <v>256.93630091954651</v>
      </c>
      <c r="H267" s="61">
        <f t="shared" si="39"/>
        <v>0</v>
      </c>
      <c r="I267" s="56">
        <f t="shared" si="40"/>
        <v>256.93630091954651</v>
      </c>
      <c r="J267" s="56">
        <f t="shared" si="41"/>
        <v>-44.742487658506477</v>
      </c>
      <c r="K267" s="56">
        <f t="shared" si="42"/>
        <v>212.19381326104002</v>
      </c>
      <c r="L267" s="56">
        <f t="shared" si="43"/>
        <v>7751511.262441799</v>
      </c>
      <c r="M267" s="56">
        <f t="shared" si="44"/>
        <v>6401675.1522723166</v>
      </c>
    </row>
    <row r="268" spans="1:13" x14ac:dyDescent="0.25">
      <c r="A268" s="55">
        <v>4632</v>
      </c>
      <c r="B268" s="55" t="s">
        <v>288</v>
      </c>
      <c r="C268" s="56">
        <v>18248957</v>
      </c>
      <c r="D268" s="56">
        <v>2915</v>
      </c>
      <c r="E268" s="56">
        <f t="shared" si="36"/>
        <v>6260.362607204117</v>
      </c>
      <c r="F268" s="57">
        <f t="shared" si="37"/>
        <v>1.3238614572004432</v>
      </c>
      <c r="G268" s="56">
        <f t="shared" si="38"/>
        <v>-949.52828352075369</v>
      </c>
      <c r="H268" s="61">
        <f t="shared" si="39"/>
        <v>0</v>
      </c>
      <c r="I268" s="56">
        <f t="shared" si="40"/>
        <v>-949.52828352075369</v>
      </c>
      <c r="J268" s="56">
        <f t="shared" si="41"/>
        <v>-44.742487658506477</v>
      </c>
      <c r="K268" s="56">
        <f t="shared" si="42"/>
        <v>-994.27077117926012</v>
      </c>
      <c r="L268" s="56">
        <f t="shared" si="43"/>
        <v>-2767874.9464629972</v>
      </c>
      <c r="M268" s="56">
        <f t="shared" si="44"/>
        <v>-2898299.297987543</v>
      </c>
    </row>
    <row r="269" spans="1:13" x14ac:dyDescent="0.25">
      <c r="A269" s="55">
        <v>4633</v>
      </c>
      <c r="B269" s="55" t="s">
        <v>289</v>
      </c>
      <c r="C269" s="56">
        <v>2442559</v>
      </c>
      <c r="D269" s="56">
        <v>521</v>
      </c>
      <c r="E269" s="56">
        <f t="shared" si="36"/>
        <v>4688.2130518234162</v>
      </c>
      <c r="F269" s="57">
        <f t="shared" si="37"/>
        <v>0.99140336620612024</v>
      </c>
      <c r="G269" s="56">
        <f t="shared" si="38"/>
        <v>25.204440815280833</v>
      </c>
      <c r="H269" s="61">
        <f t="shared" si="39"/>
        <v>0</v>
      </c>
      <c r="I269" s="56">
        <f t="shared" si="40"/>
        <v>25.204440815280833</v>
      </c>
      <c r="J269" s="56">
        <f t="shared" si="41"/>
        <v>-44.742487658506477</v>
      </c>
      <c r="K269" s="56">
        <f t="shared" si="42"/>
        <v>-19.538046843225644</v>
      </c>
      <c r="L269" s="56">
        <f t="shared" si="43"/>
        <v>13131.513664761314</v>
      </c>
      <c r="M269" s="56">
        <f t="shared" si="44"/>
        <v>-10179.322405320559</v>
      </c>
    </row>
    <row r="270" spans="1:13" x14ac:dyDescent="0.25">
      <c r="A270" s="55">
        <v>4634</v>
      </c>
      <c r="B270" s="55" t="s">
        <v>290</v>
      </c>
      <c r="C270" s="56">
        <v>7653132</v>
      </c>
      <c r="D270" s="56">
        <v>1687</v>
      </c>
      <c r="E270" s="56">
        <f t="shared" si="36"/>
        <v>4536.5334914048608</v>
      </c>
      <c r="F270" s="57">
        <f t="shared" si="37"/>
        <v>0.95932811170693877</v>
      </c>
      <c r="G270" s="56">
        <f t="shared" si="38"/>
        <v>119.24576827478519</v>
      </c>
      <c r="H270" s="61">
        <f t="shared" si="39"/>
        <v>0</v>
      </c>
      <c r="I270" s="56">
        <f t="shared" si="40"/>
        <v>119.24576827478519</v>
      </c>
      <c r="J270" s="56">
        <f t="shared" si="41"/>
        <v>-44.742487658506477</v>
      </c>
      <c r="K270" s="56">
        <f t="shared" si="42"/>
        <v>74.503280616278715</v>
      </c>
      <c r="L270" s="56">
        <f t="shared" si="43"/>
        <v>201167.61107956263</v>
      </c>
      <c r="M270" s="56">
        <f t="shared" si="44"/>
        <v>125687.0343996622</v>
      </c>
    </row>
    <row r="271" spans="1:13" x14ac:dyDescent="0.25">
      <c r="A271" s="55">
        <v>4635</v>
      </c>
      <c r="B271" s="55" t="s">
        <v>291</v>
      </c>
      <c r="C271" s="56">
        <v>12283879</v>
      </c>
      <c r="D271" s="56">
        <v>2260</v>
      </c>
      <c r="E271" s="56">
        <f t="shared" si="36"/>
        <v>5435.3446902654869</v>
      </c>
      <c r="F271" s="57">
        <f t="shared" si="37"/>
        <v>1.1493972144299065</v>
      </c>
      <c r="G271" s="56">
        <f t="shared" si="38"/>
        <v>-438.01717501880296</v>
      </c>
      <c r="H271" s="61">
        <f t="shared" si="39"/>
        <v>0</v>
      </c>
      <c r="I271" s="56">
        <f t="shared" si="40"/>
        <v>-438.01717501880296</v>
      </c>
      <c r="J271" s="56">
        <f t="shared" si="41"/>
        <v>-44.742487658506477</v>
      </c>
      <c r="K271" s="56">
        <f t="shared" si="42"/>
        <v>-482.75966267730945</v>
      </c>
      <c r="L271" s="56">
        <f t="shared" si="43"/>
        <v>-989918.81554249465</v>
      </c>
      <c r="M271" s="56">
        <f t="shared" si="44"/>
        <v>-1091036.8376507193</v>
      </c>
    </row>
    <row r="272" spans="1:13" x14ac:dyDescent="0.25">
      <c r="A272" s="55">
        <v>4636</v>
      </c>
      <c r="B272" s="55" t="s">
        <v>292</v>
      </c>
      <c r="C272" s="56">
        <v>4080002</v>
      </c>
      <c r="D272" s="56">
        <v>740</v>
      </c>
      <c r="E272" s="56">
        <f t="shared" si="36"/>
        <v>5513.516216216216</v>
      </c>
      <c r="F272" s="57">
        <f t="shared" si="37"/>
        <v>1.165927929461912</v>
      </c>
      <c r="G272" s="56">
        <f t="shared" si="38"/>
        <v>-486.48352110825505</v>
      </c>
      <c r="H272" s="61">
        <f t="shared" si="39"/>
        <v>0</v>
      </c>
      <c r="I272" s="56">
        <f t="shared" si="40"/>
        <v>-486.48352110825505</v>
      </c>
      <c r="J272" s="56">
        <f t="shared" si="41"/>
        <v>-44.742487658506477</v>
      </c>
      <c r="K272" s="56">
        <f t="shared" si="42"/>
        <v>-531.22600876676154</v>
      </c>
      <c r="L272" s="56">
        <f t="shared" si="43"/>
        <v>-359997.80562010873</v>
      </c>
      <c r="M272" s="56">
        <f t="shared" si="44"/>
        <v>-393107.24648740352</v>
      </c>
    </row>
    <row r="273" spans="1:13" x14ac:dyDescent="0.25">
      <c r="A273" s="55">
        <v>4637</v>
      </c>
      <c r="B273" s="55" t="s">
        <v>293</v>
      </c>
      <c r="C273" s="56">
        <v>5938172</v>
      </c>
      <c r="D273" s="56">
        <v>1281</v>
      </c>
      <c r="E273" s="56">
        <f t="shared" si="36"/>
        <v>4635.5753317720528</v>
      </c>
      <c r="F273" s="57">
        <f t="shared" si="37"/>
        <v>0.98027221404398879</v>
      </c>
      <c r="G273" s="56">
        <f t="shared" si="38"/>
        <v>57.839827247126159</v>
      </c>
      <c r="H273" s="61">
        <f t="shared" si="39"/>
        <v>0</v>
      </c>
      <c r="I273" s="56">
        <f t="shared" si="40"/>
        <v>57.839827247126159</v>
      </c>
      <c r="J273" s="56">
        <f t="shared" si="41"/>
        <v>-44.742487658506477</v>
      </c>
      <c r="K273" s="56">
        <f t="shared" si="42"/>
        <v>13.097339588619683</v>
      </c>
      <c r="L273" s="56">
        <f t="shared" si="43"/>
        <v>74092.818703568613</v>
      </c>
      <c r="M273" s="56">
        <f t="shared" si="44"/>
        <v>16777.692013021813</v>
      </c>
    </row>
    <row r="274" spans="1:13" x14ac:dyDescent="0.25">
      <c r="A274" s="55">
        <v>4638</v>
      </c>
      <c r="B274" s="55" t="s">
        <v>294</v>
      </c>
      <c r="C274" s="56">
        <v>17300347</v>
      </c>
      <c r="D274" s="56">
        <v>3894</v>
      </c>
      <c r="E274" s="56">
        <f t="shared" si="36"/>
        <v>4442.8215202876218</v>
      </c>
      <c r="F274" s="57">
        <f t="shared" si="37"/>
        <v>0.93951110198650656</v>
      </c>
      <c r="G274" s="56">
        <f t="shared" si="38"/>
        <v>177.34719036747339</v>
      </c>
      <c r="H274" s="61">
        <f t="shared" si="39"/>
        <v>0</v>
      </c>
      <c r="I274" s="56">
        <f t="shared" si="40"/>
        <v>177.34719036747339</v>
      </c>
      <c r="J274" s="56">
        <f t="shared" si="41"/>
        <v>-44.742487658506477</v>
      </c>
      <c r="K274" s="56">
        <f t="shared" si="42"/>
        <v>132.6047027089669</v>
      </c>
      <c r="L274" s="56">
        <f t="shared" si="43"/>
        <v>690589.95929094136</v>
      </c>
      <c r="M274" s="56">
        <f t="shared" si="44"/>
        <v>516362.71234871709</v>
      </c>
    </row>
    <row r="275" spans="1:13" x14ac:dyDescent="0.25">
      <c r="A275" s="55">
        <v>4639</v>
      </c>
      <c r="B275" s="55" t="s">
        <v>295</v>
      </c>
      <c r="C275" s="56">
        <v>11276098</v>
      </c>
      <c r="D275" s="56">
        <v>2550</v>
      </c>
      <c r="E275" s="56">
        <f t="shared" si="36"/>
        <v>4421.9992156862745</v>
      </c>
      <c r="F275" s="57">
        <f t="shared" si="37"/>
        <v>0.93510786718344752</v>
      </c>
      <c r="G275" s="56">
        <f t="shared" si="38"/>
        <v>190.25701922030868</v>
      </c>
      <c r="H275" s="61">
        <f t="shared" si="39"/>
        <v>0</v>
      </c>
      <c r="I275" s="56">
        <f t="shared" si="40"/>
        <v>190.25701922030868</v>
      </c>
      <c r="J275" s="56">
        <f t="shared" si="41"/>
        <v>-44.742487658506477</v>
      </c>
      <c r="K275" s="56">
        <f t="shared" si="42"/>
        <v>145.51453156180219</v>
      </c>
      <c r="L275" s="56">
        <f t="shared" si="43"/>
        <v>485155.39901178714</v>
      </c>
      <c r="M275" s="56">
        <f t="shared" si="44"/>
        <v>371062.05548259558</v>
      </c>
    </row>
    <row r="276" spans="1:13" x14ac:dyDescent="0.25">
      <c r="A276" s="55">
        <v>4640</v>
      </c>
      <c r="B276" s="55" t="s">
        <v>296</v>
      </c>
      <c r="C276" s="56">
        <v>52755838</v>
      </c>
      <c r="D276" s="56">
        <v>12496</v>
      </c>
      <c r="E276" s="56">
        <f t="shared" si="36"/>
        <v>4221.8180217669651</v>
      </c>
      <c r="F276" s="57">
        <f t="shared" si="37"/>
        <v>0.89277610723376366</v>
      </c>
      <c r="G276" s="56">
        <f t="shared" si="38"/>
        <v>314.36935945028051</v>
      </c>
      <c r="H276" s="61">
        <f t="shared" si="39"/>
        <v>11.95628573305671</v>
      </c>
      <c r="I276" s="56">
        <f t="shared" si="40"/>
        <v>326.3256451833372</v>
      </c>
      <c r="J276" s="56">
        <f t="shared" si="41"/>
        <v>-44.742487658506477</v>
      </c>
      <c r="K276" s="56">
        <f t="shared" si="42"/>
        <v>281.58315752483071</v>
      </c>
      <c r="L276" s="56">
        <f t="shared" si="43"/>
        <v>4077765.2622109815</v>
      </c>
      <c r="M276" s="56">
        <f t="shared" si="44"/>
        <v>3518663.1364302845</v>
      </c>
    </row>
    <row r="277" spans="1:13" x14ac:dyDescent="0.25">
      <c r="A277" s="55">
        <v>4641</v>
      </c>
      <c r="B277" s="55" t="s">
        <v>297</v>
      </c>
      <c r="C277" s="56">
        <v>8366727</v>
      </c>
      <c r="D277" s="56">
        <v>1836</v>
      </c>
      <c r="E277" s="56">
        <f t="shared" si="36"/>
        <v>4557.0408496732025</v>
      </c>
      <c r="F277" s="57">
        <f t="shared" si="37"/>
        <v>0.96366474568549088</v>
      </c>
      <c r="G277" s="56">
        <f t="shared" si="38"/>
        <v>106.53120614841333</v>
      </c>
      <c r="H277" s="61">
        <f t="shared" si="39"/>
        <v>0</v>
      </c>
      <c r="I277" s="56">
        <f t="shared" si="40"/>
        <v>106.53120614841333</v>
      </c>
      <c r="J277" s="56">
        <f t="shared" si="41"/>
        <v>-44.742487658506477</v>
      </c>
      <c r="K277" s="56">
        <f t="shared" si="42"/>
        <v>61.788718489906856</v>
      </c>
      <c r="L277" s="56">
        <f t="shared" si="43"/>
        <v>195591.29448848689</v>
      </c>
      <c r="M277" s="56">
        <f t="shared" si="44"/>
        <v>113444.08714746899</v>
      </c>
    </row>
    <row r="278" spans="1:13" x14ac:dyDescent="0.25">
      <c r="A278" s="55">
        <v>4642</v>
      </c>
      <c r="B278" s="55" t="s">
        <v>298</v>
      </c>
      <c r="C278" s="56">
        <v>9482441</v>
      </c>
      <c r="D278" s="56">
        <v>2188</v>
      </c>
      <c r="E278" s="56">
        <f t="shared" si="36"/>
        <v>4333.8395795246797</v>
      </c>
      <c r="F278" s="57">
        <f t="shared" si="37"/>
        <v>0.91646499428326689</v>
      </c>
      <c r="G278" s="56">
        <f t="shared" si="38"/>
        <v>244.91599364049745</v>
      </c>
      <c r="H278" s="61">
        <f t="shared" si="39"/>
        <v>0</v>
      </c>
      <c r="I278" s="56">
        <f t="shared" si="40"/>
        <v>244.91599364049745</v>
      </c>
      <c r="J278" s="56">
        <f t="shared" si="41"/>
        <v>-44.742487658506477</v>
      </c>
      <c r="K278" s="56">
        <f t="shared" si="42"/>
        <v>200.17350598199096</v>
      </c>
      <c r="L278" s="56">
        <f t="shared" si="43"/>
        <v>535876.19408540847</v>
      </c>
      <c r="M278" s="56">
        <f t="shared" si="44"/>
        <v>437979.63108859619</v>
      </c>
    </row>
    <row r="279" spans="1:13" x14ac:dyDescent="0.25">
      <c r="A279" s="55">
        <v>4643</v>
      </c>
      <c r="B279" s="55" t="s">
        <v>299</v>
      </c>
      <c r="C279" s="56">
        <v>24568795</v>
      </c>
      <c r="D279" s="56">
        <v>5213</v>
      </c>
      <c r="E279" s="56">
        <f t="shared" si="36"/>
        <v>4712.9858047189718</v>
      </c>
      <c r="F279" s="57">
        <f t="shared" si="37"/>
        <v>0.996641991315381</v>
      </c>
      <c r="G279" s="56">
        <f t="shared" si="38"/>
        <v>9.8453340200363346</v>
      </c>
      <c r="H279" s="61">
        <f t="shared" si="39"/>
        <v>0</v>
      </c>
      <c r="I279" s="56">
        <f t="shared" si="40"/>
        <v>9.8453340200363346</v>
      </c>
      <c r="J279" s="56">
        <f t="shared" si="41"/>
        <v>-44.742487658506477</v>
      </c>
      <c r="K279" s="56">
        <f t="shared" si="42"/>
        <v>-34.897153638470144</v>
      </c>
      <c r="L279" s="56">
        <f t="shared" si="43"/>
        <v>51323.726246449412</v>
      </c>
      <c r="M279" s="56">
        <f t="shared" si="44"/>
        <v>-181918.86191734485</v>
      </c>
    </row>
    <row r="280" spans="1:13" x14ac:dyDescent="0.25">
      <c r="A280" s="55">
        <v>4644</v>
      </c>
      <c r="B280" s="55" t="s">
        <v>300</v>
      </c>
      <c r="C280" s="56">
        <v>20821532</v>
      </c>
      <c r="D280" s="56">
        <v>5432</v>
      </c>
      <c r="E280" s="56">
        <f t="shared" si="36"/>
        <v>3833.1244477172313</v>
      </c>
      <c r="F280" s="57">
        <f t="shared" si="37"/>
        <v>0.81058015891061386</v>
      </c>
      <c r="G280" s="56">
        <f t="shared" si="38"/>
        <v>555.35937536111544</v>
      </c>
      <c r="H280" s="61">
        <f t="shared" si="39"/>
        <v>147.99903665046352</v>
      </c>
      <c r="I280" s="56">
        <f t="shared" si="40"/>
        <v>703.35841201157893</v>
      </c>
      <c r="J280" s="56">
        <f t="shared" si="41"/>
        <v>-44.742487658506477</v>
      </c>
      <c r="K280" s="56">
        <f t="shared" si="42"/>
        <v>658.6159243530725</v>
      </c>
      <c r="L280" s="56">
        <f t="shared" si="43"/>
        <v>3820642.8940468966</v>
      </c>
      <c r="M280" s="56">
        <f t="shared" si="44"/>
        <v>3577601.7010858897</v>
      </c>
    </row>
    <row r="281" spans="1:13" x14ac:dyDescent="0.25">
      <c r="A281" s="55">
        <v>4645</v>
      </c>
      <c r="B281" s="55" t="s">
        <v>301</v>
      </c>
      <c r="C281" s="56">
        <v>14503622</v>
      </c>
      <c r="D281" s="56">
        <v>2930</v>
      </c>
      <c r="E281" s="56">
        <f t="shared" si="36"/>
        <v>4950.0416382252561</v>
      </c>
      <c r="F281" s="57">
        <f t="shared" si="37"/>
        <v>1.0467715286719481</v>
      </c>
      <c r="G281" s="56">
        <f t="shared" si="38"/>
        <v>-137.12928275385988</v>
      </c>
      <c r="H281" s="61">
        <f t="shared" si="39"/>
        <v>0</v>
      </c>
      <c r="I281" s="56">
        <f t="shared" si="40"/>
        <v>-137.12928275385988</v>
      </c>
      <c r="J281" s="56">
        <f t="shared" si="41"/>
        <v>-44.742487658506477</v>
      </c>
      <c r="K281" s="56">
        <f t="shared" si="42"/>
        <v>-181.87177041236635</v>
      </c>
      <c r="L281" s="56">
        <f t="shared" si="43"/>
        <v>-401788.79846880946</v>
      </c>
      <c r="M281" s="56">
        <f t="shared" si="44"/>
        <v>-532884.28730823344</v>
      </c>
    </row>
    <row r="282" spans="1:13" x14ac:dyDescent="0.25">
      <c r="A282" s="55">
        <v>4646</v>
      </c>
      <c r="B282" s="55" t="s">
        <v>302</v>
      </c>
      <c r="C282" s="56">
        <v>11806956</v>
      </c>
      <c r="D282" s="56">
        <v>2924</v>
      </c>
      <c r="E282" s="56">
        <f t="shared" si="36"/>
        <v>4037.9466484268128</v>
      </c>
      <c r="F282" s="57">
        <f t="shared" si="37"/>
        <v>0.85389333964975422</v>
      </c>
      <c r="G282" s="56">
        <f t="shared" si="38"/>
        <v>428.36961092117497</v>
      </c>
      <c r="H282" s="61">
        <f t="shared" si="39"/>
        <v>76.311266402110022</v>
      </c>
      <c r="I282" s="56">
        <f t="shared" si="40"/>
        <v>504.68087732328502</v>
      </c>
      <c r="J282" s="56">
        <f t="shared" si="41"/>
        <v>-44.742487658506477</v>
      </c>
      <c r="K282" s="56">
        <f t="shared" si="42"/>
        <v>459.93838966477853</v>
      </c>
      <c r="L282" s="56">
        <f t="shared" si="43"/>
        <v>1475686.8852932854</v>
      </c>
      <c r="M282" s="56">
        <f t="shared" si="44"/>
        <v>1344859.8513798125</v>
      </c>
    </row>
    <row r="283" spans="1:13" x14ac:dyDescent="0.25">
      <c r="A283" s="55">
        <v>4647</v>
      </c>
      <c r="B283" s="55" t="s">
        <v>303</v>
      </c>
      <c r="C283" s="56">
        <v>104512796</v>
      </c>
      <c r="D283" s="56">
        <v>22662</v>
      </c>
      <c r="E283" s="56">
        <f t="shared" si="36"/>
        <v>4611.8081369693764</v>
      </c>
      <c r="F283" s="57">
        <f t="shared" si="37"/>
        <v>0.97524623150603962</v>
      </c>
      <c r="G283" s="56">
        <f t="shared" si="38"/>
        <v>72.575488024785514</v>
      </c>
      <c r="H283" s="61">
        <f t="shared" si="39"/>
        <v>0</v>
      </c>
      <c r="I283" s="56">
        <f t="shared" si="40"/>
        <v>72.575488024785514</v>
      </c>
      <c r="J283" s="56">
        <f t="shared" si="41"/>
        <v>-44.742487658506477</v>
      </c>
      <c r="K283" s="56">
        <f t="shared" si="42"/>
        <v>27.833000366279038</v>
      </c>
      <c r="L283" s="56">
        <f t="shared" si="43"/>
        <v>1644705.7096176893</v>
      </c>
      <c r="M283" s="56">
        <f t="shared" si="44"/>
        <v>630751.45430061559</v>
      </c>
    </row>
    <row r="284" spans="1:13" x14ac:dyDescent="0.25">
      <c r="A284" s="55">
        <v>4648</v>
      </c>
      <c r="B284" s="55" t="s">
        <v>304</v>
      </c>
      <c r="C284" s="56">
        <v>14649787</v>
      </c>
      <c r="D284" s="56">
        <v>3361</v>
      </c>
      <c r="E284" s="56">
        <f t="shared" si="36"/>
        <v>4358.7584052365364</v>
      </c>
      <c r="F284" s="57">
        <f t="shared" si="37"/>
        <v>0.92173450900445253</v>
      </c>
      <c r="G284" s="56">
        <f t="shared" si="38"/>
        <v>229.46632169914631</v>
      </c>
      <c r="H284" s="61">
        <f t="shared" si="39"/>
        <v>0</v>
      </c>
      <c r="I284" s="56">
        <f t="shared" si="40"/>
        <v>229.46632169914631</v>
      </c>
      <c r="J284" s="56">
        <f t="shared" si="41"/>
        <v>-44.742487658506477</v>
      </c>
      <c r="K284" s="56">
        <f t="shared" si="42"/>
        <v>184.72383404063982</v>
      </c>
      <c r="L284" s="56">
        <f t="shared" si="43"/>
        <v>771236.30723083077</v>
      </c>
      <c r="M284" s="56">
        <f t="shared" si="44"/>
        <v>620856.80621059041</v>
      </c>
    </row>
    <row r="285" spans="1:13" x14ac:dyDescent="0.25">
      <c r="A285" s="55">
        <v>4649</v>
      </c>
      <c r="B285" s="55" t="s">
        <v>305</v>
      </c>
      <c r="C285" s="56">
        <v>42157753</v>
      </c>
      <c r="D285" s="56">
        <v>9655</v>
      </c>
      <c r="E285" s="56">
        <f t="shared" si="36"/>
        <v>4366.4166752977735</v>
      </c>
      <c r="F285" s="57">
        <f t="shared" si="37"/>
        <v>0.92335398206041208</v>
      </c>
      <c r="G285" s="56">
        <f t="shared" si="38"/>
        <v>224.71819426117929</v>
      </c>
      <c r="H285" s="61">
        <f t="shared" si="39"/>
        <v>0</v>
      </c>
      <c r="I285" s="56">
        <f t="shared" si="40"/>
        <v>224.71819426117929</v>
      </c>
      <c r="J285" s="56">
        <f t="shared" si="41"/>
        <v>-44.742487658506477</v>
      </c>
      <c r="K285" s="56">
        <f t="shared" si="42"/>
        <v>179.9757066026728</v>
      </c>
      <c r="L285" s="56">
        <f t="shared" si="43"/>
        <v>2169654.165591686</v>
      </c>
      <c r="M285" s="56">
        <f t="shared" si="44"/>
        <v>1737665.4472488058</v>
      </c>
    </row>
    <row r="286" spans="1:13" x14ac:dyDescent="0.25">
      <c r="A286" s="55">
        <v>4650</v>
      </c>
      <c r="B286" s="55" t="s">
        <v>306</v>
      </c>
      <c r="C286" s="56">
        <v>24108899</v>
      </c>
      <c r="D286" s="56">
        <v>5936</v>
      </c>
      <c r="E286" s="56">
        <f t="shared" si="36"/>
        <v>4061.4722035040431</v>
      </c>
      <c r="F286" s="57">
        <f t="shared" si="37"/>
        <v>0.85886822330747592</v>
      </c>
      <c r="G286" s="56">
        <f t="shared" si="38"/>
        <v>413.78376677329214</v>
      </c>
      <c r="H286" s="61">
        <f t="shared" si="39"/>
        <v>68.077322125079391</v>
      </c>
      <c r="I286" s="56">
        <f t="shared" si="40"/>
        <v>481.86108889837152</v>
      </c>
      <c r="J286" s="56">
        <f t="shared" si="41"/>
        <v>-44.742487658506477</v>
      </c>
      <c r="K286" s="56">
        <f t="shared" si="42"/>
        <v>437.11860123986503</v>
      </c>
      <c r="L286" s="56">
        <f t="shared" si="43"/>
        <v>2860327.4237007331</v>
      </c>
      <c r="M286" s="56">
        <f t="shared" si="44"/>
        <v>2594736.016959839</v>
      </c>
    </row>
    <row r="287" spans="1:13" x14ac:dyDescent="0.25">
      <c r="A287" s="55">
        <v>4651</v>
      </c>
      <c r="B287" s="55" t="s">
        <v>307</v>
      </c>
      <c r="C287" s="56">
        <v>28456077</v>
      </c>
      <c r="D287" s="56">
        <v>7311</v>
      </c>
      <c r="E287" s="56">
        <f t="shared" si="36"/>
        <v>3892.2277390233894</v>
      </c>
      <c r="F287" s="57">
        <f t="shared" si="37"/>
        <v>0.82307856743153129</v>
      </c>
      <c r="G287" s="56">
        <f t="shared" si="38"/>
        <v>518.71533475129741</v>
      </c>
      <c r="H287" s="61">
        <f t="shared" si="39"/>
        <v>127.31288469330819</v>
      </c>
      <c r="I287" s="56">
        <f t="shared" si="40"/>
        <v>646.02821944460561</v>
      </c>
      <c r="J287" s="56">
        <f t="shared" si="41"/>
        <v>-44.742487658506477</v>
      </c>
      <c r="K287" s="56">
        <f t="shared" si="42"/>
        <v>601.28573178609918</v>
      </c>
      <c r="L287" s="56">
        <f t="shared" si="43"/>
        <v>4723112.3123595119</v>
      </c>
      <c r="M287" s="56">
        <f t="shared" si="44"/>
        <v>4395999.9850881714</v>
      </c>
    </row>
    <row r="288" spans="1:13" x14ac:dyDescent="0.25">
      <c r="A288" s="55">
        <v>5001</v>
      </c>
      <c r="B288" s="55" t="s">
        <v>308</v>
      </c>
      <c r="C288" s="56">
        <v>1054001565</v>
      </c>
      <c r="D288" s="56">
        <v>216518</v>
      </c>
      <c r="E288" s="56">
        <f t="shared" si="36"/>
        <v>4867.9627790761042</v>
      </c>
      <c r="F288" s="57">
        <f t="shared" si="37"/>
        <v>1.0294145407630522</v>
      </c>
      <c r="G288" s="56">
        <f t="shared" si="38"/>
        <v>-86.240390081385726</v>
      </c>
      <c r="H288" s="61">
        <f t="shared" si="39"/>
        <v>0</v>
      </c>
      <c r="I288" s="56">
        <f t="shared" si="40"/>
        <v>-86.240390081385726</v>
      </c>
      <c r="J288" s="56">
        <f t="shared" si="41"/>
        <v>-44.742487658506477</v>
      </c>
      <c r="K288" s="56">
        <f t="shared" si="42"/>
        <v>-130.98287773989222</v>
      </c>
      <c r="L288" s="56">
        <f t="shared" si="43"/>
        <v>-18672596.779641476</v>
      </c>
      <c r="M288" s="56">
        <f t="shared" si="44"/>
        <v>-28360150.722485982</v>
      </c>
    </row>
    <row r="289" spans="1:13" x14ac:dyDescent="0.25">
      <c r="A289" s="55">
        <v>5006</v>
      </c>
      <c r="B289" s="55" t="s">
        <v>309</v>
      </c>
      <c r="C289" s="56">
        <v>87451468</v>
      </c>
      <c r="D289" s="56">
        <v>24064</v>
      </c>
      <c r="E289" s="56">
        <f t="shared" si="36"/>
        <v>3634.1201795212764</v>
      </c>
      <c r="F289" s="57">
        <f t="shared" si="37"/>
        <v>0.76849728016812136</v>
      </c>
      <c r="G289" s="56">
        <f t="shared" si="38"/>
        <v>678.74202164260748</v>
      </c>
      <c r="H289" s="61">
        <f t="shared" si="39"/>
        <v>217.65053051904772</v>
      </c>
      <c r="I289" s="56">
        <f t="shared" si="40"/>
        <v>896.3925521616552</v>
      </c>
      <c r="J289" s="56">
        <f t="shared" si="41"/>
        <v>-44.742487658506477</v>
      </c>
      <c r="K289" s="56">
        <f t="shared" si="42"/>
        <v>851.65006450314877</v>
      </c>
      <c r="L289" s="56">
        <f t="shared" si="43"/>
        <v>21570790.375218071</v>
      </c>
      <c r="M289" s="56">
        <f t="shared" si="44"/>
        <v>20494107.152203772</v>
      </c>
    </row>
    <row r="290" spans="1:13" x14ac:dyDescent="0.25">
      <c r="A290" s="55">
        <v>5007</v>
      </c>
      <c r="B290" s="55" t="s">
        <v>310</v>
      </c>
      <c r="C290" s="56">
        <v>61461294</v>
      </c>
      <c r="D290" s="56">
        <v>15154</v>
      </c>
      <c r="E290" s="56">
        <f t="shared" si="36"/>
        <v>4055.7802560380096</v>
      </c>
      <c r="F290" s="57">
        <f t="shared" si="37"/>
        <v>0.85766456301821081</v>
      </c>
      <c r="G290" s="56">
        <f t="shared" si="38"/>
        <v>417.3127742022329</v>
      </c>
      <c r="H290" s="61">
        <f t="shared" si="39"/>
        <v>70.069503738191131</v>
      </c>
      <c r="I290" s="56">
        <f t="shared" si="40"/>
        <v>487.38227794042405</v>
      </c>
      <c r="J290" s="56">
        <f t="shared" si="41"/>
        <v>-44.742487658506477</v>
      </c>
      <c r="K290" s="56">
        <f t="shared" si="42"/>
        <v>442.63979028191756</v>
      </c>
      <c r="L290" s="56">
        <f t="shared" si="43"/>
        <v>7385791.0399091858</v>
      </c>
      <c r="M290" s="56">
        <f t="shared" si="44"/>
        <v>6707763.3819321785</v>
      </c>
    </row>
    <row r="291" spans="1:13" x14ac:dyDescent="0.25">
      <c r="A291" s="55">
        <v>5014</v>
      </c>
      <c r="B291" s="55" t="s">
        <v>311</v>
      </c>
      <c r="C291" s="56">
        <v>125419154</v>
      </c>
      <c r="D291" s="56">
        <v>5655</v>
      </c>
      <c r="E291" s="56">
        <f t="shared" si="36"/>
        <v>22178.453404067197</v>
      </c>
      <c r="F291" s="57">
        <f t="shared" si="37"/>
        <v>4.6900158160444425</v>
      </c>
      <c r="G291" s="56">
        <f t="shared" si="38"/>
        <v>-10818.744577575864</v>
      </c>
      <c r="H291" s="61">
        <f t="shared" si="39"/>
        <v>0</v>
      </c>
      <c r="I291" s="56">
        <f t="shared" si="40"/>
        <v>-10818.744577575864</v>
      </c>
      <c r="J291" s="56">
        <f t="shared" si="41"/>
        <v>-44.742487658506477</v>
      </c>
      <c r="K291" s="56">
        <f t="shared" si="42"/>
        <v>-10863.487065234371</v>
      </c>
      <c r="L291" s="56">
        <f t="shared" si="43"/>
        <v>-61180000.586191513</v>
      </c>
      <c r="M291" s="56">
        <f t="shared" si="44"/>
        <v>-61433019.353900366</v>
      </c>
    </row>
    <row r="292" spans="1:13" x14ac:dyDescent="0.25">
      <c r="A292" s="55">
        <v>5020</v>
      </c>
      <c r="B292" s="55" t="s">
        <v>312</v>
      </c>
      <c r="C292" s="56">
        <v>4988483</v>
      </c>
      <c r="D292" s="56">
        <v>891</v>
      </c>
      <c r="E292" s="56">
        <f t="shared" si="36"/>
        <v>5598.7463524130189</v>
      </c>
      <c r="F292" s="57">
        <f t="shared" si="37"/>
        <v>1.1839513091576903</v>
      </c>
      <c r="G292" s="56">
        <f t="shared" si="38"/>
        <v>-539.3262055502729</v>
      </c>
      <c r="H292" s="61">
        <f t="shared" si="39"/>
        <v>0</v>
      </c>
      <c r="I292" s="56">
        <f t="shared" si="40"/>
        <v>-539.3262055502729</v>
      </c>
      <c r="J292" s="56">
        <f t="shared" si="41"/>
        <v>-44.742487658506477</v>
      </c>
      <c r="K292" s="56">
        <f t="shared" si="42"/>
        <v>-584.06869320877934</v>
      </c>
      <c r="L292" s="56">
        <f t="shared" si="43"/>
        <v>-480539.64914529317</v>
      </c>
      <c r="M292" s="56">
        <f t="shared" si="44"/>
        <v>-520405.20564902236</v>
      </c>
    </row>
    <row r="293" spans="1:13" x14ac:dyDescent="0.25">
      <c r="A293" s="55">
        <v>5021</v>
      </c>
      <c r="B293" s="55" t="s">
        <v>313</v>
      </c>
      <c r="C293" s="56">
        <v>26982188</v>
      </c>
      <c r="D293" s="56">
        <v>7408</v>
      </c>
      <c r="E293" s="56">
        <f t="shared" si="36"/>
        <v>3642.3039956803455</v>
      </c>
      <c r="F293" s="57">
        <f t="shared" si="37"/>
        <v>0.77022788899473127</v>
      </c>
      <c r="G293" s="56">
        <f t="shared" si="38"/>
        <v>673.66805562398474</v>
      </c>
      <c r="H293" s="61">
        <f t="shared" si="39"/>
        <v>214.78619486337357</v>
      </c>
      <c r="I293" s="56">
        <f t="shared" si="40"/>
        <v>888.45425048735831</v>
      </c>
      <c r="J293" s="56">
        <f t="shared" si="41"/>
        <v>-44.742487658506477</v>
      </c>
      <c r="K293" s="56">
        <f t="shared" si="42"/>
        <v>843.71176282885187</v>
      </c>
      <c r="L293" s="56">
        <f t="shared" si="43"/>
        <v>6581669.08761035</v>
      </c>
      <c r="M293" s="56">
        <f t="shared" si="44"/>
        <v>6250216.7390361344</v>
      </c>
    </row>
    <row r="294" spans="1:13" x14ac:dyDescent="0.25">
      <c r="A294" s="55">
        <v>5022</v>
      </c>
      <c r="B294" s="55" t="s">
        <v>314</v>
      </c>
      <c r="C294" s="56">
        <v>7861733</v>
      </c>
      <c r="D294" s="56">
        <v>2513</v>
      </c>
      <c r="E294" s="56">
        <f t="shared" si="36"/>
        <v>3128.425387982491</v>
      </c>
      <c r="F294" s="57">
        <f t="shared" si="37"/>
        <v>0.66155941001107688</v>
      </c>
      <c r="G294" s="56">
        <f t="shared" si="38"/>
        <v>992.27279239665449</v>
      </c>
      <c r="H294" s="61">
        <f t="shared" si="39"/>
        <v>394.64370755762263</v>
      </c>
      <c r="I294" s="56">
        <f t="shared" si="40"/>
        <v>1386.9164999542772</v>
      </c>
      <c r="J294" s="56">
        <f t="shared" si="41"/>
        <v>-44.742487658506477</v>
      </c>
      <c r="K294" s="56">
        <f t="shared" si="42"/>
        <v>1342.1740122957708</v>
      </c>
      <c r="L294" s="56">
        <f t="shared" si="43"/>
        <v>3485321.1643850985</v>
      </c>
      <c r="M294" s="56">
        <f t="shared" si="44"/>
        <v>3372883.2928992719</v>
      </c>
    </row>
    <row r="295" spans="1:13" x14ac:dyDescent="0.25">
      <c r="A295" s="55">
        <v>5025</v>
      </c>
      <c r="B295" s="55" t="s">
        <v>315</v>
      </c>
      <c r="C295" s="56">
        <v>23216259</v>
      </c>
      <c r="D295" s="56">
        <v>5681</v>
      </c>
      <c r="E295" s="56">
        <f t="shared" si="36"/>
        <v>4086.6500616088715</v>
      </c>
      <c r="F295" s="57">
        <f t="shared" si="37"/>
        <v>0.86419251488788484</v>
      </c>
      <c r="G295" s="56">
        <f t="shared" si="38"/>
        <v>398.17349474829854</v>
      </c>
      <c r="H295" s="61">
        <f t="shared" si="39"/>
        <v>59.265071788389463</v>
      </c>
      <c r="I295" s="56">
        <f t="shared" si="40"/>
        <v>457.43856653668797</v>
      </c>
      <c r="J295" s="56">
        <f t="shared" si="41"/>
        <v>-44.742487658506477</v>
      </c>
      <c r="K295" s="56">
        <f t="shared" si="42"/>
        <v>412.69607887818148</v>
      </c>
      <c r="L295" s="56">
        <f t="shared" si="43"/>
        <v>2598708.4964949242</v>
      </c>
      <c r="M295" s="56">
        <f t="shared" si="44"/>
        <v>2344526.424106949</v>
      </c>
    </row>
    <row r="296" spans="1:13" x14ac:dyDescent="0.25">
      <c r="A296" s="55">
        <v>5026</v>
      </c>
      <c r="B296" s="55" t="s">
        <v>316</v>
      </c>
      <c r="C296" s="56">
        <v>7389293</v>
      </c>
      <c r="D296" s="56">
        <v>2048</v>
      </c>
      <c r="E296" s="56">
        <f t="shared" si="36"/>
        <v>3608.05322265625</v>
      </c>
      <c r="F296" s="57">
        <f t="shared" si="37"/>
        <v>0.76298497334736259</v>
      </c>
      <c r="G296" s="56">
        <f t="shared" si="38"/>
        <v>694.90353489892391</v>
      </c>
      <c r="H296" s="61">
        <f t="shared" si="39"/>
        <v>226.77396542180699</v>
      </c>
      <c r="I296" s="56">
        <f t="shared" si="40"/>
        <v>921.67750032073093</v>
      </c>
      <c r="J296" s="56">
        <f t="shared" si="41"/>
        <v>-44.742487658506477</v>
      </c>
      <c r="K296" s="56">
        <f t="shared" si="42"/>
        <v>876.93501266222449</v>
      </c>
      <c r="L296" s="56">
        <f t="shared" si="43"/>
        <v>1887595.5206568569</v>
      </c>
      <c r="M296" s="56">
        <f t="shared" si="44"/>
        <v>1795962.9059322358</v>
      </c>
    </row>
    <row r="297" spans="1:13" x14ac:dyDescent="0.25">
      <c r="A297" s="55">
        <v>5027</v>
      </c>
      <c r="B297" s="55" t="s">
        <v>317</v>
      </c>
      <c r="C297" s="56">
        <v>21431096</v>
      </c>
      <c r="D297" s="56">
        <v>6141</v>
      </c>
      <c r="E297" s="56">
        <f t="shared" si="36"/>
        <v>3489.8381371112196</v>
      </c>
      <c r="F297" s="57">
        <f t="shared" si="37"/>
        <v>0.73798635821401126</v>
      </c>
      <c r="G297" s="56">
        <f t="shared" si="38"/>
        <v>768.1968879368427</v>
      </c>
      <c r="H297" s="61">
        <f t="shared" si="39"/>
        <v>268.14924536256763</v>
      </c>
      <c r="I297" s="56">
        <f t="shared" si="40"/>
        <v>1036.3461332994102</v>
      </c>
      <c r="J297" s="56">
        <f t="shared" si="41"/>
        <v>-44.742487658506477</v>
      </c>
      <c r="K297" s="56">
        <f t="shared" si="42"/>
        <v>991.60364564090378</v>
      </c>
      <c r="L297" s="56">
        <f t="shared" si="43"/>
        <v>6364201.6045916779</v>
      </c>
      <c r="M297" s="56">
        <f t="shared" si="44"/>
        <v>6089437.9878807897</v>
      </c>
    </row>
    <row r="298" spans="1:13" x14ac:dyDescent="0.25">
      <c r="A298" s="55">
        <v>5028</v>
      </c>
      <c r="B298" s="55" t="s">
        <v>318</v>
      </c>
      <c r="C298" s="56">
        <v>71441920</v>
      </c>
      <c r="D298" s="56">
        <v>17812</v>
      </c>
      <c r="E298" s="56">
        <f t="shared" si="36"/>
        <v>4010.8870424432967</v>
      </c>
      <c r="F298" s="57">
        <f t="shared" si="37"/>
        <v>0.84817112008257067</v>
      </c>
      <c r="G298" s="56">
        <f t="shared" si="38"/>
        <v>445.14656663095496</v>
      </c>
      <c r="H298" s="61">
        <f t="shared" si="39"/>
        <v>85.782128496340661</v>
      </c>
      <c r="I298" s="56">
        <f t="shared" si="40"/>
        <v>530.92869512729567</v>
      </c>
      <c r="J298" s="56">
        <f t="shared" si="41"/>
        <v>-44.742487658506477</v>
      </c>
      <c r="K298" s="56">
        <f t="shared" si="42"/>
        <v>486.18620746878918</v>
      </c>
      <c r="L298" s="56">
        <f t="shared" si="43"/>
        <v>9456901.9176073913</v>
      </c>
      <c r="M298" s="56">
        <f t="shared" si="44"/>
        <v>8659948.7274340726</v>
      </c>
    </row>
    <row r="299" spans="1:13" x14ac:dyDescent="0.25">
      <c r="A299" s="55">
        <v>5029</v>
      </c>
      <c r="B299" s="55" t="s">
        <v>319</v>
      </c>
      <c r="C299" s="56">
        <v>34187278</v>
      </c>
      <c r="D299" s="56">
        <v>8521</v>
      </c>
      <c r="E299" s="56">
        <f t="shared" si="36"/>
        <v>4012.1204084027695</v>
      </c>
      <c r="F299" s="57">
        <f t="shared" si="37"/>
        <v>0.84843193654941407</v>
      </c>
      <c r="G299" s="56">
        <f t="shared" si="38"/>
        <v>444.38187973608177</v>
      </c>
      <c r="H299" s="61">
        <f t="shared" si="39"/>
        <v>85.35045041052517</v>
      </c>
      <c r="I299" s="56">
        <f t="shared" si="40"/>
        <v>529.73233014660696</v>
      </c>
      <c r="J299" s="56">
        <f t="shared" si="41"/>
        <v>-44.742487658506477</v>
      </c>
      <c r="K299" s="56">
        <f t="shared" si="42"/>
        <v>484.98984248810046</v>
      </c>
      <c r="L299" s="56">
        <f t="shared" si="43"/>
        <v>4513849.1851792382</v>
      </c>
      <c r="M299" s="56">
        <f t="shared" si="44"/>
        <v>4132598.4478411041</v>
      </c>
    </row>
    <row r="300" spans="1:13" x14ac:dyDescent="0.25">
      <c r="A300" s="55">
        <v>5031</v>
      </c>
      <c r="B300" s="55" t="s">
        <v>320</v>
      </c>
      <c r="C300" s="56">
        <v>68024416</v>
      </c>
      <c r="D300" s="56">
        <v>15023</v>
      </c>
      <c r="E300" s="56">
        <f t="shared" si="36"/>
        <v>4528.0181055714575</v>
      </c>
      <c r="F300" s="57">
        <f t="shared" si="37"/>
        <v>0.95752738676409588</v>
      </c>
      <c r="G300" s="56">
        <f t="shared" si="38"/>
        <v>124.52530749149525</v>
      </c>
      <c r="H300" s="61">
        <f t="shared" si="39"/>
        <v>0</v>
      </c>
      <c r="I300" s="56">
        <f t="shared" si="40"/>
        <v>124.52530749149525</v>
      </c>
      <c r="J300" s="56">
        <f t="shared" si="41"/>
        <v>-44.742487658506477</v>
      </c>
      <c r="K300" s="56">
        <f t="shared" si="42"/>
        <v>79.782819832988778</v>
      </c>
      <c r="L300" s="56">
        <f t="shared" si="43"/>
        <v>1870743.6944447332</v>
      </c>
      <c r="M300" s="56">
        <f t="shared" si="44"/>
        <v>1198577.3023509905</v>
      </c>
    </row>
    <row r="301" spans="1:13" x14ac:dyDescent="0.25">
      <c r="A301" s="55">
        <v>5032</v>
      </c>
      <c r="B301" s="55" t="s">
        <v>321</v>
      </c>
      <c r="C301" s="56">
        <v>15654872</v>
      </c>
      <c r="D301" s="56">
        <v>4233</v>
      </c>
      <c r="E301" s="56">
        <f t="shared" si="36"/>
        <v>3698.2924639735411</v>
      </c>
      <c r="F301" s="57">
        <f t="shared" si="37"/>
        <v>0.782067614562026</v>
      </c>
      <c r="G301" s="56">
        <f t="shared" si="38"/>
        <v>638.95520528220345</v>
      </c>
      <c r="H301" s="61">
        <f t="shared" si="39"/>
        <v>195.19023096075512</v>
      </c>
      <c r="I301" s="56">
        <f t="shared" si="40"/>
        <v>834.14543624295857</v>
      </c>
      <c r="J301" s="56">
        <f t="shared" si="41"/>
        <v>-44.742487658506477</v>
      </c>
      <c r="K301" s="56">
        <f t="shared" si="42"/>
        <v>789.40294858445213</v>
      </c>
      <c r="L301" s="56">
        <f t="shared" si="43"/>
        <v>3530937.6316164434</v>
      </c>
      <c r="M301" s="56">
        <f t="shared" si="44"/>
        <v>3341542.6813579858</v>
      </c>
    </row>
    <row r="302" spans="1:13" x14ac:dyDescent="0.25">
      <c r="A302" s="55">
        <v>5033</v>
      </c>
      <c r="B302" s="55" t="s">
        <v>322</v>
      </c>
      <c r="C302" s="56">
        <v>2980789</v>
      </c>
      <c r="D302" s="56">
        <v>786</v>
      </c>
      <c r="E302" s="56">
        <f t="shared" si="36"/>
        <v>3792.352417302799</v>
      </c>
      <c r="F302" s="57">
        <f t="shared" si="37"/>
        <v>0.80195821111235732</v>
      </c>
      <c r="G302" s="56">
        <f t="shared" si="38"/>
        <v>580.63803421806347</v>
      </c>
      <c r="H302" s="61">
        <f t="shared" si="39"/>
        <v>162.26924729551482</v>
      </c>
      <c r="I302" s="56">
        <f t="shared" si="40"/>
        <v>742.90728151357825</v>
      </c>
      <c r="J302" s="56">
        <f t="shared" si="41"/>
        <v>-44.742487658506477</v>
      </c>
      <c r="K302" s="56">
        <f t="shared" si="42"/>
        <v>698.16479385507182</v>
      </c>
      <c r="L302" s="56">
        <f t="shared" si="43"/>
        <v>583925.12326967251</v>
      </c>
      <c r="M302" s="56">
        <f t="shared" si="44"/>
        <v>548757.52797008643</v>
      </c>
    </row>
    <row r="303" spans="1:13" x14ac:dyDescent="0.25">
      <c r="A303" s="55">
        <v>5034</v>
      </c>
      <c r="B303" s="55" t="s">
        <v>323</v>
      </c>
      <c r="C303" s="56">
        <v>7598670</v>
      </c>
      <c r="D303" s="56">
        <v>2472</v>
      </c>
      <c r="E303" s="56">
        <f t="shared" si="36"/>
        <v>3073.8956310679609</v>
      </c>
      <c r="F303" s="57">
        <f t="shared" si="37"/>
        <v>0.65002815407925862</v>
      </c>
      <c r="G303" s="56">
        <f t="shared" si="38"/>
        <v>1026.0812416836632</v>
      </c>
      <c r="H303" s="61">
        <f t="shared" si="39"/>
        <v>413.72912247770813</v>
      </c>
      <c r="I303" s="56">
        <f t="shared" si="40"/>
        <v>1439.8103641613714</v>
      </c>
      <c r="J303" s="56">
        <f t="shared" si="41"/>
        <v>-44.742487658506477</v>
      </c>
      <c r="K303" s="56">
        <f t="shared" si="42"/>
        <v>1395.0678765028649</v>
      </c>
      <c r="L303" s="56">
        <f t="shared" si="43"/>
        <v>3559211.2202069098</v>
      </c>
      <c r="M303" s="56">
        <f t="shared" si="44"/>
        <v>3448607.7907150821</v>
      </c>
    </row>
    <row r="304" spans="1:13" x14ac:dyDescent="0.25">
      <c r="A304" s="55">
        <v>5035</v>
      </c>
      <c r="B304" s="55" t="s">
        <v>324</v>
      </c>
      <c r="C304" s="56">
        <v>99866289</v>
      </c>
      <c r="D304" s="56">
        <v>24927</v>
      </c>
      <c r="E304" s="56">
        <f t="shared" si="36"/>
        <v>4006.350102298712</v>
      </c>
      <c r="F304" s="57">
        <f t="shared" si="37"/>
        <v>0.84721170597704765</v>
      </c>
      <c r="G304" s="56">
        <f t="shared" si="38"/>
        <v>447.95946952059739</v>
      </c>
      <c r="H304" s="61">
        <f t="shared" si="39"/>
        <v>87.370057546945276</v>
      </c>
      <c r="I304" s="56">
        <f t="shared" si="40"/>
        <v>535.3295270675427</v>
      </c>
      <c r="J304" s="56">
        <f t="shared" si="41"/>
        <v>-44.742487658506477</v>
      </c>
      <c r="K304" s="56">
        <f t="shared" si="42"/>
        <v>490.58703940903621</v>
      </c>
      <c r="L304" s="56">
        <f t="shared" si="43"/>
        <v>13344159.121212637</v>
      </c>
      <c r="M304" s="56">
        <f t="shared" si="44"/>
        <v>12228863.131349046</v>
      </c>
    </row>
    <row r="305" spans="1:13" x14ac:dyDescent="0.25">
      <c r="A305" s="55">
        <v>5036</v>
      </c>
      <c r="B305" s="55" t="s">
        <v>325</v>
      </c>
      <c r="C305" s="56">
        <v>9266108</v>
      </c>
      <c r="D305" s="56">
        <v>2661</v>
      </c>
      <c r="E305" s="56">
        <f t="shared" si="36"/>
        <v>3482.1901540774147</v>
      </c>
      <c r="F305" s="57">
        <f t="shared" si="37"/>
        <v>0.73636906052711282</v>
      </c>
      <c r="G305" s="56">
        <f t="shared" si="38"/>
        <v>772.93863741780171</v>
      </c>
      <c r="H305" s="61">
        <f t="shared" si="39"/>
        <v>270.82603942439931</v>
      </c>
      <c r="I305" s="56">
        <f t="shared" si="40"/>
        <v>1043.764676842201</v>
      </c>
      <c r="J305" s="56">
        <f t="shared" si="41"/>
        <v>-44.742487658506477</v>
      </c>
      <c r="K305" s="56">
        <f t="shared" si="42"/>
        <v>999.02218918369454</v>
      </c>
      <c r="L305" s="56">
        <f t="shared" si="43"/>
        <v>2777457.8050770969</v>
      </c>
      <c r="M305" s="56">
        <f t="shared" si="44"/>
        <v>2658398.0454178113</v>
      </c>
    </row>
    <row r="306" spans="1:13" x14ac:dyDescent="0.25">
      <c r="A306" s="55">
        <v>5037</v>
      </c>
      <c r="B306" s="55" t="s">
        <v>326</v>
      </c>
      <c r="C306" s="56">
        <v>78838026</v>
      </c>
      <c r="D306" s="56">
        <v>20732</v>
      </c>
      <c r="E306" s="56">
        <f t="shared" si="36"/>
        <v>3802.721686282076</v>
      </c>
      <c r="F306" s="57">
        <f t="shared" si="37"/>
        <v>0.80415097156447746</v>
      </c>
      <c r="G306" s="56">
        <f t="shared" si="38"/>
        <v>574.20908745091174</v>
      </c>
      <c r="H306" s="61">
        <f t="shared" si="39"/>
        <v>158.64000315276789</v>
      </c>
      <c r="I306" s="56">
        <f t="shared" si="40"/>
        <v>732.84909060367966</v>
      </c>
      <c r="J306" s="56">
        <f t="shared" si="41"/>
        <v>-44.742487658506477</v>
      </c>
      <c r="K306" s="56">
        <f t="shared" si="42"/>
        <v>688.10660294517322</v>
      </c>
      <c r="L306" s="56">
        <f t="shared" si="43"/>
        <v>15193427.346395487</v>
      </c>
      <c r="M306" s="56">
        <f t="shared" si="44"/>
        <v>14265826.092259331</v>
      </c>
    </row>
    <row r="307" spans="1:13" x14ac:dyDescent="0.25">
      <c r="A307" s="55">
        <v>5038</v>
      </c>
      <c r="B307" s="55" t="s">
        <v>327</v>
      </c>
      <c r="C307" s="56">
        <v>57724031</v>
      </c>
      <c r="D307" s="56">
        <v>15412</v>
      </c>
      <c r="E307" s="56">
        <f t="shared" si="36"/>
        <v>3745.3952115234883</v>
      </c>
      <c r="F307" s="57">
        <f t="shared" si="37"/>
        <v>0.79202830149377978</v>
      </c>
      <c r="G307" s="56">
        <f t="shared" si="38"/>
        <v>609.75150180123615</v>
      </c>
      <c r="H307" s="61">
        <f t="shared" si="39"/>
        <v>178.70426931827356</v>
      </c>
      <c r="I307" s="56">
        <f t="shared" si="40"/>
        <v>788.45577111950968</v>
      </c>
      <c r="J307" s="56">
        <f t="shared" si="41"/>
        <v>-44.742487658506477</v>
      </c>
      <c r="K307" s="56">
        <f t="shared" si="42"/>
        <v>743.71328346100324</v>
      </c>
      <c r="L307" s="56">
        <f t="shared" si="43"/>
        <v>12151680.344493883</v>
      </c>
      <c r="M307" s="56">
        <f t="shared" si="44"/>
        <v>11462109.124700982</v>
      </c>
    </row>
    <row r="308" spans="1:13" x14ac:dyDescent="0.25">
      <c r="A308" s="55">
        <v>5041</v>
      </c>
      <c r="B308" s="55" t="s">
        <v>328</v>
      </c>
      <c r="C308" s="56">
        <v>7134765</v>
      </c>
      <c r="D308" s="56">
        <v>2138</v>
      </c>
      <c r="E308" s="56">
        <f t="shared" si="36"/>
        <v>3337.1211412535081</v>
      </c>
      <c r="F308" s="57">
        <f t="shared" si="37"/>
        <v>0.70569172012981951</v>
      </c>
      <c r="G308" s="56">
        <f t="shared" si="38"/>
        <v>862.88142536862381</v>
      </c>
      <c r="H308" s="61">
        <f t="shared" si="39"/>
        <v>321.60019391276666</v>
      </c>
      <c r="I308" s="56">
        <f t="shared" si="40"/>
        <v>1184.4816192813905</v>
      </c>
      <c r="J308" s="56">
        <f t="shared" si="41"/>
        <v>-44.742487658506477</v>
      </c>
      <c r="K308" s="56">
        <f t="shared" si="42"/>
        <v>1139.7391316228841</v>
      </c>
      <c r="L308" s="56">
        <f t="shared" si="43"/>
        <v>2532421.7020236128</v>
      </c>
      <c r="M308" s="56">
        <f t="shared" si="44"/>
        <v>2436762.2634097263</v>
      </c>
    </row>
    <row r="309" spans="1:13" x14ac:dyDescent="0.25">
      <c r="A309" s="55">
        <v>5042</v>
      </c>
      <c r="B309" s="55" t="s">
        <v>329</v>
      </c>
      <c r="C309" s="56">
        <v>5001784</v>
      </c>
      <c r="D309" s="56">
        <v>1316</v>
      </c>
      <c r="E309" s="56">
        <f t="shared" si="36"/>
        <v>3800.7477203647418</v>
      </c>
      <c r="F309" s="57">
        <f t="shared" si="37"/>
        <v>0.80373354248572426</v>
      </c>
      <c r="G309" s="56">
        <f t="shared" si="38"/>
        <v>575.43294631965898</v>
      </c>
      <c r="H309" s="61">
        <f t="shared" si="39"/>
        <v>159.33089122383487</v>
      </c>
      <c r="I309" s="56">
        <f t="shared" si="40"/>
        <v>734.76383754349388</v>
      </c>
      <c r="J309" s="56">
        <f t="shared" si="41"/>
        <v>-44.742487658506477</v>
      </c>
      <c r="K309" s="56">
        <f t="shared" si="42"/>
        <v>690.02134988498744</v>
      </c>
      <c r="L309" s="56">
        <f t="shared" si="43"/>
        <v>966949.21020723798</v>
      </c>
      <c r="M309" s="56">
        <f t="shared" si="44"/>
        <v>908068.09644864348</v>
      </c>
    </row>
    <row r="310" spans="1:13" x14ac:dyDescent="0.25">
      <c r="A310" s="55">
        <v>5043</v>
      </c>
      <c r="B310" s="55" t="s">
        <v>330</v>
      </c>
      <c r="C310" s="56">
        <v>1393820</v>
      </c>
      <c r="D310" s="56">
        <v>443</v>
      </c>
      <c r="E310" s="56">
        <f t="shared" si="36"/>
        <v>3146.3205417607223</v>
      </c>
      <c r="F310" s="57">
        <f t="shared" si="37"/>
        <v>0.66534364837618576</v>
      </c>
      <c r="G310" s="56">
        <f t="shared" si="38"/>
        <v>981.17779705415103</v>
      </c>
      <c r="H310" s="61">
        <f t="shared" si="39"/>
        <v>388.38040373524166</v>
      </c>
      <c r="I310" s="56">
        <f t="shared" si="40"/>
        <v>1369.5582007893927</v>
      </c>
      <c r="J310" s="56">
        <f t="shared" si="41"/>
        <v>-44.742487658506477</v>
      </c>
      <c r="K310" s="56">
        <f t="shared" si="42"/>
        <v>1324.8157131308863</v>
      </c>
      <c r="L310" s="56">
        <f t="shared" si="43"/>
        <v>606714.28294970095</v>
      </c>
      <c r="M310" s="56">
        <f t="shared" si="44"/>
        <v>586893.36091698264</v>
      </c>
    </row>
    <row r="311" spans="1:13" x14ac:dyDescent="0.25">
      <c r="A311" s="55">
        <v>5044</v>
      </c>
      <c r="B311" s="55" t="s">
        <v>331</v>
      </c>
      <c r="C311" s="56">
        <v>3469240</v>
      </c>
      <c r="D311" s="56">
        <v>811</v>
      </c>
      <c r="E311" s="56">
        <f t="shared" si="36"/>
        <v>4277.7311960542538</v>
      </c>
      <c r="F311" s="57">
        <f t="shared" si="37"/>
        <v>0.90459991058718159</v>
      </c>
      <c r="G311" s="56">
        <f t="shared" si="38"/>
        <v>279.7031913921615</v>
      </c>
      <c r="H311" s="61">
        <f t="shared" si="39"/>
        <v>0</v>
      </c>
      <c r="I311" s="56">
        <f t="shared" si="40"/>
        <v>279.7031913921615</v>
      </c>
      <c r="J311" s="56">
        <f t="shared" si="41"/>
        <v>-44.742487658506477</v>
      </c>
      <c r="K311" s="56">
        <f t="shared" si="42"/>
        <v>234.96070373365501</v>
      </c>
      <c r="L311" s="56">
        <f t="shared" si="43"/>
        <v>226839.28821904297</v>
      </c>
      <c r="M311" s="56">
        <f t="shared" si="44"/>
        <v>190553.13072799423</v>
      </c>
    </row>
    <row r="312" spans="1:13" x14ac:dyDescent="0.25">
      <c r="A312" s="55">
        <v>5045</v>
      </c>
      <c r="B312" s="55" t="s">
        <v>332</v>
      </c>
      <c r="C312" s="56">
        <v>8119392</v>
      </c>
      <c r="D312" s="56">
        <v>2314</v>
      </c>
      <c r="E312" s="56">
        <f t="shared" si="36"/>
        <v>3508.8124459809851</v>
      </c>
      <c r="F312" s="57">
        <f t="shared" si="37"/>
        <v>0.74199880250290806</v>
      </c>
      <c r="G312" s="56">
        <f t="shared" si="38"/>
        <v>756.43281643758814</v>
      </c>
      <c r="H312" s="61">
        <f t="shared" si="39"/>
        <v>261.50823725814968</v>
      </c>
      <c r="I312" s="56">
        <f t="shared" si="40"/>
        <v>1017.9410536957378</v>
      </c>
      <c r="J312" s="56">
        <f t="shared" si="41"/>
        <v>-44.742487658506477</v>
      </c>
      <c r="K312" s="56">
        <f t="shared" si="42"/>
        <v>973.19856603723133</v>
      </c>
      <c r="L312" s="56">
        <f t="shared" si="43"/>
        <v>2355515.598251937</v>
      </c>
      <c r="M312" s="56">
        <f t="shared" si="44"/>
        <v>2251981.4818101535</v>
      </c>
    </row>
    <row r="313" spans="1:13" x14ac:dyDescent="0.25">
      <c r="A313" s="55">
        <v>5046</v>
      </c>
      <c r="B313" s="55" t="s">
        <v>333</v>
      </c>
      <c r="C313" s="56">
        <v>4452153</v>
      </c>
      <c r="D313" s="56">
        <v>1235</v>
      </c>
      <c r="E313" s="56">
        <f t="shared" si="36"/>
        <v>3604.9821862348176</v>
      </c>
      <c r="F313" s="57">
        <f t="shared" si="37"/>
        <v>0.76233554982238738</v>
      </c>
      <c r="G313" s="56">
        <f t="shared" si="38"/>
        <v>696.80757748021199</v>
      </c>
      <c r="H313" s="61">
        <f t="shared" si="39"/>
        <v>227.84882816930832</v>
      </c>
      <c r="I313" s="56">
        <f t="shared" si="40"/>
        <v>924.65640564952037</v>
      </c>
      <c r="J313" s="56">
        <f t="shared" si="41"/>
        <v>-44.742487658506477</v>
      </c>
      <c r="K313" s="56">
        <f t="shared" si="42"/>
        <v>879.91391799101393</v>
      </c>
      <c r="L313" s="56">
        <f t="shared" si="43"/>
        <v>1141950.6609771578</v>
      </c>
      <c r="M313" s="56">
        <f t="shared" si="44"/>
        <v>1086693.6887189022</v>
      </c>
    </row>
    <row r="314" spans="1:13" x14ac:dyDescent="0.25">
      <c r="A314" s="55">
        <v>5047</v>
      </c>
      <c r="B314" s="55" t="s">
        <v>334</v>
      </c>
      <c r="C314" s="56">
        <v>15028150</v>
      </c>
      <c r="D314" s="56">
        <v>3946</v>
      </c>
      <c r="E314" s="56">
        <f t="shared" si="36"/>
        <v>3808.451596553472</v>
      </c>
      <c r="F314" s="57">
        <f t="shared" si="37"/>
        <v>0.8053626597425374</v>
      </c>
      <c r="G314" s="56">
        <f t="shared" si="38"/>
        <v>570.65654308264629</v>
      </c>
      <c r="H314" s="61">
        <f t="shared" si="39"/>
        <v>156.63453455777929</v>
      </c>
      <c r="I314" s="56">
        <f t="shared" si="40"/>
        <v>727.29107764042556</v>
      </c>
      <c r="J314" s="56">
        <f t="shared" si="41"/>
        <v>-44.742487658506477</v>
      </c>
      <c r="K314" s="56">
        <f t="shared" si="42"/>
        <v>682.54858998191912</v>
      </c>
      <c r="L314" s="56">
        <f t="shared" si="43"/>
        <v>2869890.5923691192</v>
      </c>
      <c r="M314" s="56">
        <f t="shared" si="44"/>
        <v>2693336.7360686529</v>
      </c>
    </row>
    <row r="315" spans="1:13" x14ac:dyDescent="0.25">
      <c r="A315" s="55">
        <v>5049</v>
      </c>
      <c r="B315" s="55" t="s">
        <v>335</v>
      </c>
      <c r="C315" s="56">
        <v>5209446</v>
      </c>
      <c r="D315" s="56">
        <v>1121</v>
      </c>
      <c r="E315" s="56">
        <f t="shared" si="36"/>
        <v>4647.1418376449601</v>
      </c>
      <c r="F315" s="57">
        <f t="shared" si="37"/>
        <v>0.98271815084995007</v>
      </c>
      <c r="G315" s="56">
        <f t="shared" si="38"/>
        <v>50.668593605923618</v>
      </c>
      <c r="H315" s="61">
        <f t="shared" si="39"/>
        <v>0</v>
      </c>
      <c r="I315" s="56">
        <f t="shared" si="40"/>
        <v>50.668593605923618</v>
      </c>
      <c r="J315" s="56">
        <f t="shared" si="41"/>
        <v>-44.742487658506477</v>
      </c>
      <c r="K315" s="56">
        <f t="shared" si="42"/>
        <v>5.9261059474171418</v>
      </c>
      <c r="L315" s="56">
        <f t="shared" si="43"/>
        <v>56799.493432240379</v>
      </c>
      <c r="M315" s="56">
        <f t="shared" si="44"/>
        <v>6643.1647670546163</v>
      </c>
    </row>
    <row r="316" spans="1:13" x14ac:dyDescent="0.25">
      <c r="A316" s="55">
        <v>5052</v>
      </c>
      <c r="B316" s="55" t="s">
        <v>336</v>
      </c>
      <c r="C316" s="56">
        <v>2375713</v>
      </c>
      <c r="D316" s="56">
        <v>593</v>
      </c>
      <c r="E316" s="56">
        <f t="shared" si="36"/>
        <v>4006.2613827993255</v>
      </c>
      <c r="F316" s="57">
        <f t="shared" si="37"/>
        <v>0.84719294471142947</v>
      </c>
      <c r="G316" s="56">
        <f t="shared" si="38"/>
        <v>448.01447561021706</v>
      </c>
      <c r="H316" s="61">
        <f t="shared" si="39"/>
        <v>87.40110937173057</v>
      </c>
      <c r="I316" s="56">
        <f t="shared" si="40"/>
        <v>535.41558498194763</v>
      </c>
      <c r="J316" s="56">
        <f t="shared" si="41"/>
        <v>-44.742487658506477</v>
      </c>
      <c r="K316" s="56">
        <f t="shared" si="42"/>
        <v>490.67309732344114</v>
      </c>
      <c r="L316" s="56">
        <f t="shared" si="43"/>
        <v>317501.44189429493</v>
      </c>
      <c r="M316" s="56">
        <f t="shared" si="44"/>
        <v>290969.1467128006</v>
      </c>
    </row>
    <row r="317" spans="1:13" x14ac:dyDescent="0.25">
      <c r="A317" s="55">
        <v>5053</v>
      </c>
      <c r="B317" s="55" t="s">
        <v>337</v>
      </c>
      <c r="C317" s="56">
        <v>26317413</v>
      </c>
      <c r="D317" s="56">
        <v>7031</v>
      </c>
      <c r="E317" s="56">
        <f t="shared" si="36"/>
        <v>3743.0540463660932</v>
      </c>
      <c r="F317" s="57">
        <f t="shared" si="37"/>
        <v>0.79153322181369068</v>
      </c>
      <c r="G317" s="56">
        <f t="shared" si="38"/>
        <v>611.20302419882114</v>
      </c>
      <c r="H317" s="61">
        <f t="shared" si="39"/>
        <v>179.52367712336186</v>
      </c>
      <c r="I317" s="56">
        <f t="shared" si="40"/>
        <v>790.72670132218298</v>
      </c>
      <c r="J317" s="56">
        <f t="shared" si="41"/>
        <v>-44.742487658506477</v>
      </c>
      <c r="K317" s="56">
        <f t="shared" si="42"/>
        <v>745.98421366367654</v>
      </c>
      <c r="L317" s="56">
        <f t="shared" si="43"/>
        <v>5559599.4369962681</v>
      </c>
      <c r="M317" s="56">
        <f t="shared" si="44"/>
        <v>5245015.0062693097</v>
      </c>
    </row>
    <row r="318" spans="1:13" x14ac:dyDescent="0.25">
      <c r="A318" s="55">
        <v>5054</v>
      </c>
      <c r="B318" s="55" t="s">
        <v>338</v>
      </c>
      <c r="C318" s="56">
        <v>36066473</v>
      </c>
      <c r="D318" s="56">
        <v>10042</v>
      </c>
      <c r="E318" s="56">
        <f t="shared" si="36"/>
        <v>3591.5627365066721</v>
      </c>
      <c r="F318" s="57">
        <f t="shared" si="37"/>
        <v>0.7594977761363253</v>
      </c>
      <c r="G318" s="56">
        <f t="shared" si="38"/>
        <v>705.12763631166217</v>
      </c>
      <c r="H318" s="61">
        <f t="shared" si="39"/>
        <v>232.54563557415926</v>
      </c>
      <c r="I318" s="56">
        <f t="shared" si="40"/>
        <v>937.67327188582146</v>
      </c>
      <c r="J318" s="56">
        <f t="shared" si="41"/>
        <v>-44.742487658506477</v>
      </c>
      <c r="K318" s="56">
        <f t="shared" si="42"/>
        <v>892.93078422731503</v>
      </c>
      <c r="L318" s="56">
        <f t="shared" si="43"/>
        <v>9416114.9962774199</v>
      </c>
      <c r="M318" s="56">
        <f t="shared" si="44"/>
        <v>8966810.9352106974</v>
      </c>
    </row>
    <row r="319" spans="1:13" x14ac:dyDescent="0.25">
      <c r="A319" s="55">
        <v>5055</v>
      </c>
      <c r="B319" s="55" t="s">
        <v>339</v>
      </c>
      <c r="C319" s="56">
        <v>25423977</v>
      </c>
      <c r="D319" s="56">
        <v>6134</v>
      </c>
      <c r="E319" s="56">
        <f t="shared" si="36"/>
        <v>4144.7631235735244</v>
      </c>
      <c r="F319" s="57">
        <f t="shared" si="37"/>
        <v>0.87648152236588195</v>
      </c>
      <c r="G319" s="56">
        <f t="shared" si="38"/>
        <v>362.14339633021376</v>
      </c>
      <c r="H319" s="61">
        <f t="shared" si="39"/>
        <v>38.925500100760971</v>
      </c>
      <c r="I319" s="56">
        <f t="shared" si="40"/>
        <v>401.06889643097475</v>
      </c>
      <c r="J319" s="56">
        <f t="shared" si="41"/>
        <v>-44.742487658506477</v>
      </c>
      <c r="K319" s="56">
        <f t="shared" si="42"/>
        <v>356.32640877246826</v>
      </c>
      <c r="L319" s="56">
        <f t="shared" si="43"/>
        <v>2460156.6107075992</v>
      </c>
      <c r="M319" s="56">
        <f t="shared" si="44"/>
        <v>2185706.1914103203</v>
      </c>
    </row>
    <row r="320" spans="1:13" x14ac:dyDescent="0.25">
      <c r="A320" s="55">
        <v>5056</v>
      </c>
      <c r="B320" s="55" t="s">
        <v>340</v>
      </c>
      <c r="C320" s="56">
        <v>25175276</v>
      </c>
      <c r="D320" s="56">
        <v>5414</v>
      </c>
      <c r="E320" s="56">
        <f t="shared" si="36"/>
        <v>4650.0325083117841</v>
      </c>
      <c r="F320" s="57">
        <f t="shared" si="37"/>
        <v>0.9833294329307779</v>
      </c>
      <c r="G320" s="56">
        <f t="shared" si="38"/>
        <v>48.876377792492733</v>
      </c>
      <c r="H320" s="61">
        <f t="shared" si="39"/>
        <v>0</v>
      </c>
      <c r="I320" s="56">
        <f t="shared" si="40"/>
        <v>48.876377792492733</v>
      </c>
      <c r="J320" s="56">
        <f t="shared" si="41"/>
        <v>-44.742487658506477</v>
      </c>
      <c r="K320" s="56">
        <f t="shared" si="42"/>
        <v>4.1338901339862559</v>
      </c>
      <c r="L320" s="56">
        <f t="shared" si="43"/>
        <v>264616.70936855563</v>
      </c>
      <c r="M320" s="56">
        <f t="shared" si="44"/>
        <v>22380.881185401591</v>
      </c>
    </row>
    <row r="321" spans="1:13" x14ac:dyDescent="0.25">
      <c r="A321" s="55">
        <v>5057</v>
      </c>
      <c r="B321" s="55" t="s">
        <v>341</v>
      </c>
      <c r="C321" s="56">
        <v>44664699</v>
      </c>
      <c r="D321" s="56">
        <v>10627</v>
      </c>
      <c r="E321" s="56">
        <f t="shared" si="36"/>
        <v>4202.9452338383362</v>
      </c>
      <c r="F321" s="57">
        <f t="shared" si="37"/>
        <v>0.88878513129574399</v>
      </c>
      <c r="G321" s="56">
        <f t="shared" si="38"/>
        <v>326.07048796603044</v>
      </c>
      <c r="H321" s="61">
        <f t="shared" si="39"/>
        <v>18.561761508076824</v>
      </c>
      <c r="I321" s="56">
        <f t="shared" si="40"/>
        <v>344.63224947410725</v>
      </c>
      <c r="J321" s="56">
        <f t="shared" si="41"/>
        <v>-44.742487658506477</v>
      </c>
      <c r="K321" s="56">
        <f t="shared" si="42"/>
        <v>299.88976181560076</v>
      </c>
      <c r="L321" s="56">
        <f t="shared" si="43"/>
        <v>3662406.9151613377</v>
      </c>
      <c r="M321" s="56">
        <f t="shared" si="44"/>
        <v>3186928.4988143891</v>
      </c>
    </row>
    <row r="322" spans="1:13" x14ac:dyDescent="0.25">
      <c r="A322" s="55">
        <v>5058</v>
      </c>
      <c r="B322" s="55" t="s">
        <v>342</v>
      </c>
      <c r="C322" s="56">
        <v>18465186</v>
      </c>
      <c r="D322" s="56">
        <v>4342</v>
      </c>
      <c r="E322" s="56">
        <f t="shared" si="36"/>
        <v>4252.6913864578537</v>
      </c>
      <c r="F322" s="57">
        <f t="shared" si="37"/>
        <v>0.89930481174064425</v>
      </c>
      <c r="G322" s="56">
        <f t="shared" si="38"/>
        <v>295.22787334192958</v>
      </c>
      <c r="H322" s="61">
        <f t="shared" si="39"/>
        <v>1.1506080912457035</v>
      </c>
      <c r="I322" s="56">
        <f t="shared" si="40"/>
        <v>296.3784814331753</v>
      </c>
      <c r="J322" s="56">
        <f t="shared" si="41"/>
        <v>-44.742487658506477</v>
      </c>
      <c r="K322" s="56">
        <f t="shared" si="42"/>
        <v>251.6359937746688</v>
      </c>
      <c r="L322" s="56">
        <f t="shared" si="43"/>
        <v>1286875.3663828471</v>
      </c>
      <c r="M322" s="56">
        <f t="shared" si="44"/>
        <v>1092603.484969612</v>
      </c>
    </row>
    <row r="323" spans="1:13" x14ac:dyDescent="0.25">
      <c r="A323" s="55">
        <v>5059</v>
      </c>
      <c r="B323" s="55" t="s">
        <v>343</v>
      </c>
      <c r="C323" s="56">
        <v>71329130</v>
      </c>
      <c r="D323" s="56">
        <v>18798</v>
      </c>
      <c r="E323" s="56">
        <f t="shared" si="36"/>
        <v>3794.5063304606874</v>
      </c>
      <c r="F323" s="57">
        <f t="shared" si="37"/>
        <v>0.80241369313325561</v>
      </c>
      <c r="G323" s="56">
        <f t="shared" si="38"/>
        <v>579.3026080601727</v>
      </c>
      <c r="H323" s="61">
        <f t="shared" si="39"/>
        <v>161.5153776902539</v>
      </c>
      <c r="I323" s="56">
        <f t="shared" si="40"/>
        <v>740.8179857504266</v>
      </c>
      <c r="J323" s="56">
        <f t="shared" si="41"/>
        <v>-44.742487658506477</v>
      </c>
      <c r="K323" s="56">
        <f t="shared" si="42"/>
        <v>696.07549809192017</v>
      </c>
      <c r="L323" s="56">
        <f t="shared" si="43"/>
        <v>13925896.49613652</v>
      </c>
      <c r="M323" s="56">
        <f t="shared" si="44"/>
        <v>13084827.213131916</v>
      </c>
    </row>
    <row r="324" spans="1:13" x14ac:dyDescent="0.25">
      <c r="A324" s="55">
        <v>5060</v>
      </c>
      <c r="B324" s="55" t="s">
        <v>344</v>
      </c>
      <c r="C324" s="56">
        <v>50001349</v>
      </c>
      <c r="D324" s="56">
        <v>9921</v>
      </c>
      <c r="E324" s="56">
        <f t="shared" si="36"/>
        <v>5039.9505090212679</v>
      </c>
      <c r="F324" s="57">
        <f t="shared" si="37"/>
        <v>1.0657843073519377</v>
      </c>
      <c r="G324" s="56">
        <f t="shared" si="38"/>
        <v>-192.8727826473872</v>
      </c>
      <c r="H324" s="61">
        <f t="shared" si="39"/>
        <v>0</v>
      </c>
      <c r="I324" s="56">
        <f t="shared" si="40"/>
        <v>-192.8727826473872</v>
      </c>
      <c r="J324" s="56">
        <f t="shared" si="41"/>
        <v>-44.742487658506477</v>
      </c>
      <c r="K324" s="56">
        <f t="shared" si="42"/>
        <v>-237.61527030589366</v>
      </c>
      <c r="L324" s="56">
        <f t="shared" si="43"/>
        <v>-1913490.8766447285</v>
      </c>
      <c r="M324" s="56">
        <f t="shared" si="44"/>
        <v>-2357381.0967047708</v>
      </c>
    </row>
    <row r="325" spans="1:13" x14ac:dyDescent="0.25">
      <c r="A325" s="55">
        <v>5061</v>
      </c>
      <c r="B325" s="55" t="s">
        <v>345</v>
      </c>
      <c r="C325" s="56">
        <v>6604220</v>
      </c>
      <c r="D325" s="56">
        <v>1937</v>
      </c>
      <c r="E325" s="56">
        <f t="shared" si="36"/>
        <v>3409.509550851833</v>
      </c>
      <c r="F325" s="57">
        <f t="shared" si="37"/>
        <v>0.72099949564189325</v>
      </c>
      <c r="G325" s="56">
        <f t="shared" si="38"/>
        <v>818.00061141766241</v>
      </c>
      <c r="H325" s="61">
        <f t="shared" si="39"/>
        <v>296.26425055335295</v>
      </c>
      <c r="I325" s="56">
        <f t="shared" si="40"/>
        <v>1114.2648619710153</v>
      </c>
      <c r="J325" s="56">
        <f t="shared" si="41"/>
        <v>-44.742487658506477</v>
      </c>
      <c r="K325" s="56">
        <f t="shared" si="42"/>
        <v>1069.5223743125089</v>
      </c>
      <c r="L325" s="56">
        <f t="shared" si="43"/>
        <v>2158331.0376378568</v>
      </c>
      <c r="M325" s="56">
        <f t="shared" si="44"/>
        <v>2071664.8390433297</v>
      </c>
    </row>
    <row r="326" spans="1:13" x14ac:dyDescent="0.25">
      <c r="A326" s="55">
        <v>5501</v>
      </c>
      <c r="B326" s="55" t="s">
        <v>346</v>
      </c>
      <c r="C326" s="56">
        <v>383991724</v>
      </c>
      <c r="D326" s="56">
        <v>79421</v>
      </c>
      <c r="E326" s="56">
        <f t="shared" si="36"/>
        <v>4834.889059568628</v>
      </c>
      <c r="F326" s="57">
        <f t="shared" si="37"/>
        <v>1.0224205333469609</v>
      </c>
      <c r="G326" s="56">
        <f t="shared" si="38"/>
        <v>-65.734683986750483</v>
      </c>
      <c r="H326" s="61">
        <f t="shared" si="39"/>
        <v>0</v>
      </c>
      <c r="I326" s="56">
        <f t="shared" si="40"/>
        <v>-65.734683986750483</v>
      </c>
      <c r="J326" s="56">
        <f t="shared" si="41"/>
        <v>-44.742487658506477</v>
      </c>
      <c r="K326" s="56">
        <f t="shared" si="42"/>
        <v>-110.47717164525696</v>
      </c>
      <c r="L326" s="56">
        <f t="shared" si="43"/>
        <v>-5220714.33691171</v>
      </c>
      <c r="M326" s="56">
        <f t="shared" si="44"/>
        <v>-8774207.4492379539</v>
      </c>
    </row>
    <row r="327" spans="1:13" x14ac:dyDescent="0.25">
      <c r="A327" s="55">
        <v>5503</v>
      </c>
      <c r="B327" s="55" t="s">
        <v>347</v>
      </c>
      <c r="C327" s="56">
        <v>112444436</v>
      </c>
      <c r="D327" s="56">
        <v>25167</v>
      </c>
      <c r="E327" s="56">
        <f t="shared" si="36"/>
        <v>4467.9316565343506</v>
      </c>
      <c r="F327" s="57">
        <f t="shared" si="37"/>
        <v>0.94482107261406134</v>
      </c>
      <c r="G327" s="56">
        <f t="shared" si="38"/>
        <v>161.77890589450149</v>
      </c>
      <c r="H327" s="61">
        <f t="shared" si="39"/>
        <v>0</v>
      </c>
      <c r="I327" s="56">
        <f t="shared" si="40"/>
        <v>161.77890589450149</v>
      </c>
      <c r="J327" s="56">
        <f t="shared" si="41"/>
        <v>-44.742487658506477</v>
      </c>
      <c r="K327" s="56">
        <f t="shared" si="42"/>
        <v>117.03641823599501</v>
      </c>
      <c r="L327" s="56">
        <f t="shared" si="43"/>
        <v>4071489.7246469189</v>
      </c>
      <c r="M327" s="56">
        <f t="shared" si="44"/>
        <v>2945455.5377452867</v>
      </c>
    </row>
    <row r="328" spans="1:13" x14ac:dyDescent="0.25">
      <c r="A328" s="55">
        <v>5510</v>
      </c>
      <c r="B328" s="55" t="s">
        <v>348</v>
      </c>
      <c r="C328" s="56">
        <v>11026341</v>
      </c>
      <c r="D328" s="56">
        <v>2852</v>
      </c>
      <c r="E328" s="56">
        <f t="shared" si="36"/>
        <v>3866.1784712482468</v>
      </c>
      <c r="F328" s="57">
        <f t="shared" si="37"/>
        <v>0.8175700012733792</v>
      </c>
      <c r="G328" s="56">
        <f t="shared" si="38"/>
        <v>534.86588077188594</v>
      </c>
      <c r="H328" s="61">
        <f t="shared" si="39"/>
        <v>136.43012841460813</v>
      </c>
      <c r="I328" s="56">
        <f t="shared" si="40"/>
        <v>671.29600918649408</v>
      </c>
      <c r="J328" s="56">
        <f t="shared" si="41"/>
        <v>-44.742487658506477</v>
      </c>
      <c r="K328" s="56">
        <f t="shared" si="42"/>
        <v>626.55352152798764</v>
      </c>
      <c r="L328" s="56">
        <f t="shared" si="43"/>
        <v>1914536.218199881</v>
      </c>
      <c r="M328" s="56">
        <f t="shared" si="44"/>
        <v>1786930.6433978206</v>
      </c>
    </row>
    <row r="329" spans="1:13" x14ac:dyDescent="0.25">
      <c r="A329" s="55">
        <v>5512</v>
      </c>
      <c r="B329" s="55" t="s">
        <v>349</v>
      </c>
      <c r="C329" s="56">
        <v>17882425</v>
      </c>
      <c r="D329" s="56">
        <v>4209</v>
      </c>
      <c r="E329" s="56">
        <f t="shared" ref="E329:E365" si="45">IF(ISNUMBER(C329),(C329)/D329,"")</f>
        <v>4248.616060822048</v>
      </c>
      <c r="F329" s="57">
        <f t="shared" ref="F329:F365" si="46">IF(ISNUMBER(C329),E329/$E$366,"")</f>
        <v>0.8984430139705637</v>
      </c>
      <c r="G329" s="56">
        <f t="shared" ref="G329:G364" si="47">IF(ISNUMBER(D329),(E$366-E329)*0.62,"")</f>
        <v>297.75457523612914</v>
      </c>
      <c r="H329" s="61">
        <f t="shared" ref="H329:H364" si="48">IF(ISNUMBER(D329),(IF(E329&gt;=E$366*0.9,0,IF(E329&lt;0.9*E$366,(E$366*0.9-E329)*0.35))),"")</f>
        <v>2.5769720637777027</v>
      </c>
      <c r="I329" s="56">
        <f t="shared" ref="I329:I365" si="49">IF(ISNUMBER(C329),G329+H329,"")</f>
        <v>300.33154729990684</v>
      </c>
      <c r="J329" s="56">
        <f t="shared" ref="J329:J364" si="50">IF(ISNUMBER(D329),I$368,"")</f>
        <v>-44.742487658506477</v>
      </c>
      <c r="K329" s="56">
        <f t="shared" ref="K329:K364" si="51">I329+J329</f>
        <v>255.58905964140035</v>
      </c>
      <c r="L329" s="56">
        <f t="shared" ref="L329:L364" si="52">I329*D329</f>
        <v>1264095.4825853079</v>
      </c>
      <c r="M329" s="56">
        <f t="shared" ref="M329:M364" si="53">D329*K329</f>
        <v>1075774.3520306542</v>
      </c>
    </row>
    <row r="330" spans="1:13" x14ac:dyDescent="0.25">
      <c r="A330" s="55">
        <v>5514</v>
      </c>
      <c r="B330" s="55" t="s">
        <v>350</v>
      </c>
      <c r="C330" s="56">
        <v>5635818</v>
      </c>
      <c r="D330" s="56">
        <v>1301</v>
      </c>
      <c r="E330" s="56">
        <f t="shared" si="45"/>
        <v>4331.9123750960798</v>
      </c>
      <c r="F330" s="57">
        <f t="shared" si="46"/>
        <v>0.91605745372639347</v>
      </c>
      <c r="G330" s="56">
        <f t="shared" si="47"/>
        <v>246.1108603862294</v>
      </c>
      <c r="H330" s="61">
        <f t="shared" si="48"/>
        <v>0</v>
      </c>
      <c r="I330" s="56">
        <f t="shared" si="49"/>
        <v>246.1108603862294</v>
      </c>
      <c r="J330" s="56">
        <f t="shared" si="50"/>
        <v>-44.742487658506477</v>
      </c>
      <c r="K330" s="56">
        <f t="shared" si="51"/>
        <v>201.36837272772294</v>
      </c>
      <c r="L330" s="56">
        <f t="shared" si="52"/>
        <v>320190.22936248448</v>
      </c>
      <c r="M330" s="56">
        <f t="shared" si="53"/>
        <v>261980.25291876754</v>
      </c>
    </row>
    <row r="331" spans="1:13" x14ac:dyDescent="0.25">
      <c r="A331" s="55">
        <v>5516</v>
      </c>
      <c r="B331" s="55" t="s">
        <v>351</v>
      </c>
      <c r="C331" s="56">
        <v>4971646</v>
      </c>
      <c r="D331" s="56">
        <v>1062</v>
      </c>
      <c r="E331" s="56">
        <f t="shared" si="45"/>
        <v>4681.3992467043317</v>
      </c>
      <c r="F331" s="57">
        <f t="shared" si="46"/>
        <v>0.98996246980122982</v>
      </c>
      <c r="G331" s="56">
        <f t="shared" si="47"/>
        <v>29.428999989113198</v>
      </c>
      <c r="H331" s="61">
        <f t="shared" si="48"/>
        <v>0</v>
      </c>
      <c r="I331" s="56">
        <f t="shared" si="49"/>
        <v>29.428999989113198</v>
      </c>
      <c r="J331" s="56">
        <f t="shared" si="50"/>
        <v>-44.742487658506477</v>
      </c>
      <c r="K331" s="56">
        <f t="shared" si="51"/>
        <v>-15.313487669393279</v>
      </c>
      <c r="L331" s="56">
        <f t="shared" si="52"/>
        <v>31253.597988438218</v>
      </c>
      <c r="M331" s="56">
        <f t="shared" si="53"/>
        <v>-16262.923904895662</v>
      </c>
    </row>
    <row r="332" spans="1:13" x14ac:dyDescent="0.25">
      <c r="A332" s="55">
        <v>5518</v>
      </c>
      <c r="B332" s="55" t="s">
        <v>352</v>
      </c>
      <c r="C332" s="56">
        <v>3032479</v>
      </c>
      <c r="D332" s="56">
        <v>985</v>
      </c>
      <c r="E332" s="56">
        <f t="shared" si="45"/>
        <v>3078.6588832487309</v>
      </c>
      <c r="F332" s="57">
        <f t="shared" si="46"/>
        <v>0.65103542576122009</v>
      </c>
      <c r="G332" s="56">
        <f t="shared" si="47"/>
        <v>1023.1280253315857</v>
      </c>
      <c r="H332" s="61">
        <f t="shared" si="48"/>
        <v>412.06198421443867</v>
      </c>
      <c r="I332" s="56">
        <f t="shared" si="49"/>
        <v>1435.1900095460244</v>
      </c>
      <c r="J332" s="56">
        <f t="shared" si="50"/>
        <v>-44.742487658506477</v>
      </c>
      <c r="K332" s="56">
        <f t="shared" si="51"/>
        <v>1390.447521887518</v>
      </c>
      <c r="L332" s="56">
        <f t="shared" si="52"/>
        <v>1413662.159402834</v>
      </c>
      <c r="M332" s="56">
        <f t="shared" si="53"/>
        <v>1369590.8090592052</v>
      </c>
    </row>
    <row r="333" spans="1:13" x14ac:dyDescent="0.25">
      <c r="A333" s="55">
        <v>5520</v>
      </c>
      <c r="B333" s="55" t="s">
        <v>353</v>
      </c>
      <c r="C333" s="56">
        <v>18683556</v>
      </c>
      <c r="D333" s="56">
        <v>3961</v>
      </c>
      <c r="E333" s="56">
        <f t="shared" si="45"/>
        <v>4716.8785660186822</v>
      </c>
      <c r="F333" s="57">
        <f t="shared" si="46"/>
        <v>0.99746518271340601</v>
      </c>
      <c r="G333" s="56">
        <f t="shared" si="47"/>
        <v>7.4318220142158857</v>
      </c>
      <c r="H333" s="61">
        <f t="shared" si="48"/>
        <v>0</v>
      </c>
      <c r="I333" s="56">
        <f t="shared" si="49"/>
        <v>7.4318220142158857</v>
      </c>
      <c r="J333" s="56">
        <f t="shared" si="50"/>
        <v>-44.742487658506477</v>
      </c>
      <c r="K333" s="56">
        <f t="shared" si="51"/>
        <v>-37.310665644290594</v>
      </c>
      <c r="L333" s="56">
        <f t="shared" si="52"/>
        <v>29437.446998309122</v>
      </c>
      <c r="M333" s="56">
        <f t="shared" si="53"/>
        <v>-147787.54661703506</v>
      </c>
    </row>
    <row r="334" spans="1:13" x14ac:dyDescent="0.25">
      <c r="A334" s="55">
        <v>5522</v>
      </c>
      <c r="B334" s="55" t="s">
        <v>354</v>
      </c>
      <c r="C334" s="56">
        <v>7979849</v>
      </c>
      <c r="D334" s="56">
        <v>2116</v>
      </c>
      <c r="E334" s="56">
        <f t="shared" si="45"/>
        <v>3771.195179584121</v>
      </c>
      <c r="F334" s="57">
        <f t="shared" si="46"/>
        <v>0.79748414893513553</v>
      </c>
      <c r="G334" s="56">
        <f t="shared" si="47"/>
        <v>593.75552160364384</v>
      </c>
      <c r="H334" s="61">
        <f t="shared" si="48"/>
        <v>169.67428049705214</v>
      </c>
      <c r="I334" s="56">
        <f t="shared" si="49"/>
        <v>763.42980210069595</v>
      </c>
      <c r="J334" s="56">
        <f t="shared" si="50"/>
        <v>-44.742487658506477</v>
      </c>
      <c r="K334" s="56">
        <f t="shared" si="51"/>
        <v>718.68731444218952</v>
      </c>
      <c r="L334" s="56">
        <f t="shared" si="52"/>
        <v>1615417.4612450725</v>
      </c>
      <c r="M334" s="56">
        <f t="shared" si="53"/>
        <v>1520742.3573596731</v>
      </c>
    </row>
    <row r="335" spans="1:13" x14ac:dyDescent="0.25">
      <c r="A335" s="55">
        <v>5524</v>
      </c>
      <c r="B335" s="55" t="s">
        <v>355</v>
      </c>
      <c r="C335" s="56">
        <v>30284122</v>
      </c>
      <c r="D335" s="56">
        <v>6794</v>
      </c>
      <c r="E335" s="56">
        <f t="shared" si="45"/>
        <v>4457.4804239034438</v>
      </c>
      <c r="F335" s="57">
        <f t="shared" si="46"/>
        <v>0.94261097953664574</v>
      </c>
      <c r="G335" s="56">
        <f t="shared" si="47"/>
        <v>168.25867012566371</v>
      </c>
      <c r="H335" s="61">
        <f t="shared" si="48"/>
        <v>0</v>
      </c>
      <c r="I335" s="56">
        <f t="shared" si="49"/>
        <v>168.25867012566371</v>
      </c>
      <c r="J335" s="56">
        <f t="shared" si="50"/>
        <v>-44.742487658506477</v>
      </c>
      <c r="K335" s="56">
        <f t="shared" si="51"/>
        <v>123.51618246715724</v>
      </c>
      <c r="L335" s="56">
        <f t="shared" si="52"/>
        <v>1143149.4048337592</v>
      </c>
      <c r="M335" s="56">
        <f t="shared" si="53"/>
        <v>839168.94368186628</v>
      </c>
    </row>
    <row r="336" spans="1:13" x14ac:dyDescent="0.25">
      <c r="A336" s="55">
        <v>5526</v>
      </c>
      <c r="B336" s="55" t="s">
        <v>356</v>
      </c>
      <c r="C336" s="56">
        <v>15278852</v>
      </c>
      <c r="D336" s="56">
        <v>3533</v>
      </c>
      <c r="E336" s="56">
        <f t="shared" si="45"/>
        <v>4324.6113784319277</v>
      </c>
      <c r="F336" s="57">
        <f t="shared" si="46"/>
        <v>0.91451353228138044</v>
      </c>
      <c r="G336" s="56">
        <f t="shared" si="47"/>
        <v>250.63747831800367</v>
      </c>
      <c r="H336" s="61">
        <f t="shared" si="48"/>
        <v>0</v>
      </c>
      <c r="I336" s="56">
        <f t="shared" si="49"/>
        <v>250.63747831800367</v>
      </c>
      <c r="J336" s="56">
        <f t="shared" si="50"/>
        <v>-44.742487658506477</v>
      </c>
      <c r="K336" s="56">
        <f t="shared" si="51"/>
        <v>205.89499065949718</v>
      </c>
      <c r="L336" s="56">
        <f t="shared" si="52"/>
        <v>885502.21089750703</v>
      </c>
      <c r="M336" s="56">
        <f t="shared" si="53"/>
        <v>727427.00200000359</v>
      </c>
    </row>
    <row r="337" spans="1:13" x14ac:dyDescent="0.25">
      <c r="A337" s="55">
        <v>5528</v>
      </c>
      <c r="B337" s="55" t="s">
        <v>357</v>
      </c>
      <c r="C337" s="56">
        <v>4430232</v>
      </c>
      <c r="D337" s="56">
        <v>1069</v>
      </c>
      <c r="E337" s="56">
        <f t="shared" si="45"/>
        <v>4144.2768942937328</v>
      </c>
      <c r="F337" s="57">
        <f t="shared" si="46"/>
        <v>0.87637870081331926</v>
      </c>
      <c r="G337" s="56">
        <f t="shared" si="47"/>
        <v>362.44485848368458</v>
      </c>
      <c r="H337" s="61">
        <f t="shared" si="48"/>
        <v>39.095680348688028</v>
      </c>
      <c r="I337" s="56">
        <f t="shared" si="49"/>
        <v>401.54053883237259</v>
      </c>
      <c r="J337" s="56">
        <f t="shared" si="50"/>
        <v>-44.742487658506477</v>
      </c>
      <c r="K337" s="56">
        <f t="shared" si="51"/>
        <v>356.7980511738661</v>
      </c>
      <c r="L337" s="56">
        <f t="shared" si="52"/>
        <v>429246.83601180627</v>
      </c>
      <c r="M337" s="56">
        <f t="shared" si="53"/>
        <v>381417.11670486286</v>
      </c>
    </row>
    <row r="338" spans="1:13" x14ac:dyDescent="0.25">
      <c r="A338" s="55">
        <v>5530</v>
      </c>
      <c r="B338" s="55" t="s">
        <v>358</v>
      </c>
      <c r="C338" s="56">
        <v>70085520</v>
      </c>
      <c r="D338" s="56">
        <v>14948</v>
      </c>
      <c r="E338" s="56">
        <f t="shared" si="45"/>
        <v>4688.6218892159486</v>
      </c>
      <c r="F338" s="57">
        <f t="shared" si="46"/>
        <v>0.99148982191167523</v>
      </c>
      <c r="G338" s="56">
        <f t="shared" si="47"/>
        <v>24.95096163191074</v>
      </c>
      <c r="H338" s="61">
        <f t="shared" si="48"/>
        <v>0</v>
      </c>
      <c r="I338" s="56">
        <f t="shared" si="49"/>
        <v>24.95096163191074</v>
      </c>
      <c r="J338" s="56">
        <f t="shared" si="50"/>
        <v>-44.742487658506477</v>
      </c>
      <c r="K338" s="56">
        <f t="shared" si="51"/>
        <v>-19.791526026595736</v>
      </c>
      <c r="L338" s="56">
        <f t="shared" si="52"/>
        <v>372966.97447380173</v>
      </c>
      <c r="M338" s="56">
        <f t="shared" si="53"/>
        <v>-295843.73104555305</v>
      </c>
    </row>
    <row r="339" spans="1:13" x14ac:dyDescent="0.25">
      <c r="A339" s="55">
        <v>5532</v>
      </c>
      <c r="B339" s="55" t="s">
        <v>359</v>
      </c>
      <c r="C339" s="56">
        <v>21237878</v>
      </c>
      <c r="D339" s="56">
        <v>5595</v>
      </c>
      <c r="E339" s="56">
        <f t="shared" si="45"/>
        <v>3795.8673815907059</v>
      </c>
      <c r="F339" s="57">
        <f t="shared" si="46"/>
        <v>0.80270151082775099</v>
      </c>
      <c r="G339" s="56">
        <f t="shared" si="47"/>
        <v>578.45875635956122</v>
      </c>
      <c r="H339" s="61">
        <f t="shared" si="48"/>
        <v>161.03900979474741</v>
      </c>
      <c r="I339" s="56">
        <f t="shared" si="49"/>
        <v>739.49776615430869</v>
      </c>
      <c r="J339" s="56">
        <f t="shared" si="50"/>
        <v>-44.742487658506477</v>
      </c>
      <c r="K339" s="56">
        <f t="shared" si="51"/>
        <v>694.75527849580226</v>
      </c>
      <c r="L339" s="56">
        <f t="shared" si="52"/>
        <v>4137490.0016333573</v>
      </c>
      <c r="M339" s="56">
        <f t="shared" si="53"/>
        <v>3887155.7831840138</v>
      </c>
    </row>
    <row r="340" spans="1:13" x14ac:dyDescent="0.25">
      <c r="A340" s="55">
        <v>5534</v>
      </c>
      <c r="B340" s="55" t="s">
        <v>360</v>
      </c>
      <c r="C340" s="56">
        <v>8891464</v>
      </c>
      <c r="D340" s="56">
        <v>2223</v>
      </c>
      <c r="E340" s="56">
        <f t="shared" si="45"/>
        <v>3999.7588843904632</v>
      </c>
      <c r="F340" s="57">
        <f t="shared" si="46"/>
        <v>0.84581787947014553</v>
      </c>
      <c r="G340" s="56">
        <f t="shared" si="47"/>
        <v>452.04602462371167</v>
      </c>
      <c r="H340" s="61">
        <f t="shared" si="48"/>
        <v>89.676983814832369</v>
      </c>
      <c r="I340" s="56">
        <f t="shared" si="49"/>
        <v>541.72300843854407</v>
      </c>
      <c r="J340" s="56">
        <f t="shared" si="50"/>
        <v>-44.742487658506477</v>
      </c>
      <c r="K340" s="56">
        <f t="shared" si="51"/>
        <v>496.98052078003758</v>
      </c>
      <c r="L340" s="56">
        <f t="shared" si="52"/>
        <v>1204250.2477588835</v>
      </c>
      <c r="M340" s="56">
        <f t="shared" si="53"/>
        <v>1104787.6976940236</v>
      </c>
    </row>
    <row r="341" spans="1:13" x14ac:dyDescent="0.25">
      <c r="A341" s="55">
        <v>5536</v>
      </c>
      <c r="B341" s="55" t="s">
        <v>361</v>
      </c>
      <c r="C341" s="56">
        <v>10747980</v>
      </c>
      <c r="D341" s="56">
        <v>2734</v>
      </c>
      <c r="E341" s="56">
        <f t="shared" si="45"/>
        <v>3931.2289685442574</v>
      </c>
      <c r="F341" s="57">
        <f t="shared" si="46"/>
        <v>0.83132604889317852</v>
      </c>
      <c r="G341" s="56">
        <f t="shared" si="47"/>
        <v>494.53457244835926</v>
      </c>
      <c r="H341" s="61">
        <f t="shared" si="48"/>
        <v>113.66245436100438</v>
      </c>
      <c r="I341" s="56">
        <f t="shared" si="49"/>
        <v>608.19702680936359</v>
      </c>
      <c r="J341" s="56">
        <f t="shared" si="50"/>
        <v>-44.742487658506477</v>
      </c>
      <c r="K341" s="56">
        <f t="shared" si="51"/>
        <v>563.45453915085716</v>
      </c>
      <c r="L341" s="56">
        <f t="shared" si="52"/>
        <v>1662810.6712968</v>
      </c>
      <c r="M341" s="56">
        <f t="shared" si="53"/>
        <v>1540484.7100384436</v>
      </c>
    </row>
    <row r="342" spans="1:13" x14ac:dyDescent="0.25">
      <c r="A342" s="55">
        <v>5538</v>
      </c>
      <c r="B342" s="55" t="s">
        <v>362</v>
      </c>
      <c r="C342" s="56">
        <v>6850132</v>
      </c>
      <c r="D342" s="56">
        <v>1829</v>
      </c>
      <c r="E342" s="56">
        <f t="shared" si="45"/>
        <v>3745.2881355932204</v>
      </c>
      <c r="F342" s="57">
        <f t="shared" si="46"/>
        <v>0.7920056584448113</v>
      </c>
      <c r="G342" s="56">
        <f t="shared" si="47"/>
        <v>609.81788887800224</v>
      </c>
      <c r="H342" s="61">
        <f t="shared" si="48"/>
        <v>178.74174589386735</v>
      </c>
      <c r="I342" s="56">
        <f t="shared" si="49"/>
        <v>788.55963477186958</v>
      </c>
      <c r="J342" s="56">
        <f t="shared" si="50"/>
        <v>-44.742487658506477</v>
      </c>
      <c r="K342" s="56">
        <f t="shared" si="51"/>
        <v>743.81714711336315</v>
      </c>
      <c r="L342" s="56">
        <f t="shared" si="52"/>
        <v>1442275.5719977494</v>
      </c>
      <c r="M342" s="56">
        <f t="shared" si="53"/>
        <v>1360441.5620703411</v>
      </c>
    </row>
    <row r="343" spans="1:13" x14ac:dyDescent="0.25">
      <c r="A343" s="55">
        <v>5540</v>
      </c>
      <c r="B343" s="55" t="s">
        <v>363</v>
      </c>
      <c r="C343" s="56">
        <v>6940572</v>
      </c>
      <c r="D343" s="56">
        <v>1955</v>
      </c>
      <c r="E343" s="56">
        <f t="shared" si="45"/>
        <v>3550.1647058823528</v>
      </c>
      <c r="F343" s="57">
        <f t="shared" si="46"/>
        <v>0.75074344981591812</v>
      </c>
      <c r="G343" s="56">
        <f t="shared" si="47"/>
        <v>730.79441529874009</v>
      </c>
      <c r="H343" s="61">
        <f t="shared" si="48"/>
        <v>247.03494629267101</v>
      </c>
      <c r="I343" s="56">
        <f t="shared" si="49"/>
        <v>977.82936159141104</v>
      </c>
      <c r="J343" s="56">
        <f t="shared" si="50"/>
        <v>-44.742487658506477</v>
      </c>
      <c r="K343" s="56">
        <f t="shared" si="51"/>
        <v>933.08687393290461</v>
      </c>
      <c r="L343" s="56">
        <f t="shared" si="52"/>
        <v>1911656.4019112086</v>
      </c>
      <c r="M343" s="56">
        <f t="shared" si="53"/>
        <v>1824184.8385388285</v>
      </c>
    </row>
    <row r="344" spans="1:13" x14ac:dyDescent="0.25">
      <c r="A344" s="55">
        <v>5542</v>
      </c>
      <c r="B344" s="55" t="s">
        <v>364</v>
      </c>
      <c r="C344" s="56">
        <v>12271342</v>
      </c>
      <c r="D344" s="56">
        <v>2784</v>
      </c>
      <c r="E344" s="56">
        <f t="shared" si="45"/>
        <v>4407.8096264367814</v>
      </c>
      <c r="F344" s="57">
        <f t="shared" si="46"/>
        <v>0.93210723423619724</v>
      </c>
      <c r="G344" s="56">
        <f t="shared" si="47"/>
        <v>199.05456455499441</v>
      </c>
      <c r="H344" s="61">
        <f t="shared" si="48"/>
        <v>0</v>
      </c>
      <c r="I344" s="56">
        <f t="shared" si="49"/>
        <v>199.05456455499441</v>
      </c>
      <c r="J344" s="56">
        <f t="shared" si="50"/>
        <v>-44.742487658506477</v>
      </c>
      <c r="K344" s="56">
        <f t="shared" si="51"/>
        <v>154.31207689648795</v>
      </c>
      <c r="L344" s="56">
        <f t="shared" si="52"/>
        <v>554167.90772110445</v>
      </c>
      <c r="M344" s="56">
        <f t="shared" si="53"/>
        <v>429604.82207982248</v>
      </c>
    </row>
    <row r="345" spans="1:13" x14ac:dyDescent="0.25">
      <c r="A345" s="55">
        <v>5544</v>
      </c>
      <c r="B345" s="55" t="s">
        <v>365</v>
      </c>
      <c r="C345" s="56">
        <v>20000636</v>
      </c>
      <c r="D345" s="56">
        <v>4810</v>
      </c>
      <c r="E345" s="56">
        <f t="shared" si="45"/>
        <v>4158.1363825363824</v>
      </c>
      <c r="F345" s="57">
        <f t="shared" si="46"/>
        <v>0.87930952821936315</v>
      </c>
      <c r="G345" s="56">
        <f t="shared" si="47"/>
        <v>353.8519757732418</v>
      </c>
      <c r="H345" s="61">
        <f t="shared" si="48"/>
        <v>34.244859463760662</v>
      </c>
      <c r="I345" s="56">
        <f t="shared" si="49"/>
        <v>388.09683523700244</v>
      </c>
      <c r="J345" s="56">
        <f t="shared" si="50"/>
        <v>-44.742487658506477</v>
      </c>
      <c r="K345" s="56">
        <f t="shared" si="51"/>
        <v>343.35434757849595</v>
      </c>
      <c r="L345" s="56">
        <f t="shared" si="52"/>
        <v>1866745.7774899816</v>
      </c>
      <c r="M345" s="56">
        <f t="shared" si="53"/>
        <v>1651534.4118525656</v>
      </c>
    </row>
    <row r="346" spans="1:13" x14ac:dyDescent="0.25">
      <c r="A346" s="55">
        <v>5546</v>
      </c>
      <c r="B346" s="55" t="s">
        <v>366</v>
      </c>
      <c r="C346" s="56">
        <v>6704327</v>
      </c>
      <c r="D346" s="56">
        <v>1131</v>
      </c>
      <c r="E346" s="56">
        <f t="shared" si="45"/>
        <v>5927.7869142351901</v>
      </c>
      <c r="F346" s="57">
        <f t="shared" si="46"/>
        <v>1.253532601006613</v>
      </c>
      <c r="G346" s="56">
        <f t="shared" si="47"/>
        <v>-743.33135388001904</v>
      </c>
      <c r="H346" s="61">
        <f t="shared" si="48"/>
        <v>0</v>
      </c>
      <c r="I346" s="56">
        <f t="shared" si="49"/>
        <v>-743.33135388001904</v>
      </c>
      <c r="J346" s="56">
        <f t="shared" si="50"/>
        <v>-44.742487658506477</v>
      </c>
      <c r="K346" s="56">
        <f t="shared" si="51"/>
        <v>-788.07384153852547</v>
      </c>
      <c r="L346" s="56">
        <f t="shared" si="52"/>
        <v>-840707.76123830152</v>
      </c>
      <c r="M346" s="56">
        <f t="shared" si="53"/>
        <v>-891311.51478007226</v>
      </c>
    </row>
    <row r="347" spans="1:13" x14ac:dyDescent="0.25">
      <c r="A347" s="55">
        <v>5601</v>
      </c>
      <c r="B347" s="55" t="s">
        <v>367</v>
      </c>
      <c r="C347" s="56">
        <v>97856832</v>
      </c>
      <c r="D347" s="56">
        <v>21877</v>
      </c>
      <c r="E347" s="56">
        <f t="shared" si="45"/>
        <v>4473.0462129176758</v>
      </c>
      <c r="F347" s="57">
        <f t="shared" si="46"/>
        <v>0.94590263361801519</v>
      </c>
      <c r="G347" s="56">
        <f t="shared" si="47"/>
        <v>158.60788093683988</v>
      </c>
      <c r="H347" s="61">
        <f t="shared" si="48"/>
        <v>0</v>
      </c>
      <c r="I347" s="56">
        <f t="shared" si="49"/>
        <v>158.60788093683988</v>
      </c>
      <c r="J347" s="56">
        <f t="shared" si="50"/>
        <v>-44.742487658506477</v>
      </c>
      <c r="K347" s="56">
        <f t="shared" si="51"/>
        <v>113.8653932783334</v>
      </c>
      <c r="L347" s="56">
        <f t="shared" si="52"/>
        <v>3469864.6112552457</v>
      </c>
      <c r="M347" s="56">
        <f t="shared" si="53"/>
        <v>2491033.2087500999</v>
      </c>
    </row>
    <row r="348" spans="1:13" x14ac:dyDescent="0.25">
      <c r="A348" s="55">
        <v>5603</v>
      </c>
      <c r="B348" s="55" t="s">
        <v>368</v>
      </c>
      <c r="C348" s="56">
        <v>58607957</v>
      </c>
      <c r="D348" s="56">
        <v>11324</v>
      </c>
      <c r="E348" s="56">
        <f t="shared" si="45"/>
        <v>5175.5525432709292</v>
      </c>
      <c r="F348" s="57">
        <f t="shared" si="46"/>
        <v>1.0944596921378797</v>
      </c>
      <c r="G348" s="56">
        <f t="shared" si="47"/>
        <v>-276.94604388217721</v>
      </c>
      <c r="H348" s="61">
        <f t="shared" si="48"/>
        <v>0</v>
      </c>
      <c r="I348" s="56">
        <f t="shared" si="49"/>
        <v>-276.94604388217721</v>
      </c>
      <c r="J348" s="56">
        <f t="shared" si="50"/>
        <v>-44.742487658506477</v>
      </c>
      <c r="K348" s="56">
        <f t="shared" si="51"/>
        <v>-321.6885315406837</v>
      </c>
      <c r="L348" s="56">
        <f t="shared" si="52"/>
        <v>-3136137.0009217747</v>
      </c>
      <c r="M348" s="56">
        <f t="shared" si="53"/>
        <v>-3642800.9311667024</v>
      </c>
    </row>
    <row r="349" spans="1:13" x14ac:dyDescent="0.25">
      <c r="A349" s="55">
        <v>5605</v>
      </c>
      <c r="B349" s="55" t="s">
        <v>369</v>
      </c>
      <c r="C349" s="56">
        <v>42921618</v>
      </c>
      <c r="D349" s="56">
        <v>9963</v>
      </c>
      <c r="E349" s="56">
        <f t="shared" si="45"/>
        <v>4308.1017765733213</v>
      </c>
      <c r="F349" s="57">
        <f t="shared" si="46"/>
        <v>0.91102229272455626</v>
      </c>
      <c r="G349" s="56">
        <f t="shared" si="47"/>
        <v>260.87343147033965</v>
      </c>
      <c r="H349" s="61">
        <f t="shared" si="48"/>
        <v>0</v>
      </c>
      <c r="I349" s="56">
        <f t="shared" si="49"/>
        <v>260.87343147033965</v>
      </c>
      <c r="J349" s="56">
        <f t="shared" si="50"/>
        <v>-44.742487658506477</v>
      </c>
      <c r="K349" s="56">
        <f t="shared" si="51"/>
        <v>216.13094381183316</v>
      </c>
      <c r="L349" s="56">
        <f t="shared" si="52"/>
        <v>2599081.9977389942</v>
      </c>
      <c r="M349" s="56">
        <f t="shared" si="53"/>
        <v>2153312.5931972936</v>
      </c>
    </row>
    <row r="350" spans="1:13" x14ac:dyDescent="0.25">
      <c r="A350" s="55">
        <v>5607</v>
      </c>
      <c r="B350" s="55" t="s">
        <v>370</v>
      </c>
      <c r="C350" s="56">
        <v>24829482</v>
      </c>
      <c r="D350" s="56">
        <v>5777</v>
      </c>
      <c r="E350" s="56">
        <f t="shared" si="45"/>
        <v>4297.9889215855983</v>
      </c>
      <c r="F350" s="57">
        <f t="shared" si="46"/>
        <v>0.90888375542559896</v>
      </c>
      <c r="G350" s="56">
        <f t="shared" si="47"/>
        <v>267.14340156272795</v>
      </c>
      <c r="H350" s="61">
        <f t="shared" si="48"/>
        <v>0</v>
      </c>
      <c r="I350" s="56">
        <f t="shared" si="49"/>
        <v>267.14340156272795</v>
      </c>
      <c r="J350" s="56">
        <f t="shared" si="50"/>
        <v>-44.742487658506477</v>
      </c>
      <c r="K350" s="56">
        <f t="shared" si="51"/>
        <v>222.40091390422145</v>
      </c>
      <c r="L350" s="56">
        <f t="shared" si="52"/>
        <v>1543287.4308278793</v>
      </c>
      <c r="M350" s="56">
        <f t="shared" si="53"/>
        <v>1284810.0796246873</v>
      </c>
    </row>
    <row r="351" spans="1:13" x14ac:dyDescent="0.25">
      <c r="A351" s="55">
        <v>5610</v>
      </c>
      <c r="B351" s="55" t="s">
        <v>371</v>
      </c>
      <c r="C351" s="56">
        <v>9512671</v>
      </c>
      <c r="D351" s="56">
        <v>2524</v>
      </c>
      <c r="E351" s="56">
        <f t="shared" si="45"/>
        <v>3768.8870839936608</v>
      </c>
      <c r="F351" s="57">
        <f t="shared" si="46"/>
        <v>0.79699606238432963</v>
      </c>
      <c r="G351" s="56">
        <f t="shared" si="47"/>
        <v>595.18654086972924</v>
      </c>
      <c r="H351" s="61">
        <f t="shared" si="48"/>
        <v>170.48211395371322</v>
      </c>
      <c r="I351" s="56">
        <f t="shared" si="49"/>
        <v>765.66865482344247</v>
      </c>
      <c r="J351" s="56">
        <f t="shared" si="50"/>
        <v>-44.742487658506477</v>
      </c>
      <c r="K351" s="56">
        <f t="shared" si="51"/>
        <v>720.92616716493603</v>
      </c>
      <c r="L351" s="56">
        <f t="shared" si="52"/>
        <v>1932547.6847743688</v>
      </c>
      <c r="M351" s="56">
        <f t="shared" si="53"/>
        <v>1819617.6459242986</v>
      </c>
    </row>
    <row r="352" spans="1:13" x14ac:dyDescent="0.25">
      <c r="A352" s="55">
        <v>5612</v>
      </c>
      <c r="B352" s="55" t="s">
        <v>372</v>
      </c>
      <c r="C352" s="56">
        <v>8421258</v>
      </c>
      <c r="D352" s="56">
        <v>2852</v>
      </c>
      <c r="E352" s="56">
        <f t="shared" si="45"/>
        <v>2952.7552594670406</v>
      </c>
      <c r="F352" s="57">
        <f t="shared" si="46"/>
        <v>0.62441093684509263</v>
      </c>
      <c r="G352" s="56">
        <f t="shared" si="47"/>
        <v>1101.1882720762337</v>
      </c>
      <c r="H352" s="61">
        <f t="shared" si="48"/>
        <v>456.12825253803027</v>
      </c>
      <c r="I352" s="56">
        <f t="shared" si="49"/>
        <v>1557.3165246142639</v>
      </c>
      <c r="J352" s="56">
        <f t="shared" si="50"/>
        <v>-44.742487658506477</v>
      </c>
      <c r="K352" s="56">
        <f t="shared" si="51"/>
        <v>1512.5740369557575</v>
      </c>
      <c r="L352" s="56">
        <f t="shared" si="52"/>
        <v>4441466.7281998806</v>
      </c>
      <c r="M352" s="56">
        <f t="shared" si="53"/>
        <v>4313861.15339782</v>
      </c>
    </row>
    <row r="353" spans="1:13" x14ac:dyDescent="0.25">
      <c r="A353" s="55">
        <v>5614</v>
      </c>
      <c r="B353" s="55" t="s">
        <v>373</v>
      </c>
      <c r="C353" s="56">
        <v>3064006</v>
      </c>
      <c r="D353" s="56">
        <v>864</v>
      </c>
      <c r="E353" s="56">
        <f t="shared" si="45"/>
        <v>3546.3032407407409</v>
      </c>
      <c r="F353" s="57">
        <f t="shared" si="46"/>
        <v>0.7499268765293452</v>
      </c>
      <c r="G353" s="56">
        <f t="shared" si="47"/>
        <v>733.1885236865395</v>
      </c>
      <c r="H353" s="61">
        <f t="shared" si="48"/>
        <v>248.38645909223519</v>
      </c>
      <c r="I353" s="56">
        <f t="shared" si="49"/>
        <v>981.57498277877471</v>
      </c>
      <c r="J353" s="56">
        <f t="shared" si="50"/>
        <v>-44.742487658506477</v>
      </c>
      <c r="K353" s="56">
        <f t="shared" si="51"/>
        <v>936.83249512026828</v>
      </c>
      <c r="L353" s="56">
        <f t="shared" si="52"/>
        <v>848080.78512086137</v>
      </c>
      <c r="M353" s="56">
        <f t="shared" si="53"/>
        <v>809423.27578391181</v>
      </c>
    </row>
    <row r="354" spans="1:13" x14ac:dyDescent="0.25">
      <c r="A354" s="55">
        <v>5616</v>
      </c>
      <c r="B354" s="55" t="s">
        <v>374</v>
      </c>
      <c r="C354" s="56">
        <v>3759710</v>
      </c>
      <c r="D354" s="56">
        <v>977</v>
      </c>
      <c r="E354" s="56">
        <f t="shared" si="45"/>
        <v>3848.2190378710338</v>
      </c>
      <c r="F354" s="57">
        <f t="shared" si="46"/>
        <v>0.81377216988037149</v>
      </c>
      <c r="G354" s="56">
        <f t="shared" si="47"/>
        <v>546.0007294657579</v>
      </c>
      <c r="H354" s="61">
        <f t="shared" si="48"/>
        <v>142.71593009663263</v>
      </c>
      <c r="I354" s="56">
        <f t="shared" si="49"/>
        <v>688.71665956239053</v>
      </c>
      <c r="J354" s="56">
        <f t="shared" si="50"/>
        <v>-44.742487658506477</v>
      </c>
      <c r="K354" s="56">
        <f t="shared" si="51"/>
        <v>643.9741719038841</v>
      </c>
      <c r="L354" s="56">
        <f t="shared" si="52"/>
        <v>672876.17639245559</v>
      </c>
      <c r="M354" s="56">
        <f t="shared" si="53"/>
        <v>629162.76595009479</v>
      </c>
    </row>
    <row r="355" spans="1:13" x14ac:dyDescent="0.25">
      <c r="A355" s="55">
        <v>5618</v>
      </c>
      <c r="B355" s="55" t="s">
        <v>375</v>
      </c>
      <c r="C355" s="56">
        <v>6187840</v>
      </c>
      <c r="D355" s="56">
        <v>1098</v>
      </c>
      <c r="E355" s="56">
        <f t="shared" si="45"/>
        <v>5635.5555555555557</v>
      </c>
      <c r="F355" s="57">
        <f t="shared" si="46"/>
        <v>1.1917352489017858</v>
      </c>
      <c r="G355" s="56">
        <f t="shared" si="47"/>
        <v>-562.14791149864561</v>
      </c>
      <c r="H355" s="61">
        <f t="shared" si="48"/>
        <v>0</v>
      </c>
      <c r="I355" s="56">
        <f t="shared" si="49"/>
        <v>-562.14791149864561</v>
      </c>
      <c r="J355" s="56">
        <f t="shared" si="50"/>
        <v>-44.742487658506477</v>
      </c>
      <c r="K355" s="56">
        <f t="shared" si="51"/>
        <v>-606.89039915715205</v>
      </c>
      <c r="L355" s="56">
        <f t="shared" si="52"/>
        <v>-617238.40682551288</v>
      </c>
      <c r="M355" s="56">
        <f t="shared" si="53"/>
        <v>-666365.6582745529</v>
      </c>
    </row>
    <row r="356" spans="1:13" x14ac:dyDescent="0.25">
      <c r="A356" s="55">
        <v>5620</v>
      </c>
      <c r="B356" s="55" t="s">
        <v>376</v>
      </c>
      <c r="C356" s="56">
        <v>13632249</v>
      </c>
      <c r="D356" s="56">
        <v>2956</v>
      </c>
      <c r="E356" s="56">
        <f t="shared" si="45"/>
        <v>4611.7215832205684</v>
      </c>
      <c r="F356" s="57">
        <f t="shared" si="46"/>
        <v>0.97522792822566873</v>
      </c>
      <c r="G356" s="56">
        <f t="shared" si="47"/>
        <v>72.629151349046481</v>
      </c>
      <c r="H356" s="61">
        <f t="shared" si="48"/>
        <v>0</v>
      </c>
      <c r="I356" s="56">
        <f t="shared" si="49"/>
        <v>72.629151349046481</v>
      </c>
      <c r="J356" s="56">
        <f t="shared" si="50"/>
        <v>-44.742487658506477</v>
      </c>
      <c r="K356" s="56">
        <f t="shared" si="51"/>
        <v>27.886663690540004</v>
      </c>
      <c r="L356" s="56">
        <f t="shared" si="52"/>
        <v>214691.77138778139</v>
      </c>
      <c r="M356" s="56">
        <f t="shared" si="53"/>
        <v>82432.97786923626</v>
      </c>
    </row>
    <row r="357" spans="1:13" x14ac:dyDescent="0.25">
      <c r="A357" s="55">
        <v>5622</v>
      </c>
      <c r="B357" s="55" t="s">
        <v>377</v>
      </c>
      <c r="C357" s="56">
        <v>16401640</v>
      </c>
      <c r="D357" s="56">
        <v>3896</v>
      </c>
      <c r="E357" s="56">
        <f t="shared" si="45"/>
        <v>4209.8665297741272</v>
      </c>
      <c r="F357" s="57">
        <f t="shared" si="46"/>
        <v>0.89024875848448348</v>
      </c>
      <c r="G357" s="56">
        <f t="shared" si="47"/>
        <v>321.77928448583998</v>
      </c>
      <c r="H357" s="61">
        <f t="shared" si="48"/>
        <v>16.139307930549965</v>
      </c>
      <c r="I357" s="56">
        <f t="shared" si="49"/>
        <v>337.91859241638997</v>
      </c>
      <c r="J357" s="56">
        <f t="shared" si="50"/>
        <v>-44.742487658506477</v>
      </c>
      <c r="K357" s="56">
        <f t="shared" si="51"/>
        <v>293.17610475788348</v>
      </c>
      <c r="L357" s="56">
        <f t="shared" si="52"/>
        <v>1316530.8360542553</v>
      </c>
      <c r="M357" s="56">
        <f t="shared" si="53"/>
        <v>1142214.104136714</v>
      </c>
    </row>
    <row r="358" spans="1:13" x14ac:dyDescent="0.25">
      <c r="A358" s="55">
        <v>5624</v>
      </c>
      <c r="B358" s="55" t="s">
        <v>378</v>
      </c>
      <c r="C358" s="56">
        <v>4815854</v>
      </c>
      <c r="D358" s="56">
        <v>1238</v>
      </c>
      <c r="E358" s="56">
        <f t="shared" si="45"/>
        <v>3890.0274636510499</v>
      </c>
      <c r="F358" s="57">
        <f t="shared" si="46"/>
        <v>0.82261328132217459</v>
      </c>
      <c r="G358" s="56">
        <f t="shared" si="47"/>
        <v>520.07950548214797</v>
      </c>
      <c r="H358" s="61">
        <f t="shared" si="48"/>
        <v>128.08298107362705</v>
      </c>
      <c r="I358" s="56">
        <f t="shared" si="49"/>
        <v>648.16248655577499</v>
      </c>
      <c r="J358" s="56">
        <f t="shared" si="50"/>
        <v>-44.742487658506477</v>
      </c>
      <c r="K358" s="56">
        <f t="shared" si="51"/>
        <v>603.41999889726856</v>
      </c>
      <c r="L358" s="56">
        <f t="shared" si="52"/>
        <v>802425.15835604945</v>
      </c>
      <c r="M358" s="56">
        <f t="shared" si="53"/>
        <v>747033.95863481844</v>
      </c>
    </row>
    <row r="359" spans="1:13" x14ac:dyDescent="0.25">
      <c r="A359" s="55">
        <v>5626</v>
      </c>
      <c r="B359" s="55" t="s">
        <v>379</v>
      </c>
      <c r="C359" s="56">
        <v>4077310</v>
      </c>
      <c r="D359" s="56">
        <v>1051</v>
      </c>
      <c r="E359" s="56">
        <f t="shared" si="45"/>
        <v>3879.4576593720267</v>
      </c>
      <c r="F359" s="57">
        <f t="shared" si="46"/>
        <v>0.82037811422833107</v>
      </c>
      <c r="G359" s="56">
        <f t="shared" si="47"/>
        <v>526.63278413514229</v>
      </c>
      <c r="H359" s="61">
        <f t="shared" si="48"/>
        <v>131.78241257128516</v>
      </c>
      <c r="I359" s="56">
        <f t="shared" si="49"/>
        <v>658.41519670642742</v>
      </c>
      <c r="J359" s="56">
        <f t="shared" si="50"/>
        <v>-44.742487658506477</v>
      </c>
      <c r="K359" s="56">
        <f t="shared" si="51"/>
        <v>613.67270904792099</v>
      </c>
      <c r="L359" s="56">
        <f t="shared" si="52"/>
        <v>691994.37173845526</v>
      </c>
      <c r="M359" s="56">
        <f t="shared" si="53"/>
        <v>644970.01720936492</v>
      </c>
    </row>
    <row r="360" spans="1:13" x14ac:dyDescent="0.25">
      <c r="A360" s="55">
        <v>5628</v>
      </c>
      <c r="B360" s="55" t="s">
        <v>380</v>
      </c>
      <c r="C360" s="56">
        <v>11081999</v>
      </c>
      <c r="D360" s="56">
        <v>2798</v>
      </c>
      <c r="E360" s="56">
        <f t="shared" si="45"/>
        <v>3960.6858470335956</v>
      </c>
      <c r="F360" s="57">
        <f t="shared" si="46"/>
        <v>0.83755521300526936</v>
      </c>
      <c r="G360" s="56">
        <f t="shared" si="47"/>
        <v>476.27130778496962</v>
      </c>
      <c r="H360" s="61">
        <f t="shared" si="48"/>
        <v>103.35254688973605</v>
      </c>
      <c r="I360" s="56">
        <f t="shared" si="49"/>
        <v>579.62385467470563</v>
      </c>
      <c r="J360" s="56">
        <f t="shared" si="50"/>
        <v>-44.742487658506477</v>
      </c>
      <c r="K360" s="56">
        <f t="shared" si="51"/>
        <v>534.88136701619919</v>
      </c>
      <c r="L360" s="56">
        <f t="shared" si="52"/>
        <v>1621787.5453798263</v>
      </c>
      <c r="M360" s="56">
        <f t="shared" si="53"/>
        <v>1496598.0649113252</v>
      </c>
    </row>
    <row r="361" spans="1:13" x14ac:dyDescent="0.25">
      <c r="A361" s="55">
        <v>5630</v>
      </c>
      <c r="B361" s="55" t="s">
        <v>381</v>
      </c>
      <c r="C361" s="56">
        <v>3573497</v>
      </c>
      <c r="D361" s="56">
        <v>890</v>
      </c>
      <c r="E361" s="56">
        <f t="shared" si="45"/>
        <v>4015.1651685393258</v>
      </c>
      <c r="F361" s="57">
        <f t="shared" si="46"/>
        <v>0.84907580350155654</v>
      </c>
      <c r="G361" s="56">
        <f t="shared" si="47"/>
        <v>442.49412845141688</v>
      </c>
      <c r="H361" s="61">
        <f t="shared" si="48"/>
        <v>84.284784362730463</v>
      </c>
      <c r="I361" s="56">
        <f t="shared" si="49"/>
        <v>526.77891281414736</v>
      </c>
      <c r="J361" s="56">
        <f t="shared" si="50"/>
        <v>-44.742487658506477</v>
      </c>
      <c r="K361" s="56">
        <f t="shared" si="51"/>
        <v>482.03642515564087</v>
      </c>
      <c r="L361" s="56">
        <f t="shared" si="52"/>
        <v>468833.23240459117</v>
      </c>
      <c r="M361" s="56">
        <f t="shared" si="53"/>
        <v>429012.41838852037</v>
      </c>
    </row>
    <row r="362" spans="1:13" x14ac:dyDescent="0.25">
      <c r="A362" s="55">
        <v>5632</v>
      </c>
      <c r="B362" s="55" t="s">
        <v>382</v>
      </c>
      <c r="C362" s="56">
        <v>9716816</v>
      </c>
      <c r="D362" s="56">
        <v>2107</v>
      </c>
      <c r="E362" s="56">
        <f t="shared" si="45"/>
        <v>4611.6829615567158</v>
      </c>
      <c r="F362" s="57">
        <f t="shared" si="46"/>
        <v>0.97521976100990249</v>
      </c>
      <c r="G362" s="56">
        <f t="shared" si="47"/>
        <v>72.653096780635096</v>
      </c>
      <c r="H362" s="61">
        <f t="shared" si="48"/>
        <v>0</v>
      </c>
      <c r="I362" s="56">
        <f t="shared" si="49"/>
        <v>72.653096780635096</v>
      </c>
      <c r="J362" s="56">
        <f t="shared" si="50"/>
        <v>-44.742487658506477</v>
      </c>
      <c r="K362" s="56">
        <f t="shared" si="51"/>
        <v>27.910609122128619</v>
      </c>
      <c r="L362" s="56">
        <f t="shared" si="52"/>
        <v>153080.07491679816</v>
      </c>
      <c r="M362" s="56">
        <f t="shared" si="53"/>
        <v>58807.653420324998</v>
      </c>
    </row>
    <row r="363" spans="1:13" x14ac:dyDescent="0.25">
      <c r="A363" s="55">
        <v>5634</v>
      </c>
      <c r="B363" s="55" t="s">
        <v>383</v>
      </c>
      <c r="C363" s="56">
        <v>6979628</v>
      </c>
      <c r="D363" s="56">
        <v>1982</v>
      </c>
      <c r="E363" s="56">
        <f t="shared" si="45"/>
        <v>3521.507568113017</v>
      </c>
      <c r="F363" s="57">
        <f t="shared" si="46"/>
        <v>0.74468340464811111</v>
      </c>
      <c r="G363" s="56">
        <f t="shared" si="47"/>
        <v>748.56184071572829</v>
      </c>
      <c r="H363" s="61">
        <f t="shared" si="48"/>
        <v>257.06494451193856</v>
      </c>
      <c r="I363" s="56">
        <f t="shared" si="49"/>
        <v>1005.6267852276669</v>
      </c>
      <c r="J363" s="56">
        <f t="shared" si="50"/>
        <v>-44.742487658506477</v>
      </c>
      <c r="K363" s="56">
        <f t="shared" si="51"/>
        <v>960.88429756916048</v>
      </c>
      <c r="L363" s="56">
        <f t="shared" si="52"/>
        <v>1993152.2883212359</v>
      </c>
      <c r="M363" s="56">
        <f t="shared" si="53"/>
        <v>1904472.6777820762</v>
      </c>
    </row>
    <row r="364" spans="1:13" x14ac:dyDescent="0.25">
      <c r="A364" s="55">
        <v>5636</v>
      </c>
      <c r="B364" s="55" t="s">
        <v>384</v>
      </c>
      <c r="C364" s="56">
        <v>3812993</v>
      </c>
      <c r="D364" s="56">
        <v>868</v>
      </c>
      <c r="E364" s="56">
        <f t="shared" si="45"/>
        <v>4392.8490783410134</v>
      </c>
      <c r="F364" s="57">
        <f t="shared" si="46"/>
        <v>0.92894356876739692</v>
      </c>
      <c r="G364" s="56">
        <f t="shared" si="47"/>
        <v>208.33010437437056</v>
      </c>
      <c r="H364" s="61">
        <f t="shared" si="48"/>
        <v>0</v>
      </c>
      <c r="I364" s="56">
        <f t="shared" si="49"/>
        <v>208.33010437437056</v>
      </c>
      <c r="J364" s="56">
        <f t="shared" si="50"/>
        <v>-44.742487658506477</v>
      </c>
      <c r="K364" s="56">
        <f t="shared" si="51"/>
        <v>163.5876167158641</v>
      </c>
      <c r="L364" s="56">
        <f t="shared" si="52"/>
        <v>180830.53059695364</v>
      </c>
      <c r="M364" s="56">
        <f t="shared" si="53"/>
        <v>141994.05130937003</v>
      </c>
    </row>
    <row r="365" spans="1:13" x14ac:dyDescent="0.25">
      <c r="A365" s="55"/>
      <c r="B365" s="55"/>
      <c r="C365" s="56"/>
      <c r="D365" s="56"/>
      <c r="E365" s="56" t="str">
        <f t="shared" si="45"/>
        <v/>
      </c>
      <c r="F365" s="57" t="str">
        <f t="shared" si="46"/>
        <v/>
      </c>
      <c r="G365" s="56"/>
      <c r="H365" s="56"/>
      <c r="I365" s="56" t="str">
        <f t="shared" si="49"/>
        <v/>
      </c>
      <c r="J365" s="56"/>
      <c r="K365" s="56"/>
      <c r="L365" s="56"/>
      <c r="M365" s="56"/>
    </row>
    <row r="366" spans="1:13" ht="15.75" thickBot="1" x14ac:dyDescent="0.3">
      <c r="A366" s="42"/>
      <c r="B366" s="42" t="s">
        <v>385</v>
      </c>
      <c r="C366" s="43">
        <f>SUM(C8:C364)</f>
        <v>26454880726</v>
      </c>
      <c r="D366" s="35">
        <f>SUM(D8:D364)</f>
        <v>5594340</v>
      </c>
      <c r="E366" s="35">
        <f>IF(C366&gt;0,(C366)/D366,"")</f>
        <v>4728.8653757190305</v>
      </c>
      <c r="F366" s="44">
        <f>IF(C366&gt;0,E366/$E$366,"")</f>
        <v>1</v>
      </c>
      <c r="G366" s="45"/>
      <c r="H366" s="45"/>
      <c r="I366" s="35"/>
      <c r="J366" s="46"/>
      <c r="K366" s="35"/>
      <c r="L366" s="35">
        <f>SUM(L8:L364)</f>
        <v>250304688.40748912</v>
      </c>
      <c r="M366" s="35">
        <f>SUM(M8:M364)</f>
        <v>1.2328964658081532E-6</v>
      </c>
    </row>
    <row r="367" spans="1:13" ht="15.75" thickTop="1" x14ac:dyDescent="0.25"/>
    <row r="368" spans="1:13" x14ac:dyDescent="0.25">
      <c r="A368" s="25" t="s">
        <v>388</v>
      </c>
      <c r="B368" s="25"/>
      <c r="C368" s="25"/>
      <c r="D368" s="26">
        <f>L366</f>
        <v>250304688.40748912</v>
      </c>
      <c r="E368" s="27" t="s">
        <v>389</v>
      </c>
      <c r="F368" s="28">
        <f>D366</f>
        <v>5594340</v>
      </c>
      <c r="G368" s="27" t="s">
        <v>390</v>
      </c>
      <c r="H368" s="27"/>
      <c r="I368" s="29">
        <f>-L366/D366</f>
        <v>-44.742487658506477</v>
      </c>
      <c r="J368" s="30" t="s">
        <v>391</v>
      </c>
    </row>
    <row r="370" spans="3:13" ht="15.75" thickBot="1" x14ac:dyDescent="0.3"/>
    <row r="371" spans="3:13" x14ac:dyDescent="0.25">
      <c r="C371" s="66" t="s">
        <v>392</v>
      </c>
      <c r="D371" s="67"/>
      <c r="E371" s="67"/>
      <c r="F371" s="67"/>
      <c r="G371" s="67"/>
      <c r="H371" s="67"/>
      <c r="I371" s="67"/>
      <c r="J371" s="67"/>
      <c r="K371" s="67"/>
      <c r="L371" s="67"/>
      <c r="M371" s="67"/>
    </row>
    <row r="372" spans="3:13" x14ac:dyDescent="0.25">
      <c r="C372" s="68"/>
      <c r="D372" s="69"/>
      <c r="E372" s="69"/>
      <c r="F372" s="69"/>
      <c r="G372" s="69"/>
      <c r="H372" s="69"/>
      <c r="I372" s="69"/>
      <c r="J372" s="69"/>
      <c r="K372" s="69"/>
      <c r="L372" s="69"/>
      <c r="M372" s="69"/>
    </row>
    <row r="373" spans="3:13" x14ac:dyDescent="0.25">
      <c r="C373" s="68"/>
      <c r="D373" s="69"/>
      <c r="E373" s="69"/>
      <c r="F373" s="69"/>
      <c r="G373" s="69"/>
      <c r="H373" s="69"/>
      <c r="I373" s="69"/>
      <c r="J373" s="69"/>
      <c r="K373" s="69"/>
      <c r="L373" s="69"/>
      <c r="M373" s="69"/>
    </row>
    <row r="374" spans="3:13" x14ac:dyDescent="0.25">
      <c r="C374" s="68" t="s">
        <v>393</v>
      </c>
      <c r="D374" s="69"/>
      <c r="E374" s="69"/>
      <c r="F374" s="69"/>
      <c r="G374" s="69"/>
      <c r="H374" s="69"/>
      <c r="I374" s="69"/>
      <c r="J374" s="69"/>
      <c r="K374" s="69"/>
      <c r="L374" s="69"/>
      <c r="M374" s="69"/>
    </row>
    <row r="375" spans="3:13" ht="15.75" thickBot="1" x14ac:dyDescent="0.3">
      <c r="C375" s="70"/>
      <c r="D375" s="71"/>
      <c r="E375" s="71"/>
      <c r="F375" s="71"/>
      <c r="G375" s="71"/>
      <c r="H375" s="71"/>
      <c r="I375" s="71"/>
      <c r="J375" s="71"/>
      <c r="K375" s="71"/>
      <c r="L375" s="71"/>
      <c r="M375" s="71"/>
    </row>
  </sheetData>
  <mergeCells count="8">
    <mergeCell ref="C371:M373"/>
    <mergeCell ref="C374:M375"/>
    <mergeCell ref="A1:M1"/>
    <mergeCell ref="A2:A5"/>
    <mergeCell ref="B2:B5"/>
    <mergeCell ref="E2:F2"/>
    <mergeCell ref="G2:K2"/>
    <mergeCell ref="L2:M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Jan-mai</vt:lpstr>
      <vt:lpstr>jan-april</vt:lpstr>
      <vt:lpstr>jan-mars</vt:lpstr>
      <vt:lpstr>Jan-feb</vt:lpstr>
      <vt:lpstr>Jan</vt:lpstr>
    </vt:vector>
  </TitlesOfParts>
  <Company>DSS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Tormod Reiersen</dc:creator>
  <cp:lastModifiedBy>Tormod Reiersen</cp:lastModifiedBy>
  <dcterms:created xsi:type="dcterms:W3CDTF">2025-01-23T11:45:39Z</dcterms:created>
  <dcterms:modified xsi:type="dcterms:W3CDTF">2025-06-30T11:55:03Z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7a0defb-d95a-4801-9cac-afdefc91cdbd_Enabled">
    <vt:lpwstr>true</vt:lpwstr>
  </property>
  <property fmtid="{D5CDD505-2E9C-101B-9397-08002B2CF9AE}" pid="3" name="MSIP_Label_b7a0defb-d95a-4801-9cac-afdefc91cdbd_SetDate">
    <vt:lpwstr>2025-01-23T11:58:01Z</vt:lpwstr>
  </property>
  <property fmtid="{D5CDD505-2E9C-101B-9397-08002B2CF9AE}" pid="4" name="MSIP_Label_b7a0defb-d95a-4801-9cac-afdefc91cdbd_Method">
    <vt:lpwstr>Standard</vt:lpwstr>
  </property>
  <property fmtid="{D5CDD505-2E9C-101B-9397-08002B2CF9AE}" pid="5" name="MSIP_Label_b7a0defb-d95a-4801-9cac-afdefc91cdbd_Name">
    <vt:lpwstr>Intern (KDD)</vt:lpwstr>
  </property>
  <property fmtid="{D5CDD505-2E9C-101B-9397-08002B2CF9AE}" pid="6" name="MSIP_Label_b7a0defb-d95a-4801-9cac-afdefc91cdbd_SiteId">
    <vt:lpwstr>f696e186-1c3b-44cd-bf76-5ace0e7007bd</vt:lpwstr>
  </property>
  <property fmtid="{D5CDD505-2E9C-101B-9397-08002B2CF9AE}" pid="7" name="MSIP_Label_b7a0defb-d95a-4801-9cac-afdefc91cdbd_ActionId">
    <vt:lpwstr>f9b11c7a-1d2d-4d6e-92c7-736ddf1742d0</vt:lpwstr>
  </property>
  <property fmtid="{D5CDD505-2E9C-101B-9397-08002B2CF9AE}" pid="8" name="MSIP_Label_b7a0defb-d95a-4801-9cac-afdefc91cdbd_ContentBits">
    <vt:lpwstr>0</vt:lpwstr>
  </property>
</Properties>
</file>