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nhold" sheetId="1" r:id="rId1"/>
    <sheet name="Fig3-1" sheetId="2" r:id="rId2"/>
    <sheet name="Fig3-2" sheetId="3" r:id="rId3"/>
    <sheet name="Fig3-3" sheetId="4" r:id="rId4"/>
    <sheet name="Fig3-4" sheetId="5" r:id="rId5"/>
    <sheet name="Fig3-5" sheetId="6" r:id="rId6"/>
    <sheet name="Fig3-6" sheetId="7" r:id="rId7"/>
    <sheet name="Fig3-7" sheetId="8" r:id="rId8"/>
    <sheet name="Fig3-8" sheetId="9" r:id="rId9"/>
    <sheet name="Fig3-9" sheetId="10" r:id="rId10"/>
    <sheet name="Fig3-10" sheetId="11" r:id="rId11"/>
    <sheet name="Fig3-11" sheetId="12" r:id="rId12"/>
    <sheet name="Fig3-12" sheetId="13" r:id="rId13"/>
    <sheet name="Fig3-13" sheetId="14" r:id="rId14"/>
    <sheet name="Fig3-14" sheetId="15" r:id="rId15"/>
    <sheet name="Fig3-15" sheetId="16" r:id="rId16"/>
    <sheet name="Fig3-16" sheetId="17" r:id="rId17"/>
    <sheet name="Fig3-17" sheetId="18" r:id="rId18"/>
    <sheet name="Fig3-18" sheetId="19" r:id="rId19"/>
    <sheet name="Fig3-19" sheetId="20" r:id="rId20"/>
    <sheet name="Fig3-20" sheetId="21" r:id="rId21"/>
    <sheet name="Fig3-21" sheetId="22" r:id="rId22"/>
    <sheet name="Fig3-22" sheetId="23" r:id="rId23"/>
    <sheet name="Fig3-23" sheetId="24" r:id="rId24"/>
    <sheet name="Fig3-24" sheetId="25" r:id="rId25"/>
    <sheet name="Fig3-25" sheetId="26" r:id="rId26"/>
    <sheet name="Fig3-26" sheetId="27" r:id="rId27"/>
    <sheet name="Fig3-27" sheetId="28" r:id="rId28"/>
    <sheet name="Fig3-28" sheetId="29" r:id="rId29"/>
    <sheet name="Fig3-29" sheetId="30" r:id="rId30"/>
    <sheet name="Fig3-30" sheetId="31" r:id="rId31"/>
  </sheets>
  <calcPr calcId="124519" fullCalcOnLoad="1"/>
</workbook>
</file>

<file path=xl/sharedStrings.xml><?xml version="1.0" encoding="utf-8"?>
<sst xmlns="http://schemas.openxmlformats.org/spreadsheetml/2006/main" count="708" uniqueCount="446">
  <si>
    <t xml:space="preserve"> Strukturelt oljekorrigert budsjettunderskudd. Prosent av trend-BNP for Fastlands-Norge. 2001-2025</t>
  </si>
  <si>
    <t xml:space="preserve"> Strukturelt oljekorrigert budsjettunderskudd i prosent av trend-BNP for Fastlands-Norge. Endring fra året før (budsjettimpuls). 2001-2025</t>
  </si>
  <si>
    <t xml:space="preserve"> Strukturelt oljekorrigert budsjettunderskudd. Prosent av Statens pensjonsfond utland. 2001-2025</t>
  </si>
  <si>
    <t xml:space="preserve"> Bruken av fondsmidler som andel av utgifter i statsbudsjettet. Prosent. 2001-2025</t>
  </si>
  <si>
    <t xml:space="preserve"> Ulike bidrag til endringen i markedsverdien av Statens pensjonsfond utland. Mrd. kroner. 1996-2024</t>
  </si>
  <si>
    <t xml:space="preserve"> Markedsverdi Statens pensjonsfond utland gjennom 2025. Mrd. norske kroner</t>
  </si>
  <si>
    <t xml:space="preserve"> Statsbudsjettets reelle underliggende utgiftsvekst. Prosentvis endring fra året før. 2001-2025</t>
  </si>
  <si>
    <t xml:space="preserve"> Utgifter og skatte- og avgiftsinntekter i offentlig forvaltning. Prosent av BNP for Fastlands-Norge. 2007-2025</t>
  </si>
  <si>
    <t xml:space="preserve"> Netto driftsresultat og disposisjonsfond i pst. av brutto driftsinntekter. 2015-2024</t>
  </si>
  <si>
    <t xml:space="preserve"> Antall kommuner og andel av befolkningen i ROBEK. 2015-mai 2025</t>
  </si>
  <si>
    <t xml:space="preserve"> Nettofinansinvesteringer og nettogjeld i kommunesektoren. Pst. av inntekter. 2015 til 2024</t>
  </si>
  <si>
    <t xml:space="preserve"> Aktivitets- og inntektsnivå i kommunesektoren. Indeks 2015 =100. 2015-2024</t>
  </si>
  <si>
    <t xml:space="preserve"> Reell utvikling i frie inntekter med og uten midlertidig merskattevekst. 2025-kroner. 2015 til 2025</t>
  </si>
  <si>
    <t xml:space="preserve"> Figur 3.14 Utgifter og inntekter i offentlig forvaltning (fastlandet). Prosent av Fastlands-BNP. 1995–2024</t>
  </si>
  <si>
    <t xml:space="preserve"> Ulike mål på underskudd. Prosent av BNP for Fastlands-Norge. 2001-2025</t>
  </si>
  <si>
    <t xml:space="preserve"> Endringen i offentlig underskudd fra 2001, dekomponert. Andel av Fastlands-BNP. Prosentenheter. 2001-2024</t>
  </si>
  <si>
    <t xml:space="preserve"> Endring i skatte- og avgiftsinntekter (fastlandet) fra 2001 til 2024, dekomponert i ulike kilder. Andel av Fastlands-BNP. Prosentenheter</t>
  </si>
  <si>
    <t xml:space="preserve"> Dekomponering av nedgangen i avgiftsinntekter (fastlandet) i ulike avgiftstyper fra 2001 til 2024. Prosentenheter</t>
  </si>
  <si>
    <t xml:space="preserve"> Avgiftsinntekter fra kjøp av bil og andelen nullutslippsbiler. Mrd. 2025-kroner og prosent. 2001-2024</t>
  </si>
  <si>
    <t xml:space="preserve"> Endring i offentlige utgifter (fastlandet) fra 2001 til 2024, dekomponert i ulike kilder. Andel av Fastlands-BNP. Prosentenheter</t>
  </si>
  <si>
    <t xml:space="preserve"> Offentlig konsum og privat konsum per innbygger. Faste priser. Indeks. 1970=100. 1970-2024</t>
  </si>
  <si>
    <t xml:space="preserve">   Offentlig konsum og privat konsum per innbygger. Faste priser. Indeks. 2000=100. 2000-2024</t>
  </si>
  <si>
    <t xml:space="preserve"> Reallønn. Faste priser. Indeks. 2000=100. 2000-2023</t>
  </si>
  <si>
    <t xml:space="preserve"> Offentlig konsum som andel av samlet konsum (offentlig og privat). Løpende priser. Prosent. 1970-2024</t>
  </si>
  <si>
    <t xml:space="preserve"> Offentlig konsum som andel av samlet konsum (offentlig og privat). Faste priser. Prosent. 1970-2024</t>
  </si>
  <si>
    <t xml:space="preserve"> Offentlig sysselsetting som andel av total sysselsetting. Prosent. 1970-2024</t>
  </si>
  <si>
    <t xml:space="preserve"> Planlagt handlingsrom i saldert budsjett hvert år samt uventede endringer i skatteinngang, rammetilskudd og kostnader etter saldert budsjett for det enkelte år. Mrd. 2025-kroner. 2020-2025</t>
  </si>
  <si>
    <t xml:space="preserve"> Akkumulerte varige endringer i inntekter og kostnader etter saldert budsjett samt uventede midlertidige skatteinntekter hvert år. Mrd. 2025-kroner.  2020-2025</t>
  </si>
  <si>
    <t xml:space="preserve"> Netto driftsresultat (horisontal akse) og disposisjonsfond (vertikal akse) i 2024. Pst. av brutto driftsinntekter</t>
  </si>
  <si>
    <t xml:space="preserve"> Fordelingsvirkninger i kroner per innbygger (vertikal akse) for kommuner med negativt netto driftsresultat og uten disposisjonsfond (horisontal akse) i 2024</t>
  </si>
  <si>
    <t>Innhold</t>
  </si>
  <si>
    <t>Figurtittel</t>
  </si>
  <si>
    <t>År</t>
  </si>
  <si>
    <t>SOBU. Prosent av trend-BNP</t>
  </si>
  <si>
    <t>Fig3-1</t>
  </si>
  <si>
    <t>Budsjettimpuls</t>
  </si>
  <si>
    <t>Gjennomsnitt 2001-2025</t>
  </si>
  <si>
    <t>Fig3-2</t>
  </si>
  <si>
    <t>Uttaksprosent</t>
  </si>
  <si>
    <t>Forventet realavkastning i SPU tom 2017</t>
  </si>
  <si>
    <t>Forventet realavkastning i SPU fom 2018</t>
  </si>
  <si>
    <t>Fig3-3</t>
  </si>
  <si>
    <t>Bruk av fondsmidler. Andel av utgifter statsbudsjettet</t>
  </si>
  <si>
    <t>Fig3-4</t>
  </si>
  <si>
    <t>Netto kontantstrøm</t>
  </si>
  <si>
    <t>Oljekorrigert underskudd mv.</t>
  </si>
  <si>
    <t>Nominell avkastning</t>
  </si>
  <si>
    <t>Kronekurs</t>
  </si>
  <si>
    <t>Fondsverdi</t>
  </si>
  <si>
    <t>Fig3-5</t>
  </si>
  <si>
    <t>2024-12-31</t>
  </si>
  <si>
    <t>2025-01-01</t>
  </si>
  <si>
    <t>2025-01-02</t>
  </si>
  <si>
    <t>2025-01-03</t>
  </si>
  <si>
    <t>2025-01-06</t>
  </si>
  <si>
    <t>2025-01-07</t>
  </si>
  <si>
    <t>2025-01-08</t>
  </si>
  <si>
    <t>2025-01-09</t>
  </si>
  <si>
    <t>2025-01-10</t>
  </si>
  <si>
    <t>2025-01-13</t>
  </si>
  <si>
    <t>2025-01-14</t>
  </si>
  <si>
    <t>2025-01-15</t>
  </si>
  <si>
    <t>2025-01-16</t>
  </si>
  <si>
    <t>2025-01-17</t>
  </si>
  <si>
    <t>2025-01-20</t>
  </si>
  <si>
    <t>2025-01-21</t>
  </si>
  <si>
    <t>2025-01-22</t>
  </si>
  <si>
    <t>2025-01-23</t>
  </si>
  <si>
    <t>2025-01-24</t>
  </si>
  <si>
    <t>2025-01-27</t>
  </si>
  <si>
    <t>2025-01-28</t>
  </si>
  <si>
    <t>2025-01-29</t>
  </si>
  <si>
    <t>2025-01-30</t>
  </si>
  <si>
    <t>2025-01-31</t>
  </si>
  <si>
    <t>2025-02-03</t>
  </si>
  <si>
    <t>2025-02-04</t>
  </si>
  <si>
    <t>2025-02-05</t>
  </si>
  <si>
    <t>2025-02-06</t>
  </si>
  <si>
    <t>2025-02-07</t>
  </si>
  <si>
    <t>2025-02-10</t>
  </si>
  <si>
    <t>2025-02-11</t>
  </si>
  <si>
    <t>2025-02-12</t>
  </si>
  <si>
    <t>2025-02-13</t>
  </si>
  <si>
    <t>2025-02-14</t>
  </si>
  <si>
    <t>2025-02-17</t>
  </si>
  <si>
    <t>2025-02-18</t>
  </si>
  <si>
    <t>2025-02-19</t>
  </si>
  <si>
    <t>2025-02-20</t>
  </si>
  <si>
    <t>2025-02-21</t>
  </si>
  <si>
    <t>2025-02-24</t>
  </si>
  <si>
    <t>2025-02-25</t>
  </si>
  <si>
    <t>2025-02-26</t>
  </si>
  <si>
    <t>2025-02-27</t>
  </si>
  <si>
    <t>2025-02-28</t>
  </si>
  <si>
    <t>2025-03-03</t>
  </si>
  <si>
    <t>2025-03-04</t>
  </si>
  <si>
    <t>2025-03-05</t>
  </si>
  <si>
    <t>2025-03-06</t>
  </si>
  <si>
    <t>2025-03-07</t>
  </si>
  <si>
    <t>2025-03-10</t>
  </si>
  <si>
    <t>2025-03-11</t>
  </si>
  <si>
    <t>2025-03-12</t>
  </si>
  <si>
    <t>2025-03-13</t>
  </si>
  <si>
    <t>2025-03-14</t>
  </si>
  <si>
    <t>2025-03-17</t>
  </si>
  <si>
    <t>2025-03-18</t>
  </si>
  <si>
    <t>2025-03-19</t>
  </si>
  <si>
    <t>2025-03-20</t>
  </si>
  <si>
    <t>2025-03-21</t>
  </si>
  <si>
    <t>2025-03-24</t>
  </si>
  <si>
    <t>2025-03-25</t>
  </si>
  <si>
    <t>2025-03-26</t>
  </si>
  <si>
    <t>2025-03-27</t>
  </si>
  <si>
    <t>2025-03-28</t>
  </si>
  <si>
    <t>2025-03-31</t>
  </si>
  <si>
    <t>2025-04-01</t>
  </si>
  <si>
    <t>2025-04-02</t>
  </si>
  <si>
    <t>2025-04-03</t>
  </si>
  <si>
    <t>2025-04-04</t>
  </si>
  <si>
    <t>2025-04-07</t>
  </si>
  <si>
    <t>2025-04-08</t>
  </si>
  <si>
    <t>2025-04-09</t>
  </si>
  <si>
    <t>2025-04-10</t>
  </si>
  <si>
    <t>2025-04-11</t>
  </si>
  <si>
    <t>2025-04-14</t>
  </si>
  <si>
    <t>2025-04-15</t>
  </si>
  <si>
    <t>2025-04-16</t>
  </si>
  <si>
    <t>2025-04-17</t>
  </si>
  <si>
    <t>2025-04-18</t>
  </si>
  <si>
    <t>2025-04-21</t>
  </si>
  <si>
    <t>2025-04-22</t>
  </si>
  <si>
    <t>2025-04-23</t>
  </si>
  <si>
    <t>2025-04-24</t>
  </si>
  <si>
    <t>2025-04-25</t>
  </si>
  <si>
    <t>2025-04-28</t>
  </si>
  <si>
    <t>2025-04-29</t>
  </si>
  <si>
    <t>2025-04-30</t>
  </si>
  <si>
    <t>2025-05-01</t>
  </si>
  <si>
    <t>2025-05-02</t>
  </si>
  <si>
    <t>2025-05-05</t>
  </si>
  <si>
    <t>2025-05-06</t>
  </si>
  <si>
    <t>2025-05-07</t>
  </si>
  <si>
    <t>2025-05-08</t>
  </si>
  <si>
    <t>2025-05-09</t>
  </si>
  <si>
    <t>2025-05-12</t>
  </si>
  <si>
    <t>2025-05-13</t>
  </si>
  <si>
    <t>Dato</t>
  </si>
  <si>
    <t xml:space="preserve"> Verdi i mrd. kroner </t>
  </si>
  <si>
    <t>Fig3-6</t>
  </si>
  <si>
    <t>Statsbudsjettets reelle underliggende utgiftsvekst</t>
  </si>
  <si>
    <t>Gjennomsnitt 2001-2019</t>
  </si>
  <si>
    <t>Fig3-7</t>
  </si>
  <si>
    <t>Utgifter</t>
  </si>
  <si>
    <t>Gjennomsnitt 2007-2019</t>
  </si>
  <si>
    <t>Skatte- og avgiftsinntekter</t>
  </si>
  <si>
    <t>Fig3-8</t>
  </si>
  <si>
    <t>Netto driftsresultat</t>
  </si>
  <si>
    <t>Disposisjonsfond</t>
  </si>
  <si>
    <t>TBU-norm</t>
  </si>
  <si>
    <t>Fig3-9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</si>
  <si>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</si>
  <si>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</si>
  <si>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</si>
  <si>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</si>
  <si>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</si>
  <si>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</si>
  <si>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</si>
  <si>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</si>
  <si>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</si>
  <si>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</si>
  <si>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mai&lt;br&gt;2025</t>
  </si>
  <si>
    <t>Antall kommuner (v.a)</t>
  </si>
  <si>
    <t>Andel av befolkningen (h.a)</t>
  </si>
  <si>
    <t>Fig3-10</t>
  </si>
  <si>
    <t>Netto finansinvesteringer</t>
  </si>
  <si>
    <t>Netto gjeld</t>
  </si>
  <si>
    <t>Bruttorealinvesteringer</t>
  </si>
  <si>
    <t>Fig3-11</t>
  </si>
  <si>
    <t>Aktivitet</t>
  </si>
  <si>
    <t>Samlede inntekter</t>
  </si>
  <si>
    <t>Fig3-12</t>
  </si>
  <si>
    <t>Frie inntekter</t>
  </si>
  <si>
    <t>Frie inntekter uten midlertidig merskattevekst</t>
  </si>
  <si>
    <t>Fig3-13</t>
  </si>
  <si>
    <t>Totale inntekter</t>
  </si>
  <si>
    <t>Fig3-14</t>
  </si>
  <si>
    <t>Strukturelt oljekorrigert budsjettunderskudd</t>
  </si>
  <si>
    <t>Samlet offentlig underskudd</t>
  </si>
  <si>
    <t>Fig3-15</t>
  </si>
  <si>
    <t>Netto formuesinntekter mv.</t>
  </si>
  <si>
    <t>Fig3-16</t>
  </si>
  <si>
    <t>2001 - 2024</t>
  </si>
  <si>
    <t>Type skatt/avgift</t>
  </si>
  <si>
    <t>Skatt husholdninger</t>
  </si>
  <si>
    <t>Avgifter</t>
  </si>
  <si>
    <t>Skatt næringslivet</t>
  </si>
  <si>
    <t>Samlet</t>
  </si>
  <si>
    <t>Fig3-17</t>
  </si>
  <si>
    <t>Type avgift</t>
  </si>
  <si>
    <t>Andre avgifter</t>
  </si>
  <si>
    <t>Særavgifter på alkohol og tobakk</t>
  </si>
  <si>
    <t>Merverdiavgift utenom bil</t>
  </si>
  <si>
    <t>Bilrelaterte avgifter</t>
  </si>
  <si>
    <t>Fig3-18</t>
  </si>
  <si>
    <t>Engangs- og merverdiavgiftsinntekter (v.a.)</t>
  </si>
  <si>
    <t>Førstegangsregistrerte nullutslippsbiler (h.a.)</t>
  </si>
  <si>
    <t>Fig3-19</t>
  </si>
  <si>
    <t xml:space="preserve">2001 - 2024 </t>
  </si>
  <si>
    <t>Type utgift</t>
  </si>
  <si>
    <t>Brutto realinvesteringer</t>
  </si>
  <si>
    <t>Offentlige tjenester</t>
  </si>
  <si>
    <t>Bistand og andre overføringer</t>
  </si>
  <si>
    <t>Stønader til husholdningene</t>
  </si>
  <si>
    <t>Næringsstøtte</t>
  </si>
  <si>
    <t>Fig3-20</t>
  </si>
  <si>
    <t xml:space="preserve"> 1 970 </t>
  </si>
  <si>
    <t xml:space="preserve"> 1 971 </t>
  </si>
  <si>
    <t xml:space="preserve"> 1 972 </t>
  </si>
  <si>
    <t xml:space="preserve"> 1 973 </t>
  </si>
  <si>
    <t xml:space="preserve"> 1 974 </t>
  </si>
  <si>
    <t xml:space="preserve"> 1 975 </t>
  </si>
  <si>
    <t xml:space="preserve"> 1 976 </t>
  </si>
  <si>
    <t xml:space="preserve"> 1 977 </t>
  </si>
  <si>
    <t xml:space="preserve"> 1 978 </t>
  </si>
  <si>
    <t xml:space="preserve"> 1 979 </t>
  </si>
  <si>
    <t xml:space="preserve"> 1 980 </t>
  </si>
  <si>
    <t xml:space="preserve"> 1 981 </t>
  </si>
  <si>
    <t xml:space="preserve"> 1 982 </t>
  </si>
  <si>
    <t xml:space="preserve"> 1 983 </t>
  </si>
  <si>
    <t xml:space="preserve"> 1 984 </t>
  </si>
  <si>
    <t xml:space="preserve"> 1 985 </t>
  </si>
  <si>
    <t xml:space="preserve"> 1 986 </t>
  </si>
  <si>
    <t xml:space="preserve"> 1 987 </t>
  </si>
  <si>
    <t xml:space="preserve"> 1 988 </t>
  </si>
  <si>
    <t xml:space="preserve"> 1 989 </t>
  </si>
  <si>
    <t xml:space="preserve"> 1 990 </t>
  </si>
  <si>
    <t xml:space="preserve"> 1 991 </t>
  </si>
  <si>
    <t xml:space="preserve"> 1 992 </t>
  </si>
  <si>
    <t xml:space="preserve"> 1 993 </t>
  </si>
  <si>
    <t xml:space="preserve"> 1 994 </t>
  </si>
  <si>
    <t xml:space="preserve"> 1 995 </t>
  </si>
  <si>
    <t xml:space="preserve"> 1 996 </t>
  </si>
  <si>
    <t xml:space="preserve"> 1 997 </t>
  </si>
  <si>
    <t xml:space="preserve"> 1 998 </t>
  </si>
  <si>
    <t xml:space="preserve"> 1 999 </t>
  </si>
  <si>
    <t xml:space="preserve"> 2 000 </t>
  </si>
  <si>
    <t xml:space="preserve"> 2 001 </t>
  </si>
  <si>
    <t xml:space="preserve"> 2 002 </t>
  </si>
  <si>
    <t xml:space="preserve"> 2 003 </t>
  </si>
  <si>
    <t xml:space="preserve"> 2 004 </t>
  </si>
  <si>
    <t xml:space="preserve"> 2 005 </t>
  </si>
  <si>
    <t xml:space="preserve"> 2 006 </t>
  </si>
  <si>
    <t xml:space="preserve"> 2 007 </t>
  </si>
  <si>
    <t xml:space="preserve"> 2 008 </t>
  </si>
  <si>
    <t xml:space="preserve"> 2 009 </t>
  </si>
  <si>
    <t xml:space="preserve"> 2 010 </t>
  </si>
  <si>
    <t xml:space="preserve"> 2 011 </t>
  </si>
  <si>
    <t xml:space="preserve"> 2 012 </t>
  </si>
  <si>
    <t xml:space="preserve"> 2 013 </t>
  </si>
  <si>
    <t xml:space="preserve"> 2 014 </t>
  </si>
  <si>
    <t xml:space="preserve"> 2 015 </t>
  </si>
  <si>
    <t xml:space="preserve"> 2 016 </t>
  </si>
  <si>
    <t xml:space="preserve"> 2 017 </t>
  </si>
  <si>
    <t xml:space="preserve"> 2 018 </t>
  </si>
  <si>
    <t xml:space="preserve"> 2 019 </t>
  </si>
  <si>
    <t xml:space="preserve"> 2 020 </t>
  </si>
  <si>
    <t xml:space="preserve"> 2 021 </t>
  </si>
  <si>
    <t xml:space="preserve"> 2 022 </t>
  </si>
  <si>
    <t xml:space="preserve"> 2 023 </t>
  </si>
  <si>
    <t xml:space="preserve"> 2 024 </t>
  </si>
  <si>
    <t>Norge</t>
  </si>
  <si>
    <t>Norge offentlig</t>
  </si>
  <si>
    <t>Sverige</t>
  </si>
  <si>
    <t>Sverige offentlig</t>
  </si>
  <si>
    <t>Danmark</t>
  </si>
  <si>
    <t>Danmark offentlig</t>
  </si>
  <si>
    <t>Fig3-21</t>
  </si>
  <si>
    <t xml:space="preserve"> Norge</t>
  </si>
  <si>
    <t xml:space="preserve"> Norge offentlig</t>
  </si>
  <si>
    <t xml:space="preserve"> Sverige</t>
  </si>
  <si>
    <t xml:space="preserve"> Sverige offentlig</t>
  </si>
  <si>
    <t xml:space="preserve"> Danmark</t>
  </si>
  <si>
    <t xml:space="preserve"> Danmark offentlig</t>
  </si>
  <si>
    <t>Fig3-22</t>
  </si>
  <si>
    <t>Fig3-23</t>
  </si>
  <si>
    <t>Fig3-24</t>
  </si>
  <si>
    <t>Fig3-25</t>
  </si>
  <si>
    <t>Fig3-26</t>
  </si>
  <si>
    <t>Kostnadsendring</t>
  </si>
  <si>
    <t>Midlertidig skattevekst det året</t>
  </si>
  <si>
    <t>Ekstraordinært løft i rammetilskudd</t>
  </si>
  <si>
    <t>Varig merskattevekst</t>
  </si>
  <si>
    <t>Planlagt handlingsrom saldert</t>
  </si>
  <si>
    <t>Netto hvert år</t>
  </si>
  <si>
    <t>Fig3-27</t>
  </si>
  <si>
    <t>Sum varige merinntekter</t>
  </si>
  <si>
    <t>Netto akkumulert</t>
  </si>
  <si>
    <t>Fig3-28</t>
  </si>
  <si>
    <t>-15,1</t>
  </si>
  <si>
    <t>-13,7</t>
  </si>
  <si>
    <t>-9,6</t>
  </si>
  <si>
    <t>-8,5</t>
  </si>
  <si>
    <t>-7,8</t>
  </si>
  <si>
    <t>-7,7</t>
  </si>
  <si>
    <t>-7,2</t>
  </si>
  <si>
    <t>-7</t>
  </si>
  <si>
    <t>-6,9</t>
  </si>
  <si>
    <t>-6,7</t>
  </si>
  <si>
    <t>-6,3</t>
  </si>
  <si>
    <t>-6,2</t>
  </si>
  <si>
    <t>-6,1</t>
  </si>
  <si>
    <t>-5,9</t>
  </si>
  <si>
    <t>-5,8</t>
  </si>
  <si>
    <t>-5,7</t>
  </si>
  <si>
    <t>-5,6</t>
  </si>
  <si>
    <t>-5,5</t>
  </si>
  <si>
    <t>-5,4</t>
  </si>
  <si>
    <t>-5,3</t>
  </si>
  <si>
    <t>-5,1</t>
  </si>
  <si>
    <t>-5</t>
  </si>
  <si>
    <t>-4,9</t>
  </si>
  <si>
    <t>-4,3</t>
  </si>
  <si>
    <t>-4,2</t>
  </si>
  <si>
    <t>-4,1</t>
  </si>
  <si>
    <t>-4</t>
  </si>
  <si>
    <t>-3,9</t>
  </si>
  <si>
    <t>-3,8</t>
  </si>
  <si>
    <t>-3,7</t>
  </si>
  <si>
    <t>-3,6</t>
  </si>
  <si>
    <t>-3,5</t>
  </si>
  <si>
    <t>-3,4</t>
  </si>
  <si>
    <t>-3,3</t>
  </si>
  <si>
    <t>-3,2</t>
  </si>
  <si>
    <t>-3,1</t>
  </si>
  <si>
    <t>-3</t>
  </si>
  <si>
    <t>-2,9</t>
  </si>
  <si>
    <t>-2,8</t>
  </si>
  <si>
    <t>-2,7</t>
  </si>
  <si>
    <t>-2,6</t>
  </si>
  <si>
    <t>-2,5</t>
  </si>
  <si>
    <t>-2,4</t>
  </si>
  <si>
    <t>-2,3</t>
  </si>
  <si>
    <t>-2,2</t>
  </si>
  <si>
    <t>-2,1</t>
  </si>
  <si>
    <t>-2</t>
  </si>
  <si>
    <t>-1,9</t>
  </si>
  <si>
    <t>-1,8</t>
  </si>
  <si>
    <t>-1,7</t>
  </si>
  <si>
    <t>-1,6</t>
  </si>
  <si>
    <t>-1,5</t>
  </si>
  <si>
    <t>-1,4</t>
  </si>
  <si>
    <t>-1,3</t>
  </si>
  <si>
    <t>-1,2</t>
  </si>
  <si>
    <t>-1,1</t>
  </si>
  <si>
    <t>-1</t>
  </si>
  <si>
    <t>-0,9</t>
  </si>
  <si>
    <t>-0,8</t>
  </si>
  <si>
    <t>-0,7</t>
  </si>
  <si>
    <t>-0,6</t>
  </si>
  <si>
    <t>-0,5</t>
  </si>
  <si>
    <t>-0,4</t>
  </si>
  <si>
    <t>-0,3</t>
  </si>
  <si>
    <t>-0,2</t>
  </si>
  <si>
    <t>-0,1</t>
  </si>
  <si>
    <t xml:space="preserve"> -   </t>
  </si>
  <si>
    <t>0,1</t>
  </si>
  <si>
    <t>0,2</t>
  </si>
  <si>
    <t>0,3</t>
  </si>
  <si>
    <t>0,4</t>
  </si>
  <si>
    <t>0,5</t>
  </si>
  <si>
    <t>0,7</t>
  </si>
  <si>
    <t>0,8</t>
  </si>
  <si>
    <t>0,9</t>
  </si>
  <si>
    <t>1</t>
  </si>
  <si>
    <t>1,1</t>
  </si>
  <si>
    <t>1,2</t>
  </si>
  <si>
    <t>1,3</t>
  </si>
  <si>
    <t>1,4</t>
  </si>
  <si>
    <t>1,5</t>
  </si>
  <si>
    <t>1,6</t>
  </si>
  <si>
    <t>1,9</t>
  </si>
  <si>
    <t>2</t>
  </si>
  <si>
    <t>2,1</t>
  </si>
  <si>
    <t>2,3</t>
  </si>
  <si>
    <t>2,4</t>
  </si>
  <si>
    <t>2,5</t>
  </si>
  <si>
    <t>2,6</t>
  </si>
  <si>
    <t>2,7</t>
  </si>
  <si>
    <t>2,8</t>
  </si>
  <si>
    <t>2,9</t>
  </si>
  <si>
    <t>3,1</t>
  </si>
  <si>
    <t>3,2</t>
  </si>
  <si>
    <t>3,4</t>
  </si>
  <si>
    <t>3,5</t>
  </si>
  <si>
    <t>3,6</t>
  </si>
  <si>
    <t>3,7</t>
  </si>
  <si>
    <t>3,9</t>
  </si>
  <si>
    <t>4,3</t>
  </si>
  <si>
    <t>4,4</t>
  </si>
  <si>
    <t>4,6</t>
  </si>
  <si>
    <t>4,7</t>
  </si>
  <si>
    <t>4,8</t>
  </si>
  <si>
    <t>4,9</t>
  </si>
  <si>
    <t>5,1</t>
  </si>
  <si>
    <t>5,2</t>
  </si>
  <si>
    <t>5,3</t>
  </si>
  <si>
    <t>5,5</t>
  </si>
  <si>
    <t>5,8</t>
  </si>
  <si>
    <t>5,9</t>
  </si>
  <si>
    <t>6,1</t>
  </si>
  <si>
    <t>6,2</t>
  </si>
  <si>
    <t>6,3</t>
  </si>
  <si>
    <t>6,5</t>
  </si>
  <si>
    <t>6,6</t>
  </si>
  <si>
    <t>6,7</t>
  </si>
  <si>
    <t>7,2</t>
  </si>
  <si>
    <t>7,6</t>
  </si>
  <si>
    <t>7,7</t>
  </si>
  <si>
    <t>7,9</t>
  </si>
  <si>
    <t>8</t>
  </si>
  <si>
    <t>8,3</t>
  </si>
  <si>
    <t>8,6</t>
  </si>
  <si>
    <t>8,7</t>
  </si>
  <si>
    <t>8,9</t>
  </si>
  <si>
    <t>9,2</t>
  </si>
  <si>
    <t>9,3</t>
  </si>
  <si>
    <t>9,4</t>
  </si>
  <si>
    <t>10,1</t>
  </si>
  <si>
    <t>10,5</t>
  </si>
  <si>
    <t>11,2</t>
  </si>
  <si>
    <t>11,7</t>
  </si>
  <si>
    <t>11,9</t>
  </si>
  <si>
    <t>12,4</t>
  </si>
  <si>
    <t>12,6</t>
  </si>
  <si>
    <t>12,7</t>
  </si>
  <si>
    <t>14</t>
  </si>
  <si>
    <t>15,9</t>
  </si>
  <si>
    <t>17,6</t>
  </si>
  <si>
    <t>19,5</t>
  </si>
  <si>
    <t>22,6</t>
  </si>
  <si>
    <t>29,5</t>
  </si>
  <si>
    <t xml:space="preserve"> Netto driftsresultat i % </t>
  </si>
  <si>
    <t>Disposisjonsfond i %</t>
  </si>
  <si>
    <t>Fig3-29</t>
  </si>
  <si>
    <t>Fordelingsvirkninger</t>
  </si>
  <si>
    <t>Fig3-30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</si>
</sst>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tabSelected="1" workbookViewId="0"/>
  </sheetViews>
  <sheetFormatPr defaultRowHeight="15"/>
  <cols>
    <col min="1" max="1" width="20.7109375" style="1" customWidth="1"/>
    <col min="2" max="2" width="160.7109375" style="1" customWidth="1"/>
  </cols>
  <sheetData>
    <row r="1" spans="1:2">
      <c r="A1" s="2" t="s">
        <v>30</v>
      </c>
      <c r="B1" s="2" t="s">
        <v>31</v>
      </c>
    </row>
    <row r="2" spans="1:2">
      <c r="A2" s="1">
        <f>HYPERLINK("#'Fig3-1'!A1", "Fig3-1")</f>
        <v>0</v>
      </c>
      <c r="B2" s="1" t="s">
        <v>0</v>
      </c>
    </row>
    <row r="3" spans="1:2">
      <c r="A3" s="1">
        <f>HYPERLINK("#'Fig3-2'!A1", "Fig3-2")</f>
        <v>0</v>
      </c>
      <c r="B3" s="1" t="s">
        <v>1</v>
      </c>
    </row>
    <row r="4" spans="1:2">
      <c r="A4" s="1">
        <f>HYPERLINK("#'Fig3-3'!A1", "Fig3-3")</f>
        <v>0</v>
      </c>
      <c r="B4" s="1" t="s">
        <v>2</v>
      </c>
    </row>
    <row r="5" spans="1:2">
      <c r="A5" s="1">
        <f>HYPERLINK("#'Fig3-4'!A1", "Fig3-4")</f>
        <v>0</v>
      </c>
      <c r="B5" s="1" t="s">
        <v>3</v>
      </c>
    </row>
    <row r="6" spans="1:2">
      <c r="A6" s="1">
        <f>HYPERLINK("#'Fig3-5'!A1", "Fig3-5")</f>
        <v>0</v>
      </c>
      <c r="B6" s="1" t="s">
        <v>4</v>
      </c>
    </row>
    <row r="7" spans="1:2">
      <c r="A7" s="1">
        <f>HYPERLINK("#'Fig3-6'!A1", "Fig3-6")</f>
        <v>0</v>
      </c>
      <c r="B7" s="1" t="s">
        <v>5</v>
      </c>
    </row>
    <row r="8" spans="1:2">
      <c r="A8" s="1">
        <f>HYPERLINK("#'Fig3-7'!A1", "Fig3-7")</f>
        <v>0</v>
      </c>
      <c r="B8" s="1" t="s">
        <v>6</v>
      </c>
    </row>
    <row r="9" spans="1:2">
      <c r="A9" s="1">
        <f>HYPERLINK("#'Fig3-8'!A1", "Fig3-8")</f>
        <v>0</v>
      </c>
      <c r="B9" s="1" t="s">
        <v>7</v>
      </c>
    </row>
    <row r="10" spans="1:2">
      <c r="A10" s="1">
        <f>HYPERLINK("#'Fig3-9'!A1", "Fig3-9")</f>
        <v>0</v>
      </c>
      <c r="B10" s="1" t="s">
        <v>8</v>
      </c>
    </row>
    <row r="11" spans="1:2">
      <c r="A11" s="1">
        <f>HYPERLINK("#'Fig3-10'!A1", "Fig3-10")</f>
        <v>0</v>
      </c>
      <c r="B11" s="1" t="s">
        <v>9</v>
      </c>
    </row>
    <row r="12" spans="1:2">
      <c r="A12" s="1">
        <f>HYPERLINK("#'Fig3-11'!A1", "Fig3-11")</f>
        <v>0</v>
      </c>
      <c r="B12" s="1" t="s">
        <v>10</v>
      </c>
    </row>
    <row r="13" spans="1:2">
      <c r="A13" s="1">
        <f>HYPERLINK("#'Fig3-12'!A1", "Fig3-12")</f>
        <v>0</v>
      </c>
      <c r="B13" s="1" t="s">
        <v>11</v>
      </c>
    </row>
    <row r="14" spans="1:2">
      <c r="A14" s="1">
        <f>HYPERLINK("#'Fig3-13'!A1", "Fig3-13")</f>
        <v>0</v>
      </c>
      <c r="B14" s="1" t="s">
        <v>12</v>
      </c>
    </row>
    <row r="15" spans="1:2">
      <c r="A15" s="1">
        <f>HYPERLINK("#'Fig3-14'!A1", "Fig3-14")</f>
        <v>0</v>
      </c>
      <c r="B15" s="1" t="s">
        <v>13</v>
      </c>
    </row>
    <row r="16" spans="1:2">
      <c r="A16" s="1">
        <f>HYPERLINK("#'Fig3-15'!A1", "Fig3-15")</f>
        <v>0</v>
      </c>
      <c r="B16" s="1" t="s">
        <v>14</v>
      </c>
    </row>
    <row r="17" spans="1:2">
      <c r="A17" s="1">
        <f>HYPERLINK("#'Fig3-16'!A1", "Fig3-16")</f>
        <v>0</v>
      </c>
      <c r="B17" s="1" t="s">
        <v>15</v>
      </c>
    </row>
    <row r="18" spans="1:2">
      <c r="A18" s="1">
        <f>HYPERLINK("#'Fig3-17'!A1", "Fig3-17")</f>
        <v>0</v>
      </c>
      <c r="B18" s="1" t="s">
        <v>16</v>
      </c>
    </row>
    <row r="19" spans="1:2">
      <c r="A19" s="1">
        <f>HYPERLINK("#'Fig3-18'!A1", "Fig3-18")</f>
        <v>0</v>
      </c>
      <c r="B19" s="1" t="s">
        <v>17</v>
      </c>
    </row>
    <row r="20" spans="1:2">
      <c r="A20" s="1">
        <f>HYPERLINK("#'Fig3-19'!A1", "Fig3-19")</f>
        <v>0</v>
      </c>
      <c r="B20" s="1" t="s">
        <v>18</v>
      </c>
    </row>
    <row r="21" spans="1:2">
      <c r="A21" s="1">
        <f>HYPERLINK("#'Fig3-20'!A1", "Fig3-20")</f>
        <v>0</v>
      </c>
      <c r="B21" s="1" t="s">
        <v>19</v>
      </c>
    </row>
    <row r="22" spans="1:2">
      <c r="A22" s="1">
        <f>HYPERLINK("#'Fig3-21'!A1", "Fig3-21")</f>
        <v>0</v>
      </c>
      <c r="B22" s="1" t="s">
        <v>20</v>
      </c>
    </row>
    <row r="23" spans="1:2">
      <c r="A23" s="1">
        <f>HYPERLINK("#'Fig3-22'!A1", "Fig3-22")</f>
        <v>0</v>
      </c>
      <c r="B23" s="1" t="s">
        <v>21</v>
      </c>
    </row>
    <row r="24" spans="1:2">
      <c r="A24" s="1">
        <f>HYPERLINK("#'Fig3-23'!A1", "Fig3-23")</f>
        <v>0</v>
      </c>
      <c r="B24" s="1" t="s">
        <v>22</v>
      </c>
    </row>
    <row r="25" spans="1:2">
      <c r="A25" s="1">
        <f>HYPERLINK("#'Fig3-24'!A1", "Fig3-24")</f>
        <v>0</v>
      </c>
      <c r="B25" s="1" t="s">
        <v>23</v>
      </c>
    </row>
    <row r="26" spans="1:2">
      <c r="A26" s="1">
        <f>HYPERLINK("#'Fig3-25'!A1", "Fig3-25")</f>
        <v>0</v>
      </c>
      <c r="B26" s="1" t="s">
        <v>24</v>
      </c>
    </row>
    <row r="27" spans="1:2">
      <c r="A27" s="1">
        <f>HYPERLINK("#'Fig3-26'!A1", "Fig3-26")</f>
        <v>0</v>
      </c>
      <c r="B27" s="1" t="s">
        <v>25</v>
      </c>
    </row>
    <row r="28" spans="1:2">
      <c r="A28" s="1">
        <f>HYPERLINK("#'Fig3-27'!A1", "Fig3-27")</f>
        <v>0</v>
      </c>
      <c r="B28" s="1" t="s">
        <v>26</v>
      </c>
    </row>
    <row r="29" spans="1:2">
      <c r="A29" s="1">
        <f>HYPERLINK("#'Fig3-28'!A1", "Fig3-28")</f>
        <v>0</v>
      </c>
      <c r="B29" s="1" t="s">
        <v>27</v>
      </c>
    </row>
    <row r="30" spans="1:2">
      <c r="A30" s="1">
        <f>HYPERLINK("#'Fig3-29'!A1", "Fig3-29")</f>
        <v>0</v>
      </c>
      <c r="B30" s="1" t="s">
        <v>28</v>
      </c>
    </row>
    <row r="31" spans="1:2">
      <c r="A31" s="1">
        <f>HYPERLINK("#'Fig3-30'!A1", "Fig3-30")</f>
        <v>0</v>
      </c>
      <c r="B31" s="1" t="s">
        <v>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159</v>
      </c>
    </row>
    <row r="3" spans="1:4">
      <c r="A3" s="2" t="s">
        <v>32</v>
      </c>
      <c r="B3" s="2" t="s">
        <v>156</v>
      </c>
      <c r="C3" s="2" t="s">
        <v>157</v>
      </c>
      <c r="D3" s="2" t="s">
        <v>158</v>
      </c>
    </row>
    <row r="4" spans="1:4">
      <c r="A4" s="1">
        <v>2015</v>
      </c>
      <c r="B4" s="1">
        <v>3.2</v>
      </c>
      <c r="C4" s="1">
        <v>8.199999999999999</v>
      </c>
      <c r="D4" s="1">
        <v>2</v>
      </c>
    </row>
    <row r="5" spans="1:4">
      <c r="A5" s="1">
        <v>2016</v>
      </c>
      <c r="B5" s="1">
        <v>4.2</v>
      </c>
      <c r="C5" s="1">
        <v>10.2</v>
      </c>
      <c r="D5" s="1">
        <v>2</v>
      </c>
    </row>
    <row r="6" spans="1:4">
      <c r="A6" s="1">
        <v>2017</v>
      </c>
      <c r="B6" s="1">
        <v>3.9</v>
      </c>
      <c r="C6" s="1">
        <v>11.4</v>
      </c>
      <c r="D6" s="1">
        <v>2</v>
      </c>
    </row>
    <row r="7" spans="1:4">
      <c r="A7" s="1">
        <v>2018</v>
      </c>
      <c r="B7" s="1">
        <v>2.8</v>
      </c>
      <c r="C7" s="1">
        <v>12.4</v>
      </c>
      <c r="D7" s="1">
        <v>2</v>
      </c>
    </row>
    <row r="8" spans="1:4">
      <c r="A8" s="1">
        <v>2019</v>
      </c>
      <c r="B8" s="1">
        <v>2</v>
      </c>
      <c r="C8" s="1">
        <v>12.2</v>
      </c>
      <c r="D8" s="1">
        <v>2</v>
      </c>
    </row>
    <row r="9" spans="1:4">
      <c r="A9" s="1">
        <v>2020</v>
      </c>
      <c r="B9" s="1">
        <v>3.1</v>
      </c>
      <c r="C9" s="1">
        <v>11.8</v>
      </c>
      <c r="D9" s="1">
        <v>2</v>
      </c>
    </row>
    <row r="10" spans="1:4">
      <c r="A10" s="1">
        <v>2021</v>
      </c>
      <c r="B10" s="1">
        <v>4.7</v>
      </c>
      <c r="C10" s="1">
        <v>13.8</v>
      </c>
      <c r="D10" s="1">
        <v>2</v>
      </c>
    </row>
    <row r="11" spans="1:4">
      <c r="A11" s="1">
        <v>2022</v>
      </c>
      <c r="B11" s="1">
        <v>3.5</v>
      </c>
      <c r="C11" s="1">
        <v>14.9</v>
      </c>
      <c r="D11" s="1">
        <v>2</v>
      </c>
    </row>
    <row r="12" spans="1:4">
      <c r="A12" s="1">
        <v>2023</v>
      </c>
      <c r="B12" s="1">
        <v>1.3</v>
      </c>
      <c r="C12" s="1">
        <v>13.5</v>
      </c>
      <c r="D12" s="1">
        <v>2</v>
      </c>
    </row>
    <row r="13" spans="1:4">
      <c r="A13" s="1">
        <v>2024</v>
      </c>
      <c r="B13" s="1">
        <v>0.3</v>
      </c>
      <c r="C13" s="1">
        <v>11.8</v>
      </c>
      <c r="D13" s="1"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4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173</v>
      </c>
    </row>
    <row r="3" spans="1:3">
      <c r="A3" s="2" t="s">
        <v>32</v>
      </c>
      <c r="B3" s="2" t="s">
        <v>171</v>
      </c>
      <c r="C3" s="2" t="s">
        <v>172</v>
      </c>
    </row>
    <row r="4" spans="1:3">
      <c r="A4" s="1" t="s">
        <v>160</v>
      </c>
      <c r="B4" s="1">
        <v>49</v>
      </c>
      <c r="C4" s="1">
        <v>8.300000000000001</v>
      </c>
    </row>
    <row r="5" spans="1:3">
      <c r="A5" s="1" t="s">
        <v>161</v>
      </c>
      <c r="B5" s="1">
        <v>47</v>
      </c>
      <c r="C5" s="1">
        <v>7.5</v>
      </c>
    </row>
    <row r="6" spans="1:3">
      <c r="A6" s="1" t="s">
        <v>162</v>
      </c>
      <c r="B6" s="1">
        <v>28</v>
      </c>
      <c r="C6" s="1">
        <v>5.1</v>
      </c>
    </row>
    <row r="7" spans="1:3">
      <c r="A7" s="1" t="s">
        <v>163</v>
      </c>
      <c r="B7" s="1">
        <v>17</v>
      </c>
      <c r="C7" s="1">
        <v>3.3</v>
      </c>
    </row>
    <row r="8" spans="1:3">
      <c r="A8" s="1" t="s">
        <v>164</v>
      </c>
      <c r="B8" s="1">
        <v>10</v>
      </c>
      <c r="C8" s="1">
        <v>1.7</v>
      </c>
    </row>
    <row r="9" spans="1:3">
      <c r="A9" s="1" t="s">
        <v>165</v>
      </c>
      <c r="B9" s="1">
        <v>12</v>
      </c>
      <c r="C9" s="1">
        <v>0.9</v>
      </c>
    </row>
    <row r="10" spans="1:3">
      <c r="A10" s="1" t="s">
        <v>166</v>
      </c>
      <c r="B10" s="1">
        <v>18</v>
      </c>
      <c r="C10" s="1">
        <v>1.2</v>
      </c>
    </row>
    <row r="11" spans="1:3">
      <c r="A11" s="1" t="s">
        <v>167</v>
      </c>
      <c r="B11" s="1">
        <v>14</v>
      </c>
      <c r="C11" s="1">
        <v>1.2</v>
      </c>
    </row>
    <row r="12" spans="1:3">
      <c r="A12" s="1" t="s">
        <v>168</v>
      </c>
      <c r="B12" s="1">
        <v>12</v>
      </c>
      <c r="C12" s="1">
        <v>1</v>
      </c>
    </row>
    <row r="13" spans="1:3">
      <c r="A13" s="1" t="s">
        <v>169</v>
      </c>
      <c r="B13" s="1">
        <v>23</v>
      </c>
      <c r="C13" s="1">
        <v>2.8</v>
      </c>
    </row>
    <row r="14" spans="1:3">
      <c r="A14" s="1" t="s">
        <v>170</v>
      </c>
      <c r="B14" s="1">
        <v>21</v>
      </c>
      <c r="C14" s="1">
        <v>1.9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177</v>
      </c>
    </row>
    <row r="3" spans="1:4">
      <c r="A3" s="2" t="s">
        <v>32</v>
      </c>
      <c r="B3" s="2" t="s">
        <v>174</v>
      </c>
      <c r="C3" s="2" t="s">
        <v>175</v>
      </c>
      <c r="D3" s="2" t="s">
        <v>176</v>
      </c>
    </row>
    <row r="4" spans="1:4">
      <c r="A4" s="1">
        <v>2015</v>
      </c>
      <c r="B4" s="1">
        <v>-3.1</v>
      </c>
      <c r="C4" s="1">
        <v>44.5</v>
      </c>
      <c r="D4" s="1">
        <v>13.3</v>
      </c>
    </row>
    <row r="5" spans="1:4">
      <c r="A5" s="1">
        <v>2016</v>
      </c>
      <c r="B5" s="1">
        <v>-2.6</v>
      </c>
      <c r="C5" s="1">
        <v>43.6</v>
      </c>
      <c r="D5" s="1">
        <v>13.9</v>
      </c>
    </row>
    <row r="6" spans="1:4">
      <c r="A6" s="1">
        <v>2017</v>
      </c>
      <c r="B6" s="1">
        <v>-2.4</v>
      </c>
      <c r="C6" s="1">
        <v>42.7</v>
      </c>
      <c r="D6" s="1">
        <v>13.1</v>
      </c>
    </row>
    <row r="7" spans="1:4">
      <c r="A7" s="1">
        <v>2018</v>
      </c>
      <c r="B7" s="1">
        <v>-3.8</v>
      </c>
      <c r="C7" s="1">
        <v>43.5</v>
      </c>
      <c r="D7" s="1">
        <v>14.1</v>
      </c>
    </row>
    <row r="8" spans="1:4">
      <c r="A8" s="1">
        <v>2019</v>
      </c>
      <c r="B8" s="1">
        <v>-5.8</v>
      </c>
      <c r="C8" s="1">
        <v>46.5</v>
      </c>
      <c r="D8" s="1">
        <v>15.2</v>
      </c>
    </row>
    <row r="9" spans="1:4">
      <c r="A9" s="1">
        <v>2020</v>
      </c>
      <c r="B9" s="1">
        <v>-4.2</v>
      </c>
      <c r="C9" s="1">
        <v>47.2</v>
      </c>
      <c r="D9" s="1">
        <v>14.5</v>
      </c>
    </row>
    <row r="10" spans="1:4">
      <c r="A10" s="1">
        <v>2021</v>
      </c>
      <c r="B10" s="1">
        <v>-1.5</v>
      </c>
      <c r="C10" s="1">
        <v>45.7</v>
      </c>
      <c r="D10" s="1">
        <v>13.3</v>
      </c>
    </row>
    <row r="11" spans="1:4">
      <c r="A11" s="1">
        <v>2022</v>
      </c>
      <c r="B11" s="1">
        <v>-2.9</v>
      </c>
      <c r="C11" s="1">
        <v>45.9</v>
      </c>
      <c r="D11" s="1">
        <v>14</v>
      </c>
    </row>
    <row r="12" spans="1:4">
      <c r="A12" s="1">
        <v>2023</v>
      </c>
      <c r="B12" s="1">
        <v>-5.2</v>
      </c>
      <c r="C12" s="1">
        <v>51.5</v>
      </c>
      <c r="D12" s="1">
        <v>13.7</v>
      </c>
    </row>
    <row r="13" spans="1:4">
      <c r="A13" s="1">
        <v>2024</v>
      </c>
      <c r="B13" s="1">
        <v>-6.6</v>
      </c>
      <c r="C13" s="1">
        <v>55.8</v>
      </c>
      <c r="D13" s="1">
        <v>13.9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180</v>
      </c>
    </row>
    <row r="3" spans="1:3">
      <c r="A3" s="2" t="s">
        <v>32</v>
      </c>
      <c r="B3" s="2" t="s">
        <v>178</v>
      </c>
      <c r="C3" s="2" t="s">
        <v>179</v>
      </c>
    </row>
    <row r="4" spans="1:3">
      <c r="A4" s="1">
        <v>2015</v>
      </c>
      <c r="B4" s="1">
        <v>100</v>
      </c>
      <c r="C4" s="1">
        <v>100</v>
      </c>
    </row>
    <row r="5" spans="1:3">
      <c r="A5" s="1">
        <v>2016</v>
      </c>
      <c r="B5" s="1">
        <v>103</v>
      </c>
      <c r="C5" s="1">
        <v>103.6</v>
      </c>
    </row>
    <row r="6" spans="1:3">
      <c r="A6" s="1">
        <v>2017</v>
      </c>
      <c r="B6" s="1">
        <v>104.6</v>
      </c>
      <c r="C6" s="1">
        <v>106.3</v>
      </c>
    </row>
    <row r="7" spans="1:3">
      <c r="A7" s="1">
        <v>2018</v>
      </c>
      <c r="B7" s="1">
        <v>107.4</v>
      </c>
      <c r="C7" s="1">
        <v>107.3</v>
      </c>
    </row>
    <row r="8" spans="1:3">
      <c r="A8" s="1">
        <v>2019</v>
      </c>
      <c r="B8" s="1">
        <v>110.2</v>
      </c>
      <c r="C8" s="1">
        <v>109.2</v>
      </c>
    </row>
    <row r="9" spans="1:3">
      <c r="A9" s="1">
        <v>2020</v>
      </c>
      <c r="B9" s="1">
        <v>109.1</v>
      </c>
      <c r="C9" s="1">
        <v>112.9</v>
      </c>
    </row>
    <row r="10" spans="1:3">
      <c r="A10" s="1">
        <v>2021</v>
      </c>
      <c r="B10" s="1">
        <v>111.5</v>
      </c>
      <c r="C10" s="1">
        <v>117</v>
      </c>
    </row>
    <row r="11" spans="1:3">
      <c r="A11" s="1">
        <v>2022</v>
      </c>
      <c r="B11" s="1">
        <v>112.2</v>
      </c>
      <c r="C11" s="1">
        <v>115.4</v>
      </c>
    </row>
    <row r="12" spans="1:3">
      <c r="A12" s="1">
        <v>2023</v>
      </c>
      <c r="B12" s="1">
        <v>114</v>
      </c>
      <c r="C12" s="1">
        <v>114.7</v>
      </c>
    </row>
    <row r="13" spans="1:3">
      <c r="A13" s="1">
        <v>2024</v>
      </c>
      <c r="B13" s="1">
        <v>114.4</v>
      </c>
      <c r="C13" s="1">
        <v>113.4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4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183</v>
      </c>
    </row>
    <row r="3" spans="1:3">
      <c r="A3" s="2" t="s">
        <v>32</v>
      </c>
      <c r="B3" s="2" t="s">
        <v>181</v>
      </c>
      <c r="C3" s="2" t="s">
        <v>182</v>
      </c>
    </row>
    <row r="4" spans="1:3">
      <c r="A4" s="1">
        <v>2015</v>
      </c>
      <c r="B4" s="1">
        <v>473.2</v>
      </c>
      <c r="C4" s="1">
        <v>468.7</v>
      </c>
    </row>
    <row r="5" spans="1:3">
      <c r="A5" s="1">
        <v>2016</v>
      </c>
      <c r="B5" s="1">
        <v>484.9</v>
      </c>
      <c r="C5" s="1">
        <v>477</v>
      </c>
    </row>
    <row r="6" spans="1:3">
      <c r="A6" s="1">
        <v>2017</v>
      </c>
      <c r="B6" s="1">
        <v>489.5</v>
      </c>
      <c r="C6" s="1">
        <v>480.8</v>
      </c>
    </row>
    <row r="7" spans="1:3">
      <c r="A7" s="1">
        <v>2018</v>
      </c>
      <c r="B7" s="1">
        <v>488.9</v>
      </c>
      <c r="C7" s="1">
        <v>483.5</v>
      </c>
    </row>
    <row r="8" spans="1:3">
      <c r="A8" s="1">
        <v>2019</v>
      </c>
      <c r="B8" s="1">
        <v>493.5</v>
      </c>
      <c r="C8" s="1">
        <v>485.5</v>
      </c>
    </row>
    <row r="9" spans="1:3">
      <c r="A9" s="1">
        <v>2020</v>
      </c>
      <c r="B9" s="1">
        <v>491.1</v>
      </c>
      <c r="C9" s="1">
        <v>489.3</v>
      </c>
    </row>
    <row r="10" spans="1:3">
      <c r="A10" s="1">
        <v>2021</v>
      </c>
      <c r="B10" s="1">
        <v>507.9</v>
      </c>
      <c r="C10" s="1">
        <v>488.6</v>
      </c>
    </row>
    <row r="11" spans="1:3">
      <c r="A11" s="1">
        <v>2022</v>
      </c>
      <c r="B11" s="1">
        <v>497</v>
      </c>
      <c r="C11" s="1">
        <v>481.2</v>
      </c>
    </row>
    <row r="12" spans="1:3">
      <c r="A12" s="1">
        <v>2023</v>
      </c>
      <c r="B12" s="1">
        <v>493.9</v>
      </c>
      <c r="C12" s="1">
        <v>485.2</v>
      </c>
    </row>
    <row r="13" spans="1:3">
      <c r="A13" s="1">
        <v>2024</v>
      </c>
      <c r="B13" s="1">
        <v>480.9</v>
      </c>
      <c r="C13" s="1">
        <v>490</v>
      </c>
    </row>
    <row r="14" spans="1:3">
      <c r="A14" s="1">
        <v>2025</v>
      </c>
      <c r="B14" s="1">
        <v>494.8</v>
      </c>
      <c r="C14" s="1">
        <v>494.8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33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185</v>
      </c>
    </row>
    <row r="3" spans="1:4">
      <c r="A3" s="2" t="s">
        <v>32</v>
      </c>
      <c r="B3" s="2" t="s">
        <v>152</v>
      </c>
      <c r="C3" s="2" t="s">
        <v>154</v>
      </c>
      <c r="D3" s="2" t="s">
        <v>184</v>
      </c>
    </row>
    <row r="4" spans="1:4">
      <c r="A4" s="1">
        <v>1995</v>
      </c>
      <c r="B4" s="1">
        <v>57</v>
      </c>
      <c r="C4" s="1">
        <v>43.7</v>
      </c>
      <c r="D4" s="1">
        <v>55.6</v>
      </c>
    </row>
    <row r="5" spans="1:4">
      <c r="A5" s="1">
        <v>1996</v>
      </c>
      <c r="B5" s="1">
        <v>56.3</v>
      </c>
      <c r="C5" s="1">
        <v>44.6</v>
      </c>
      <c r="D5" s="1">
        <v>55.5</v>
      </c>
    </row>
    <row r="6" spans="1:4">
      <c r="A6" s="1">
        <v>1997</v>
      </c>
      <c r="B6" s="1">
        <v>54.6</v>
      </c>
      <c r="C6" s="1">
        <v>45.1</v>
      </c>
      <c r="D6" s="1">
        <v>54.7</v>
      </c>
    </row>
    <row r="7" spans="1:4">
      <c r="A7" s="1">
        <v>1998</v>
      </c>
      <c r="B7" s="1">
        <v>54.3</v>
      </c>
      <c r="C7" s="1">
        <v>44.7</v>
      </c>
      <c r="D7" s="1">
        <v>52.6</v>
      </c>
    </row>
    <row r="8" spans="1:4">
      <c r="A8" s="1">
        <v>1999</v>
      </c>
      <c r="B8" s="1">
        <v>54.5</v>
      </c>
      <c r="C8" s="1">
        <v>45.3</v>
      </c>
      <c r="D8" s="1">
        <v>53.9</v>
      </c>
    </row>
    <row r="9" spans="1:4">
      <c r="A9" s="1">
        <v>2000</v>
      </c>
      <c r="B9" s="1">
        <v>54.3</v>
      </c>
      <c r="C9" s="1">
        <v>46</v>
      </c>
      <c r="D9" s="1">
        <v>55.3</v>
      </c>
    </row>
    <row r="10" spans="1:4">
      <c r="A10" s="1">
        <v>2001</v>
      </c>
      <c r="B10" s="1">
        <v>55.7</v>
      </c>
      <c r="C10" s="1">
        <v>45.1</v>
      </c>
      <c r="D10" s="1">
        <v>55.2</v>
      </c>
    </row>
    <row r="11" spans="1:4">
      <c r="A11" s="1">
        <v>2002</v>
      </c>
      <c r="B11" s="1">
        <v>57.1</v>
      </c>
      <c r="C11" s="1">
        <v>44.1</v>
      </c>
      <c r="D11" s="1">
        <v>53.3</v>
      </c>
    </row>
    <row r="12" spans="1:4">
      <c r="A12" s="1">
        <v>2003</v>
      </c>
      <c r="B12" s="1">
        <v>58.8</v>
      </c>
      <c r="C12" s="1">
        <v>43.1</v>
      </c>
      <c r="D12" s="1">
        <v>52.3</v>
      </c>
    </row>
    <row r="13" spans="1:4">
      <c r="A13" s="1">
        <v>2004</v>
      </c>
      <c r="B13" s="1">
        <v>56.4</v>
      </c>
      <c r="C13" s="1">
        <v>43.2</v>
      </c>
      <c r="D13" s="1">
        <v>51.8</v>
      </c>
    </row>
    <row r="14" spans="1:4">
      <c r="A14" s="1">
        <v>2005</v>
      </c>
      <c r="B14" s="1">
        <v>54.4</v>
      </c>
      <c r="C14" s="1">
        <v>42.8</v>
      </c>
      <c r="D14" s="1">
        <v>51.2</v>
      </c>
    </row>
    <row r="15" spans="1:4">
      <c r="A15" s="1">
        <v>2006</v>
      </c>
      <c r="B15" s="1">
        <v>52.9</v>
      </c>
      <c r="C15" s="1">
        <v>42.9</v>
      </c>
      <c r="D15" s="1">
        <v>51.3</v>
      </c>
    </row>
    <row r="16" spans="1:4">
      <c r="A16" s="1">
        <v>2007</v>
      </c>
      <c r="B16" s="1">
        <v>51.1</v>
      </c>
      <c r="C16" s="1">
        <v>43.1</v>
      </c>
      <c r="D16" s="1">
        <v>51.4</v>
      </c>
    </row>
    <row r="17" spans="1:4">
      <c r="A17" s="1">
        <v>2008</v>
      </c>
      <c r="B17" s="1">
        <v>52.6</v>
      </c>
      <c r="C17" s="1">
        <v>41.9</v>
      </c>
      <c r="D17" s="1">
        <v>50.4</v>
      </c>
    </row>
    <row r="18" spans="1:4">
      <c r="A18" s="1">
        <v>2009</v>
      </c>
      <c r="B18" s="1">
        <v>56.6</v>
      </c>
      <c r="C18" s="1">
        <v>42.8</v>
      </c>
      <c r="D18" s="1">
        <v>50.9</v>
      </c>
    </row>
    <row r="19" spans="1:4">
      <c r="A19" s="1">
        <v>2010</v>
      </c>
      <c r="B19" s="1">
        <v>55.8</v>
      </c>
      <c r="C19" s="1">
        <v>43</v>
      </c>
      <c r="D19" s="1">
        <v>50.8</v>
      </c>
    </row>
    <row r="20" spans="1:4">
      <c r="A20" s="1">
        <v>2011</v>
      </c>
      <c r="B20" s="1">
        <v>56.3</v>
      </c>
      <c r="C20" s="1">
        <v>43</v>
      </c>
      <c r="D20" s="1">
        <v>51.5</v>
      </c>
    </row>
    <row r="21" spans="1:4">
      <c r="A21" s="1">
        <v>2012</v>
      </c>
      <c r="B21" s="1">
        <v>55.1</v>
      </c>
      <c r="C21" s="1">
        <v>42.7</v>
      </c>
      <c r="D21" s="1">
        <v>50.4</v>
      </c>
    </row>
    <row r="22" spans="1:4">
      <c r="A22" s="1">
        <v>2013</v>
      </c>
      <c r="B22" s="1">
        <v>55.5</v>
      </c>
      <c r="C22" s="1">
        <v>42.2</v>
      </c>
      <c r="D22" s="1">
        <v>49.7</v>
      </c>
    </row>
    <row r="23" spans="1:4">
      <c r="A23" s="1">
        <v>2014</v>
      </c>
      <c r="B23" s="1">
        <v>56.4</v>
      </c>
      <c r="C23" s="1">
        <v>41.7</v>
      </c>
      <c r="D23" s="1">
        <v>49.3</v>
      </c>
    </row>
    <row r="24" spans="1:4">
      <c r="A24" s="1">
        <v>2015</v>
      </c>
      <c r="B24" s="1">
        <v>57.7</v>
      </c>
      <c r="C24" s="1">
        <v>42.2</v>
      </c>
      <c r="D24" s="1">
        <v>50.3</v>
      </c>
    </row>
    <row r="25" spans="1:4">
      <c r="A25" s="1">
        <v>2016</v>
      </c>
      <c r="B25" s="1">
        <v>58.3</v>
      </c>
      <c r="C25" s="1">
        <v>42.5</v>
      </c>
      <c r="D25" s="1">
        <v>50.7</v>
      </c>
    </row>
    <row r="26" spans="1:4">
      <c r="A26" s="1">
        <v>2017</v>
      </c>
      <c r="B26" s="1">
        <v>58.5</v>
      </c>
      <c r="C26" s="1">
        <v>42.1</v>
      </c>
      <c r="D26" s="1">
        <v>50.1</v>
      </c>
    </row>
    <row r="27" spans="1:4">
      <c r="A27" s="1">
        <v>2018</v>
      </c>
      <c r="B27" s="1">
        <v>58.2</v>
      </c>
      <c r="C27" s="1">
        <v>42</v>
      </c>
      <c r="D27" s="1">
        <v>50.2</v>
      </c>
    </row>
    <row r="28" spans="1:4">
      <c r="A28" s="1">
        <v>2019</v>
      </c>
      <c r="B28" s="1">
        <v>58.8</v>
      </c>
      <c r="C28" s="1">
        <v>42</v>
      </c>
      <c r="D28" s="1">
        <v>50.5</v>
      </c>
    </row>
    <row r="29" spans="1:4">
      <c r="A29" s="1">
        <v>2020</v>
      </c>
      <c r="B29" s="1">
        <v>64</v>
      </c>
      <c r="C29" s="1">
        <v>42.1</v>
      </c>
      <c r="D29" s="1">
        <v>50.3</v>
      </c>
    </row>
    <row r="30" spans="1:4">
      <c r="A30" s="1">
        <v>2021</v>
      </c>
      <c r="B30" s="1">
        <v>60.4</v>
      </c>
      <c r="C30" s="1">
        <v>44.1</v>
      </c>
      <c r="D30" s="1">
        <v>51.8</v>
      </c>
    </row>
    <row r="31" spans="1:4">
      <c r="A31" s="1">
        <v>2022</v>
      </c>
      <c r="B31" s="1">
        <v>58.3</v>
      </c>
      <c r="C31" s="1">
        <v>42.8</v>
      </c>
      <c r="D31" s="1">
        <v>50.9</v>
      </c>
    </row>
    <row r="32" spans="1:4">
      <c r="A32" s="1">
        <v>2023</v>
      </c>
      <c r="B32" s="1">
        <v>60.2</v>
      </c>
      <c r="C32" s="1">
        <v>42</v>
      </c>
      <c r="D32" s="1">
        <v>51</v>
      </c>
    </row>
    <row r="33" spans="1:4">
      <c r="A33" s="1">
        <v>2024</v>
      </c>
      <c r="B33" s="1">
        <v>61.7</v>
      </c>
      <c r="C33" s="1">
        <v>41.5</v>
      </c>
      <c r="D33" s="1">
        <v>50.9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188</v>
      </c>
    </row>
    <row r="3" spans="1:3">
      <c r="A3" s="2" t="s">
        <v>32</v>
      </c>
      <c r="B3" s="2" t="s">
        <v>186</v>
      </c>
      <c r="C3" s="2" t="s">
        <v>187</v>
      </c>
    </row>
    <row r="4" spans="1:3">
      <c r="A4" s="1">
        <v>2001</v>
      </c>
      <c r="B4" s="1">
        <v>1.2</v>
      </c>
      <c r="C4" s="1">
        <v>0.5</v>
      </c>
    </row>
    <row r="5" spans="1:3">
      <c r="A5" s="1">
        <v>2002</v>
      </c>
      <c r="B5" s="1">
        <v>2.4</v>
      </c>
      <c r="C5" s="1">
        <v>3.8</v>
      </c>
    </row>
    <row r="6" spans="1:3">
      <c r="A6" s="1">
        <v>2003</v>
      </c>
      <c r="B6" s="1">
        <v>2.6</v>
      </c>
      <c r="C6" s="1">
        <v>6.5</v>
      </c>
    </row>
    <row r="7" spans="1:3">
      <c r="A7" s="1">
        <v>2004</v>
      </c>
      <c r="B7" s="1">
        <v>2.8</v>
      </c>
      <c r="C7" s="1">
        <v>4.7</v>
      </c>
    </row>
    <row r="8" spans="1:3">
      <c r="A8" s="1">
        <v>2005</v>
      </c>
      <c r="B8" s="1">
        <v>2.9</v>
      </c>
      <c r="C8" s="1">
        <v>3.1</v>
      </c>
    </row>
    <row r="9" spans="1:3">
      <c r="A9" s="1">
        <v>2006</v>
      </c>
      <c r="B9" s="1">
        <v>2.6</v>
      </c>
      <c r="C9" s="1">
        <v>1.7</v>
      </c>
    </row>
    <row r="10" spans="1:3">
      <c r="A10" s="1">
        <v>2007</v>
      </c>
      <c r="B10" s="1">
        <v>2.4</v>
      </c>
      <c r="C10" s="1">
        <v>-0.3</v>
      </c>
    </row>
    <row r="11" spans="1:3">
      <c r="A11" s="1">
        <v>2008</v>
      </c>
      <c r="B11" s="1">
        <v>2.8</v>
      </c>
      <c r="C11" s="1">
        <v>2.2</v>
      </c>
    </row>
    <row r="12" spans="1:3">
      <c r="A12" s="1">
        <v>2009</v>
      </c>
      <c r="B12" s="1">
        <v>4.5</v>
      </c>
      <c r="C12" s="1">
        <v>5.6</v>
      </c>
    </row>
    <row r="13" spans="1:3">
      <c r="A13" s="1">
        <v>2010</v>
      </c>
      <c r="B13" s="1">
        <v>4.8</v>
      </c>
      <c r="C13" s="1">
        <v>5</v>
      </c>
    </row>
    <row r="14" spans="1:3">
      <c r="A14" s="1">
        <v>2011</v>
      </c>
      <c r="B14" s="1">
        <v>4.4</v>
      </c>
      <c r="C14" s="1">
        <v>4.8</v>
      </c>
    </row>
    <row r="15" spans="1:3">
      <c r="A15" s="1">
        <v>2012</v>
      </c>
      <c r="B15" s="1">
        <v>5</v>
      </c>
      <c r="C15" s="1">
        <v>4.7</v>
      </c>
    </row>
    <row r="16" spans="1:3">
      <c r="A16" s="1">
        <v>2013</v>
      </c>
      <c r="B16" s="1">
        <v>5.3</v>
      </c>
      <c r="C16" s="1">
        <v>5.8</v>
      </c>
    </row>
    <row r="17" spans="1:3">
      <c r="A17" s="1">
        <v>2014</v>
      </c>
      <c r="B17" s="1">
        <v>6</v>
      </c>
      <c r="C17" s="1">
        <v>7.2</v>
      </c>
    </row>
    <row r="18" spans="1:3">
      <c r="A18" s="1">
        <v>2015</v>
      </c>
      <c r="B18" s="1">
        <v>6.6</v>
      </c>
      <c r="C18" s="1">
        <v>7.5</v>
      </c>
    </row>
    <row r="19" spans="1:3">
      <c r="A19" s="1">
        <v>2016</v>
      </c>
      <c r="B19" s="1">
        <v>7.6</v>
      </c>
      <c r="C19" s="1">
        <v>7.6</v>
      </c>
    </row>
    <row r="20" spans="1:3">
      <c r="A20" s="1">
        <v>2017</v>
      </c>
      <c r="B20" s="1">
        <v>7.7</v>
      </c>
      <c r="C20" s="1">
        <v>8.4</v>
      </c>
    </row>
    <row r="21" spans="1:3">
      <c r="A21" s="1">
        <v>2018</v>
      </c>
      <c r="B21" s="1">
        <v>7</v>
      </c>
      <c r="C21" s="1">
        <v>7.9</v>
      </c>
    </row>
    <row r="22" spans="1:3">
      <c r="A22" s="1">
        <v>2019</v>
      </c>
      <c r="B22" s="1">
        <v>7.6</v>
      </c>
      <c r="C22" s="1">
        <v>8.300000000000001</v>
      </c>
    </row>
    <row r="23" spans="1:3">
      <c r="A23" s="1">
        <v>2020</v>
      </c>
      <c r="B23" s="1">
        <v>11.8</v>
      </c>
      <c r="C23" s="1">
        <v>13.7</v>
      </c>
    </row>
    <row r="24" spans="1:3">
      <c r="A24" s="1">
        <v>2021</v>
      </c>
      <c r="B24" s="1">
        <v>10.4</v>
      </c>
      <c r="C24" s="1">
        <v>8.6</v>
      </c>
    </row>
    <row r="25" spans="1:3">
      <c r="A25" s="1">
        <v>2022</v>
      </c>
      <c r="B25" s="1">
        <v>8.9</v>
      </c>
      <c r="C25" s="1">
        <v>7.5</v>
      </c>
    </row>
    <row r="26" spans="1:3">
      <c r="A26" s="1">
        <v>2023</v>
      </c>
      <c r="B26" s="1">
        <v>9.300000000000001</v>
      </c>
      <c r="C26" s="1">
        <v>9.1</v>
      </c>
    </row>
    <row r="27" spans="1:3">
      <c r="A27" s="1">
        <v>2024</v>
      </c>
      <c r="B27" s="1">
        <v>10.2</v>
      </c>
      <c r="C27" s="1">
        <v>10.8</v>
      </c>
    </row>
    <row r="28" spans="1:3">
      <c r="A28" s="1">
        <v>2025</v>
      </c>
      <c r="B28" s="1">
        <v>12.6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27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190</v>
      </c>
    </row>
    <row r="3" spans="1:5">
      <c r="A3" s="2" t="s">
        <v>32</v>
      </c>
      <c r="B3" s="2" t="s">
        <v>152</v>
      </c>
      <c r="C3" s="2" t="s">
        <v>189</v>
      </c>
      <c r="D3" s="2" t="s">
        <v>154</v>
      </c>
      <c r="E3" s="2" t="s">
        <v>187</v>
      </c>
    </row>
    <row r="4" spans="1:5">
      <c r="A4" s="1">
        <v>2001</v>
      </c>
      <c r="B4" s="1">
        <v>0</v>
      </c>
      <c r="C4" s="1">
        <v>0</v>
      </c>
      <c r="D4" s="1">
        <v>0</v>
      </c>
      <c r="E4" s="1">
        <v>0</v>
      </c>
    </row>
    <row r="5" spans="1:5">
      <c r="A5" s="1">
        <v>2002</v>
      </c>
      <c r="B5" s="1">
        <v>1.6</v>
      </c>
      <c r="C5" s="1">
        <v>0.7</v>
      </c>
      <c r="D5" s="1">
        <v>1</v>
      </c>
      <c r="E5" s="1">
        <v>3.3</v>
      </c>
    </row>
    <row r="6" spans="1:5">
      <c r="A6" s="1">
        <v>2003</v>
      </c>
      <c r="B6" s="1">
        <v>3.3</v>
      </c>
      <c r="C6" s="1">
        <v>0.7</v>
      </c>
      <c r="D6" s="1">
        <v>2.1</v>
      </c>
      <c r="E6" s="1">
        <v>6</v>
      </c>
    </row>
    <row r="7" spans="1:5">
      <c r="A7" s="1">
        <v>2004</v>
      </c>
      <c r="B7" s="1">
        <v>1.4</v>
      </c>
      <c r="C7" s="1">
        <v>0.8</v>
      </c>
      <c r="D7" s="1">
        <v>2</v>
      </c>
      <c r="E7" s="1">
        <v>4.2</v>
      </c>
    </row>
    <row r="8" spans="1:5">
      <c r="A8" s="1">
        <v>2005</v>
      </c>
      <c r="B8" s="1">
        <v>-0.4</v>
      </c>
      <c r="C8" s="1">
        <v>0.7</v>
      </c>
      <c r="D8" s="1">
        <v>2.3</v>
      </c>
      <c r="E8" s="1">
        <v>2.6</v>
      </c>
    </row>
    <row r="9" spans="1:5">
      <c r="A9" s="1">
        <v>2006</v>
      </c>
      <c r="B9" s="1">
        <v>-2</v>
      </c>
      <c r="C9" s="1">
        <v>1</v>
      </c>
      <c r="D9" s="1">
        <v>2.2</v>
      </c>
      <c r="E9" s="1">
        <v>1.2</v>
      </c>
    </row>
    <row r="10" spans="1:5">
      <c r="A10" s="1">
        <v>2007</v>
      </c>
      <c r="B10" s="1">
        <v>-3.5</v>
      </c>
      <c r="C10" s="1">
        <v>0.7</v>
      </c>
      <c r="D10" s="1">
        <v>2</v>
      </c>
      <c r="E10" s="1">
        <v>-0.8</v>
      </c>
    </row>
    <row r="11" spans="1:5">
      <c r="A11" s="1">
        <v>2008</v>
      </c>
      <c r="B11" s="1">
        <v>-2.1</v>
      </c>
      <c r="C11" s="1">
        <v>0.7</v>
      </c>
      <c r="D11" s="1">
        <v>3.2</v>
      </c>
      <c r="E11" s="1">
        <v>1.7</v>
      </c>
    </row>
    <row r="12" spans="1:5">
      <c r="A12" s="1">
        <v>2009</v>
      </c>
      <c r="B12" s="1">
        <v>1.7</v>
      </c>
      <c r="C12" s="1">
        <v>1.2</v>
      </c>
      <c r="D12" s="1">
        <v>2.3</v>
      </c>
      <c r="E12" s="1">
        <v>5.2</v>
      </c>
    </row>
    <row r="13" spans="1:5">
      <c r="A13" s="1">
        <v>2010</v>
      </c>
      <c r="B13" s="1">
        <v>1</v>
      </c>
      <c r="C13" s="1">
        <v>1.5</v>
      </c>
      <c r="D13" s="1">
        <v>2.1</v>
      </c>
      <c r="E13" s="1">
        <v>4.5</v>
      </c>
    </row>
    <row r="14" spans="1:5">
      <c r="A14" s="1">
        <v>2011</v>
      </c>
      <c r="B14" s="1">
        <v>1.5</v>
      </c>
      <c r="C14" s="1">
        <v>0.7</v>
      </c>
      <c r="D14" s="1">
        <v>2.1</v>
      </c>
      <c r="E14" s="1">
        <v>4.3</v>
      </c>
    </row>
    <row r="15" spans="1:5">
      <c r="A15" s="1">
        <v>2012</v>
      </c>
      <c r="B15" s="1">
        <v>0.6</v>
      </c>
      <c r="C15" s="1">
        <v>1.2</v>
      </c>
      <c r="D15" s="1">
        <v>2.4</v>
      </c>
      <c r="E15" s="1">
        <v>4.2</v>
      </c>
    </row>
    <row r="16" spans="1:5">
      <c r="A16" s="1">
        <v>2013</v>
      </c>
      <c r="B16" s="1">
        <v>1.1</v>
      </c>
      <c r="C16" s="1">
        <v>1.3</v>
      </c>
      <c r="D16" s="1">
        <v>2.9</v>
      </c>
      <c r="E16" s="1">
        <v>5.3</v>
      </c>
    </row>
    <row r="17" spans="1:5">
      <c r="A17" s="1">
        <v>2014</v>
      </c>
      <c r="B17" s="1">
        <v>2.1</v>
      </c>
      <c r="C17" s="1">
        <v>1.2</v>
      </c>
      <c r="D17" s="1">
        <v>3.5</v>
      </c>
      <c r="E17" s="1">
        <v>6.7</v>
      </c>
    </row>
    <row r="18" spans="1:5">
      <c r="A18" s="1">
        <v>2015</v>
      </c>
      <c r="B18" s="1">
        <v>3.3</v>
      </c>
      <c r="C18" s="1">
        <v>0.8</v>
      </c>
      <c r="D18" s="1">
        <v>2.9</v>
      </c>
      <c r="E18" s="1">
        <v>7</v>
      </c>
    </row>
    <row r="19" spans="1:5">
      <c r="A19" s="1">
        <v>2016</v>
      </c>
      <c r="B19" s="1">
        <v>4.1</v>
      </c>
      <c r="C19" s="1">
        <v>0.4</v>
      </c>
      <c r="D19" s="1">
        <v>2.7</v>
      </c>
      <c r="E19" s="1">
        <v>7.1</v>
      </c>
    </row>
    <row r="20" spans="1:5">
      <c r="A20" s="1">
        <v>2017</v>
      </c>
      <c r="B20" s="1">
        <v>4.2</v>
      </c>
      <c r="C20" s="1">
        <v>0.6</v>
      </c>
      <c r="D20" s="1">
        <v>3.1</v>
      </c>
      <c r="E20" s="1">
        <v>7.9</v>
      </c>
    </row>
    <row r="21" spans="1:5">
      <c r="A21" s="1">
        <v>2018</v>
      </c>
      <c r="B21" s="1">
        <v>3.9</v>
      </c>
      <c r="C21" s="1">
        <v>0.4</v>
      </c>
      <c r="D21" s="1">
        <v>3.1</v>
      </c>
      <c r="E21" s="1">
        <v>7.4</v>
      </c>
    </row>
    <row r="22" spans="1:5">
      <c r="A22" s="1">
        <v>2019</v>
      </c>
      <c r="B22" s="1">
        <v>4.5</v>
      </c>
      <c r="C22" s="1">
        <v>0.3</v>
      </c>
      <c r="D22" s="1">
        <v>3.1</v>
      </c>
      <c r="E22" s="1">
        <v>7.8</v>
      </c>
    </row>
    <row r="23" spans="1:5">
      <c r="A23" s="1">
        <v>2020</v>
      </c>
      <c r="B23" s="1">
        <v>9.800000000000001</v>
      </c>
      <c r="C23" s="1">
        <v>0.4</v>
      </c>
      <c r="D23" s="1">
        <v>3</v>
      </c>
      <c r="E23" s="1">
        <v>13.2</v>
      </c>
    </row>
    <row r="24" spans="1:5">
      <c r="A24" s="1">
        <v>2021</v>
      </c>
      <c r="B24" s="1">
        <v>6.7</v>
      </c>
      <c r="C24" s="1">
        <v>0.4</v>
      </c>
      <c r="D24" s="1">
        <v>1</v>
      </c>
      <c r="E24" s="1">
        <v>8.1</v>
      </c>
    </row>
    <row r="25" spans="1:5">
      <c r="A25" s="1">
        <v>2022</v>
      </c>
      <c r="B25" s="1">
        <v>4.5</v>
      </c>
      <c r="C25" s="1">
        <v>0.2</v>
      </c>
      <c r="D25" s="1">
        <v>2.3</v>
      </c>
      <c r="E25" s="1">
        <v>7</v>
      </c>
    </row>
    <row r="26" spans="1:5">
      <c r="A26" s="1">
        <v>2023</v>
      </c>
      <c r="B26" s="1">
        <v>5.8</v>
      </c>
      <c r="C26" s="1">
        <v>-0.3</v>
      </c>
      <c r="D26" s="1">
        <v>3.1</v>
      </c>
      <c r="E26" s="1">
        <v>8.6</v>
      </c>
    </row>
    <row r="27" spans="1:5">
      <c r="A27" s="1">
        <v>2024</v>
      </c>
      <c r="B27" s="1">
        <v>7</v>
      </c>
      <c r="C27" s="1">
        <v>-0.3</v>
      </c>
      <c r="D27" s="1">
        <v>3.6</v>
      </c>
      <c r="E27" s="1">
        <v>10.3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4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197</v>
      </c>
    </row>
    <row r="3" spans="1:5">
      <c r="A3" s="2" t="s">
        <v>192</v>
      </c>
      <c r="B3" s="2" t="s">
        <v>193</v>
      </c>
      <c r="C3" s="2" t="s">
        <v>194</v>
      </c>
      <c r="D3" s="2" t="s">
        <v>195</v>
      </c>
      <c r="E3" s="2" t="s">
        <v>196</v>
      </c>
    </row>
    <row r="4" spans="1:5">
      <c r="A4" s="1" t="s">
        <v>191</v>
      </c>
      <c r="B4" s="1">
        <v>0.3</v>
      </c>
      <c r="C4" s="1">
        <v>4.2</v>
      </c>
      <c r="D4" s="1">
        <v>-0.9</v>
      </c>
      <c r="E4" s="1">
        <v>3.6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4"/>
  <sheetViews>
    <sheetView workbookViewId="0"/>
  </sheetViews>
  <sheetFormatPr defaultRowHeight="15"/>
  <cols>
    <col min="1" max="5" width="20.7109375" style="1" customWidth="1"/>
  </cols>
  <sheetData>
    <row r="1" spans="1:5">
      <c r="A1" s="2" t="s">
        <v>203</v>
      </c>
    </row>
    <row r="3" spans="1:5">
      <c r="A3" s="2" t="s">
        <v>198</v>
      </c>
      <c r="B3" s="2" t="s">
        <v>199</v>
      </c>
      <c r="C3" s="2" t="s">
        <v>200</v>
      </c>
      <c r="D3" s="2" t="s">
        <v>201</v>
      </c>
      <c r="E3" s="2" t="s">
        <v>202</v>
      </c>
    </row>
    <row r="4" spans="1:5">
      <c r="A4" s="1" t="s">
        <v>191</v>
      </c>
      <c r="B4" s="1">
        <v>0.7</v>
      </c>
      <c r="C4" s="1">
        <v>0.7</v>
      </c>
      <c r="D4" s="1">
        <v>0.7</v>
      </c>
      <c r="E4" s="1">
        <v>2.1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34</v>
      </c>
    </row>
    <row r="3" spans="1:2">
      <c r="A3" s="2" t="s">
        <v>32</v>
      </c>
      <c r="B3" s="2" t="s">
        <v>33</v>
      </c>
    </row>
    <row r="4" spans="1:2">
      <c r="A4" s="1">
        <v>2001</v>
      </c>
      <c r="B4" s="1">
        <v>1.3</v>
      </c>
    </row>
    <row r="5" spans="1:2">
      <c r="A5" s="1">
        <v>2002</v>
      </c>
      <c r="B5" s="1">
        <v>2.4</v>
      </c>
    </row>
    <row r="6" spans="1:2">
      <c r="A6" s="1">
        <v>2003</v>
      </c>
      <c r="B6" s="1">
        <v>2.5</v>
      </c>
    </row>
    <row r="7" spans="1:2">
      <c r="A7" s="1">
        <v>2004</v>
      </c>
      <c r="B7" s="1">
        <v>2.7</v>
      </c>
    </row>
    <row r="8" spans="1:2">
      <c r="A8" s="1">
        <v>2005</v>
      </c>
      <c r="B8" s="1">
        <v>2.8</v>
      </c>
    </row>
    <row r="9" spans="1:2">
      <c r="A9" s="1">
        <v>2006</v>
      </c>
      <c r="B9" s="1">
        <v>2.6</v>
      </c>
    </row>
    <row r="10" spans="1:2">
      <c r="A10" s="1">
        <v>2007</v>
      </c>
      <c r="B10" s="1">
        <v>2.5</v>
      </c>
    </row>
    <row r="11" spans="1:2">
      <c r="A11" s="1">
        <v>2008</v>
      </c>
      <c r="B11" s="1">
        <v>2.9</v>
      </c>
    </row>
    <row r="12" spans="1:2">
      <c r="A12" s="1">
        <v>2009</v>
      </c>
      <c r="B12" s="1">
        <v>4.5</v>
      </c>
    </row>
    <row r="13" spans="1:2">
      <c r="A13" s="1">
        <v>2010</v>
      </c>
      <c r="B13" s="1">
        <v>4.8</v>
      </c>
    </row>
    <row r="14" spans="1:2">
      <c r="A14" s="1">
        <v>2011</v>
      </c>
      <c r="B14" s="1">
        <v>4.3</v>
      </c>
    </row>
    <row r="15" spans="1:2">
      <c r="A15" s="1">
        <v>2012</v>
      </c>
      <c r="B15" s="1">
        <v>5</v>
      </c>
    </row>
    <row r="16" spans="1:2">
      <c r="A16" s="1">
        <v>2013</v>
      </c>
      <c r="B16" s="1">
        <v>5.4</v>
      </c>
    </row>
    <row r="17" spans="1:2">
      <c r="A17" s="1">
        <v>2014</v>
      </c>
      <c r="B17" s="1">
        <v>6.1</v>
      </c>
    </row>
    <row r="18" spans="1:2">
      <c r="A18" s="1">
        <v>2015</v>
      </c>
      <c r="B18" s="1">
        <v>6.7</v>
      </c>
    </row>
    <row r="19" spans="1:2">
      <c r="A19" s="1">
        <v>2016</v>
      </c>
      <c r="B19" s="1">
        <v>7.5</v>
      </c>
    </row>
    <row r="20" spans="1:2">
      <c r="A20" s="1">
        <v>2017</v>
      </c>
      <c r="B20" s="1">
        <v>7.7</v>
      </c>
    </row>
    <row r="21" spans="1:2">
      <c r="A21" s="1">
        <v>2018</v>
      </c>
      <c r="B21" s="1">
        <v>7</v>
      </c>
    </row>
    <row r="22" spans="1:2">
      <c r="A22" s="1">
        <v>2019</v>
      </c>
      <c r="B22" s="1">
        <v>7.5</v>
      </c>
    </row>
    <row r="23" spans="1:2">
      <c r="A23" s="1">
        <v>2020</v>
      </c>
      <c r="B23" s="1">
        <v>11.1</v>
      </c>
    </row>
    <row r="24" spans="1:2">
      <c r="A24" s="1">
        <v>2021</v>
      </c>
      <c r="B24" s="1">
        <v>10.1</v>
      </c>
    </row>
    <row r="25" spans="1:2">
      <c r="A25" s="1">
        <v>2022</v>
      </c>
      <c r="B25" s="1">
        <v>9</v>
      </c>
    </row>
    <row r="26" spans="1:2">
      <c r="A26" s="1">
        <v>2023</v>
      </c>
      <c r="B26" s="1">
        <v>9.5</v>
      </c>
    </row>
    <row r="27" spans="1:2">
      <c r="A27" s="1">
        <v>2024</v>
      </c>
      <c r="B27" s="1">
        <v>10.3</v>
      </c>
    </row>
    <row r="28" spans="1:2">
      <c r="A28" s="1">
        <v>2025</v>
      </c>
      <c r="B28" s="1">
        <v>12.9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27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206</v>
      </c>
    </row>
    <row r="3" spans="1:3">
      <c r="A3" s="2" t="s">
        <v>32</v>
      </c>
      <c r="B3" s="2" t="s">
        <v>204</v>
      </c>
      <c r="C3" s="2" t="s">
        <v>205</v>
      </c>
    </row>
    <row r="4" spans="1:3">
      <c r="A4" s="1">
        <v>2001</v>
      </c>
      <c r="B4" s="1">
        <v>33.1</v>
      </c>
      <c r="C4" s="1">
        <v>0.1</v>
      </c>
    </row>
    <row r="5" spans="1:3">
      <c r="A5" s="1">
        <v>2002</v>
      </c>
      <c r="B5" s="1">
        <v>36.6</v>
      </c>
      <c r="C5" s="1">
        <v>0.2</v>
      </c>
    </row>
    <row r="6" spans="1:3">
      <c r="A6" s="1">
        <v>2003</v>
      </c>
      <c r="B6" s="1">
        <v>36.7</v>
      </c>
      <c r="C6" s="1">
        <v>0.1</v>
      </c>
    </row>
    <row r="7" spans="1:3">
      <c r="A7" s="1">
        <v>2004</v>
      </c>
      <c r="B7" s="1">
        <v>46.6</v>
      </c>
      <c r="C7" s="1">
        <v>0.1</v>
      </c>
    </row>
    <row r="8" spans="1:3">
      <c r="A8" s="1">
        <v>2005</v>
      </c>
      <c r="B8" s="1">
        <v>46.6</v>
      </c>
      <c r="C8" s="1">
        <v>0</v>
      </c>
    </row>
    <row r="9" spans="1:3">
      <c r="A9" s="1">
        <v>2006</v>
      </c>
      <c r="B9" s="1">
        <v>51.1</v>
      </c>
      <c r="C9" s="1">
        <v>0</v>
      </c>
    </row>
    <row r="10" spans="1:3">
      <c r="A10" s="1">
        <v>2007</v>
      </c>
      <c r="B10" s="1">
        <v>50.8</v>
      </c>
      <c r="C10" s="1">
        <v>0</v>
      </c>
    </row>
    <row r="11" spans="1:3">
      <c r="A11" s="1">
        <v>2008</v>
      </c>
      <c r="B11" s="1">
        <v>42.4</v>
      </c>
      <c r="C11" s="1">
        <v>0.2</v>
      </c>
    </row>
    <row r="12" spans="1:3">
      <c r="A12" s="1">
        <v>2009</v>
      </c>
      <c r="B12" s="1">
        <v>36.5</v>
      </c>
      <c r="C12" s="1">
        <v>0.1</v>
      </c>
    </row>
    <row r="13" spans="1:3">
      <c r="A13" s="1">
        <v>2010</v>
      </c>
      <c r="B13" s="1">
        <v>43.5</v>
      </c>
      <c r="C13" s="1">
        <v>0.3</v>
      </c>
    </row>
    <row r="14" spans="1:3">
      <c r="A14" s="1">
        <v>2011</v>
      </c>
      <c r="B14" s="1">
        <v>43.9</v>
      </c>
      <c r="C14" s="1">
        <v>1.4</v>
      </c>
    </row>
    <row r="15" spans="1:3">
      <c r="A15" s="1">
        <v>2012</v>
      </c>
      <c r="B15" s="1">
        <v>44</v>
      </c>
      <c r="C15" s="1">
        <v>2.8</v>
      </c>
    </row>
    <row r="16" spans="1:3">
      <c r="A16" s="1">
        <v>2013</v>
      </c>
      <c r="B16" s="1">
        <v>41.4</v>
      </c>
      <c r="C16" s="1">
        <v>5.5</v>
      </c>
    </row>
    <row r="17" spans="1:3">
      <c r="A17" s="1">
        <v>2014</v>
      </c>
      <c r="B17" s="1">
        <v>37.3</v>
      </c>
      <c r="C17" s="1">
        <v>12.5</v>
      </c>
    </row>
    <row r="18" spans="1:3">
      <c r="A18" s="1">
        <v>2015</v>
      </c>
      <c r="B18" s="1">
        <v>35.4</v>
      </c>
      <c r="C18" s="1">
        <v>17.1</v>
      </c>
    </row>
    <row r="19" spans="1:3">
      <c r="A19" s="1">
        <v>2016</v>
      </c>
      <c r="B19" s="1">
        <v>34.9</v>
      </c>
      <c r="C19" s="1">
        <v>15.6</v>
      </c>
    </row>
    <row r="20" spans="1:3">
      <c r="A20" s="1">
        <v>2017</v>
      </c>
      <c r="B20" s="1">
        <v>33.5</v>
      </c>
      <c r="C20" s="1">
        <v>20.8</v>
      </c>
    </row>
    <row r="21" spans="1:3">
      <c r="A21" s="1">
        <v>2018</v>
      </c>
      <c r="B21" s="1">
        <v>29.1</v>
      </c>
      <c r="C21" s="1">
        <v>31.2</v>
      </c>
    </row>
    <row r="22" spans="1:3">
      <c r="A22" s="1">
        <v>2019</v>
      </c>
      <c r="B22" s="1">
        <v>25.1</v>
      </c>
      <c r="C22" s="1">
        <v>42.3</v>
      </c>
    </row>
    <row r="23" spans="1:3">
      <c r="A23" s="1">
        <v>2020</v>
      </c>
      <c r="B23" s="1">
        <v>19.1</v>
      </c>
      <c r="C23" s="1">
        <v>54.3</v>
      </c>
    </row>
    <row r="24" spans="1:3">
      <c r="A24" s="1">
        <v>2021</v>
      </c>
      <c r="B24" s="1">
        <v>17.3</v>
      </c>
      <c r="C24" s="1">
        <v>64.5</v>
      </c>
    </row>
    <row r="25" spans="1:3">
      <c r="A25" s="1">
        <v>2022</v>
      </c>
      <c r="B25" s="1">
        <v>11.8</v>
      </c>
      <c r="C25" s="1">
        <v>79.3</v>
      </c>
    </row>
    <row r="26" spans="1:3">
      <c r="A26" s="1">
        <v>2023</v>
      </c>
      <c r="B26" s="1">
        <v>10.7</v>
      </c>
      <c r="C26" s="1">
        <v>82.40000000000001</v>
      </c>
    </row>
    <row r="27" spans="1:3">
      <c r="A27" s="1">
        <v>2024</v>
      </c>
      <c r="B27" s="1">
        <v>11.2</v>
      </c>
      <c r="C27" s="1">
        <v>88.90000000000001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4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214</v>
      </c>
    </row>
    <row r="3" spans="1:7">
      <c r="A3" s="2" t="s">
        <v>208</v>
      </c>
      <c r="B3" s="2" t="s">
        <v>209</v>
      </c>
      <c r="C3" s="2" t="s">
        <v>210</v>
      </c>
      <c r="D3" s="2" t="s">
        <v>211</v>
      </c>
      <c r="E3" s="2" t="s">
        <v>212</v>
      </c>
      <c r="F3" s="2" t="s">
        <v>213</v>
      </c>
      <c r="G3" s="2" t="s">
        <v>196</v>
      </c>
    </row>
    <row r="4" spans="1:7">
      <c r="A4" s="1" t="s">
        <v>207</v>
      </c>
      <c r="B4" s="1">
        <v>2.6</v>
      </c>
      <c r="C4" s="1">
        <v>2.4</v>
      </c>
      <c r="D4" s="1">
        <v>1.7</v>
      </c>
      <c r="E4" s="1">
        <v>0.6</v>
      </c>
      <c r="F4" s="1">
        <v>-0.3</v>
      </c>
      <c r="G4" s="1">
        <v>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58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276</v>
      </c>
    </row>
    <row r="3" spans="1:7">
      <c r="A3" s="2" t="s">
        <v>32</v>
      </c>
      <c r="B3" s="2" t="s">
        <v>270</v>
      </c>
      <c r="C3" s="2" t="s">
        <v>271</v>
      </c>
      <c r="D3" s="2" t="s">
        <v>272</v>
      </c>
      <c r="E3" s="2" t="s">
        <v>273</v>
      </c>
      <c r="F3" s="2" t="s">
        <v>274</v>
      </c>
      <c r="G3" s="2" t="s">
        <v>275</v>
      </c>
    </row>
    <row r="4" spans="1:7">
      <c r="A4" s="1" t="s">
        <v>215</v>
      </c>
      <c r="B4" s="1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</row>
    <row r="5" spans="1:7">
      <c r="A5" s="1" t="s">
        <v>216</v>
      </c>
      <c r="B5" s="1">
        <v>105</v>
      </c>
      <c r="C5" s="1">
        <v>106</v>
      </c>
      <c r="D5" s="1">
        <v>99</v>
      </c>
      <c r="E5" s="1">
        <v>101</v>
      </c>
      <c r="F5" s="1">
        <v>100</v>
      </c>
      <c r="G5" s="1">
        <v>105</v>
      </c>
    </row>
    <row r="6" spans="1:7">
      <c r="A6" s="1" t="s">
        <v>217</v>
      </c>
      <c r="B6" s="1">
        <v>107</v>
      </c>
      <c r="C6" s="1">
        <v>110</v>
      </c>
      <c r="D6" s="1">
        <v>102</v>
      </c>
      <c r="E6" s="1">
        <v>104</v>
      </c>
      <c r="F6" s="1">
        <v>100</v>
      </c>
      <c r="G6" s="1">
        <v>109</v>
      </c>
    </row>
    <row r="7" spans="1:7">
      <c r="A7" s="1" t="s">
        <v>218</v>
      </c>
      <c r="B7" s="1">
        <v>110</v>
      </c>
      <c r="C7" s="1">
        <v>115</v>
      </c>
      <c r="D7" s="1">
        <v>105</v>
      </c>
      <c r="E7" s="1">
        <v>106</v>
      </c>
      <c r="F7" s="1">
        <v>107</v>
      </c>
      <c r="G7" s="1">
        <v>111</v>
      </c>
    </row>
    <row r="8" spans="1:7">
      <c r="A8" s="1" t="s">
        <v>219</v>
      </c>
      <c r="B8" s="1">
        <v>112</v>
      </c>
      <c r="C8" s="1">
        <v>118</v>
      </c>
      <c r="D8" s="1">
        <v>108</v>
      </c>
      <c r="E8" s="1">
        <v>109</v>
      </c>
      <c r="F8" s="1">
        <v>104</v>
      </c>
      <c r="G8" s="1">
        <v>112</v>
      </c>
    </row>
    <row r="9" spans="1:7">
      <c r="A9" s="1" t="s">
        <v>220</v>
      </c>
      <c r="B9" s="1">
        <v>118</v>
      </c>
      <c r="C9" s="1">
        <v>126</v>
      </c>
      <c r="D9" s="1">
        <v>111</v>
      </c>
      <c r="E9" s="1">
        <v>113</v>
      </c>
      <c r="F9" s="1">
        <v>107</v>
      </c>
      <c r="G9" s="1">
        <v>110</v>
      </c>
    </row>
    <row r="10" spans="1:7">
      <c r="A10" s="1" t="s">
        <v>221</v>
      </c>
      <c r="B10" s="1">
        <v>124</v>
      </c>
      <c r="C10" s="1">
        <v>134</v>
      </c>
      <c r="D10" s="1">
        <v>115</v>
      </c>
      <c r="E10" s="1">
        <v>118</v>
      </c>
      <c r="F10" s="1">
        <v>115</v>
      </c>
      <c r="G10" s="1">
        <v>115</v>
      </c>
    </row>
    <row r="11" spans="1:7">
      <c r="A11" s="1" t="s">
        <v>222</v>
      </c>
      <c r="B11" s="1">
        <v>131</v>
      </c>
      <c r="C11" s="1">
        <v>138</v>
      </c>
      <c r="D11" s="1">
        <v>113</v>
      </c>
      <c r="E11" s="1">
        <v>121</v>
      </c>
      <c r="F11" s="1">
        <v>117</v>
      </c>
      <c r="G11" s="1">
        <v>116</v>
      </c>
    </row>
    <row r="12" spans="1:7">
      <c r="A12" s="1" t="s">
        <v>223</v>
      </c>
      <c r="B12" s="1">
        <v>129</v>
      </c>
      <c r="C12" s="1">
        <v>145</v>
      </c>
      <c r="D12" s="1">
        <v>112</v>
      </c>
      <c r="E12" s="1">
        <v>125</v>
      </c>
      <c r="F12" s="1">
        <v>119</v>
      </c>
      <c r="G12" s="1">
        <v>124</v>
      </c>
    </row>
    <row r="13" spans="1:7">
      <c r="A13" s="1" t="s">
        <v>224</v>
      </c>
      <c r="B13" s="1">
        <v>134</v>
      </c>
      <c r="C13" s="1">
        <v>152</v>
      </c>
      <c r="D13" s="1">
        <v>115</v>
      </c>
      <c r="E13" s="1">
        <v>131</v>
      </c>
      <c r="F13" s="1">
        <v>120</v>
      </c>
      <c r="G13" s="1">
        <v>130</v>
      </c>
    </row>
    <row r="14" spans="1:7">
      <c r="A14" s="1" t="s">
        <v>225</v>
      </c>
      <c r="B14" s="1">
        <v>136</v>
      </c>
      <c r="C14" s="1">
        <v>158</v>
      </c>
      <c r="D14" s="1">
        <v>114</v>
      </c>
      <c r="E14" s="1">
        <v>133</v>
      </c>
      <c r="F14" s="1">
        <v>117</v>
      </c>
      <c r="G14" s="1">
        <v>134</v>
      </c>
    </row>
    <row r="15" spans="1:7">
      <c r="A15" s="1" t="s">
        <v>226</v>
      </c>
      <c r="B15" s="1">
        <v>136</v>
      </c>
      <c r="C15" s="1">
        <v>162</v>
      </c>
      <c r="D15" s="1">
        <v>113</v>
      </c>
      <c r="E15" s="1">
        <v>135</v>
      </c>
      <c r="F15" s="1">
        <v>116</v>
      </c>
      <c r="G15" s="1">
        <v>136</v>
      </c>
    </row>
    <row r="16" spans="1:7">
      <c r="A16" s="1" t="s">
        <v>227</v>
      </c>
      <c r="B16" s="1">
        <v>137</v>
      </c>
      <c r="C16" s="1">
        <v>166</v>
      </c>
      <c r="D16" s="1">
        <v>114</v>
      </c>
      <c r="E16" s="1">
        <v>136</v>
      </c>
      <c r="F16" s="1">
        <v>118</v>
      </c>
      <c r="G16" s="1">
        <v>140</v>
      </c>
    </row>
    <row r="17" spans="1:7">
      <c r="A17" s="1" t="s">
        <v>228</v>
      </c>
      <c r="B17" s="1">
        <v>139</v>
      </c>
      <c r="C17" s="1">
        <v>170</v>
      </c>
      <c r="D17" s="1">
        <v>111</v>
      </c>
      <c r="E17" s="1">
        <v>137</v>
      </c>
      <c r="F17" s="1">
        <v>120</v>
      </c>
      <c r="G17" s="1">
        <v>140</v>
      </c>
    </row>
    <row r="18" spans="1:7">
      <c r="A18" s="1" t="s">
        <v>229</v>
      </c>
      <c r="B18" s="1">
        <v>143</v>
      </c>
      <c r="C18" s="1">
        <v>172</v>
      </c>
      <c r="D18" s="1">
        <v>114</v>
      </c>
      <c r="E18" s="1">
        <v>140</v>
      </c>
      <c r="F18" s="1">
        <v>125</v>
      </c>
      <c r="G18" s="1">
        <v>138</v>
      </c>
    </row>
    <row r="19" spans="1:7">
      <c r="A19" s="1" t="s">
        <v>230</v>
      </c>
      <c r="B19" s="1">
        <v>156</v>
      </c>
      <c r="C19" s="1">
        <v>176</v>
      </c>
      <c r="D19" s="1">
        <v>116</v>
      </c>
      <c r="E19" s="1">
        <v>142</v>
      </c>
      <c r="F19" s="1">
        <v>130</v>
      </c>
      <c r="G19" s="1">
        <v>141</v>
      </c>
    </row>
    <row r="20" spans="1:7">
      <c r="A20" s="1" t="s">
        <v>231</v>
      </c>
      <c r="B20" s="1">
        <v>163</v>
      </c>
      <c r="C20" s="1">
        <v>180</v>
      </c>
      <c r="D20" s="1">
        <v>122</v>
      </c>
      <c r="E20" s="1">
        <v>145</v>
      </c>
      <c r="F20" s="1">
        <v>139</v>
      </c>
      <c r="G20" s="1">
        <v>142</v>
      </c>
    </row>
    <row r="21" spans="1:7">
      <c r="A21" s="1" t="s">
        <v>232</v>
      </c>
      <c r="B21" s="1">
        <v>162</v>
      </c>
      <c r="C21" s="1">
        <v>187</v>
      </c>
      <c r="D21" s="1">
        <v>128</v>
      </c>
      <c r="E21" s="1">
        <v>146</v>
      </c>
      <c r="F21" s="1">
        <v>136</v>
      </c>
      <c r="G21" s="1">
        <v>144</v>
      </c>
    </row>
    <row r="22" spans="1:7">
      <c r="A22" s="1" t="s">
        <v>233</v>
      </c>
      <c r="B22" s="1">
        <v>157</v>
      </c>
      <c r="C22" s="1">
        <v>184</v>
      </c>
      <c r="D22" s="1">
        <v>131</v>
      </c>
      <c r="E22" s="1">
        <v>147</v>
      </c>
      <c r="F22" s="1">
        <v>134</v>
      </c>
      <c r="G22" s="1">
        <v>144</v>
      </c>
    </row>
    <row r="23" spans="1:7">
      <c r="A23" s="1" t="s">
        <v>234</v>
      </c>
      <c r="B23" s="1">
        <v>155</v>
      </c>
      <c r="C23" s="1">
        <v>189</v>
      </c>
      <c r="D23" s="1">
        <v>132</v>
      </c>
      <c r="E23" s="1">
        <v>150</v>
      </c>
      <c r="F23" s="1">
        <v>135</v>
      </c>
      <c r="G23" s="1">
        <v>143</v>
      </c>
    </row>
    <row r="24" spans="1:7">
      <c r="A24" s="1" t="s">
        <v>235</v>
      </c>
      <c r="B24" s="1">
        <v>156</v>
      </c>
      <c r="C24" s="1">
        <v>196</v>
      </c>
      <c r="D24" s="1">
        <v>130</v>
      </c>
      <c r="E24" s="1">
        <v>154</v>
      </c>
      <c r="F24" s="1">
        <v>136</v>
      </c>
      <c r="G24" s="1">
        <v>140</v>
      </c>
    </row>
    <row r="25" spans="1:7">
      <c r="A25" s="1" t="s">
        <v>236</v>
      </c>
      <c r="B25" s="1">
        <v>159</v>
      </c>
      <c r="C25" s="1">
        <v>207</v>
      </c>
      <c r="D25" s="1">
        <v>129</v>
      </c>
      <c r="E25" s="1">
        <v>160</v>
      </c>
      <c r="F25" s="1">
        <v>138</v>
      </c>
      <c r="G25" s="1">
        <v>142</v>
      </c>
    </row>
    <row r="26" spans="1:7">
      <c r="A26" s="1" t="s">
        <v>237</v>
      </c>
      <c r="B26" s="1">
        <v>162</v>
      </c>
      <c r="C26" s="1">
        <v>218</v>
      </c>
      <c r="D26" s="1">
        <v>127</v>
      </c>
      <c r="E26" s="1">
        <v>164</v>
      </c>
      <c r="F26" s="1">
        <v>141</v>
      </c>
      <c r="G26" s="1">
        <v>143</v>
      </c>
    </row>
    <row r="27" spans="1:7">
      <c r="A27" s="1" t="s">
        <v>238</v>
      </c>
      <c r="B27" s="1">
        <v>164</v>
      </c>
      <c r="C27" s="1">
        <v>225</v>
      </c>
      <c r="D27" s="1">
        <v>132</v>
      </c>
      <c r="E27" s="1">
        <v>194</v>
      </c>
      <c r="F27" s="1">
        <v>139</v>
      </c>
      <c r="G27" s="1">
        <v>148</v>
      </c>
    </row>
    <row r="28" spans="1:7">
      <c r="A28" s="1" t="s">
        <v>239</v>
      </c>
      <c r="B28" s="1">
        <v>169</v>
      </c>
      <c r="C28" s="1">
        <v>227</v>
      </c>
      <c r="D28" s="1">
        <v>134</v>
      </c>
      <c r="E28" s="1">
        <v>191</v>
      </c>
      <c r="F28" s="1">
        <v>148</v>
      </c>
      <c r="G28" s="1">
        <v>151</v>
      </c>
    </row>
    <row r="29" spans="1:7">
      <c r="A29" s="1" t="s">
        <v>240</v>
      </c>
      <c r="B29" s="1">
        <v>174</v>
      </c>
      <c r="C29" s="1">
        <v>226</v>
      </c>
      <c r="D29" s="1">
        <v>134</v>
      </c>
      <c r="E29" s="1">
        <v>192</v>
      </c>
      <c r="F29" s="1">
        <v>150</v>
      </c>
      <c r="G29" s="1">
        <v>154</v>
      </c>
    </row>
    <row r="30" spans="1:7">
      <c r="A30" s="1" t="s">
        <v>241</v>
      </c>
      <c r="B30" s="1">
        <v>184</v>
      </c>
      <c r="C30" s="1">
        <v>232</v>
      </c>
      <c r="D30" s="1">
        <v>137</v>
      </c>
      <c r="E30" s="1">
        <v>190</v>
      </c>
      <c r="F30" s="1">
        <v>153</v>
      </c>
      <c r="G30" s="1">
        <v>157</v>
      </c>
    </row>
    <row r="31" spans="1:7">
      <c r="A31" s="1" t="s">
        <v>242</v>
      </c>
      <c r="B31" s="1">
        <v>189</v>
      </c>
      <c r="C31" s="1">
        <v>237</v>
      </c>
      <c r="D31" s="1">
        <v>141</v>
      </c>
      <c r="E31" s="1">
        <v>189</v>
      </c>
      <c r="F31" s="1">
        <v>156</v>
      </c>
      <c r="G31" s="1">
        <v>157</v>
      </c>
    </row>
    <row r="32" spans="1:7">
      <c r="A32" s="1" t="s">
        <v>243</v>
      </c>
      <c r="B32" s="1">
        <v>193</v>
      </c>
      <c r="C32" s="1">
        <v>244</v>
      </c>
      <c r="D32" s="1">
        <v>146</v>
      </c>
      <c r="E32" s="1">
        <v>195</v>
      </c>
      <c r="F32" s="1">
        <v>160</v>
      </c>
      <c r="G32" s="1">
        <v>162</v>
      </c>
    </row>
    <row r="33" spans="1:7">
      <c r="A33" s="1" t="s">
        <v>244</v>
      </c>
      <c r="B33" s="1">
        <v>199</v>
      </c>
      <c r="C33" s="1">
        <v>250</v>
      </c>
      <c r="D33" s="1">
        <v>152</v>
      </c>
      <c r="E33" s="1">
        <v>197</v>
      </c>
      <c r="F33" s="1">
        <v>159</v>
      </c>
      <c r="G33" s="1">
        <v>166</v>
      </c>
    </row>
    <row r="34" spans="1:7">
      <c r="A34" s="1" t="s">
        <v>245</v>
      </c>
      <c r="B34" s="1">
        <v>206</v>
      </c>
      <c r="C34" s="1">
        <v>254</v>
      </c>
      <c r="D34" s="1">
        <v>161</v>
      </c>
      <c r="E34" s="1">
        <v>194</v>
      </c>
      <c r="F34" s="1">
        <v>159</v>
      </c>
      <c r="G34" s="1">
        <v>171</v>
      </c>
    </row>
    <row r="35" spans="1:7">
      <c r="A35" s="1" t="s">
        <v>246</v>
      </c>
      <c r="B35" s="1">
        <v>209</v>
      </c>
      <c r="C35" s="1">
        <v>262</v>
      </c>
      <c r="D35" s="1">
        <v>162</v>
      </c>
      <c r="E35" s="1">
        <v>194</v>
      </c>
      <c r="F35" s="1">
        <v>159</v>
      </c>
      <c r="G35" s="1">
        <v>173</v>
      </c>
    </row>
    <row r="36" spans="1:7">
      <c r="A36" s="1" t="s">
        <v>247</v>
      </c>
      <c r="B36" s="1">
        <v>214</v>
      </c>
      <c r="C36" s="1">
        <v>271</v>
      </c>
      <c r="D36" s="1">
        <v>165</v>
      </c>
      <c r="E36" s="1">
        <v>197</v>
      </c>
      <c r="F36" s="1">
        <v>161</v>
      </c>
      <c r="G36" s="1">
        <v>176</v>
      </c>
    </row>
    <row r="37" spans="1:7">
      <c r="A37" s="1" t="s">
        <v>248</v>
      </c>
      <c r="B37" s="1">
        <v>220</v>
      </c>
      <c r="C37" s="1">
        <v>272</v>
      </c>
      <c r="D37" s="1">
        <v>167</v>
      </c>
      <c r="E37" s="1">
        <v>198</v>
      </c>
      <c r="F37" s="1">
        <v>163</v>
      </c>
      <c r="G37" s="1">
        <v>176</v>
      </c>
    </row>
    <row r="38" spans="1:7">
      <c r="A38" s="1" t="s">
        <v>249</v>
      </c>
      <c r="B38" s="1">
        <v>231</v>
      </c>
      <c r="C38" s="1">
        <v>274</v>
      </c>
      <c r="D38" s="1">
        <v>171</v>
      </c>
      <c r="E38" s="1">
        <v>196</v>
      </c>
      <c r="F38" s="1">
        <v>170</v>
      </c>
      <c r="G38" s="1">
        <v>179</v>
      </c>
    </row>
    <row r="39" spans="1:7">
      <c r="A39" s="1" t="s">
        <v>250</v>
      </c>
      <c r="B39" s="1">
        <v>239</v>
      </c>
      <c r="C39" s="1">
        <v>278</v>
      </c>
      <c r="D39" s="1">
        <v>176</v>
      </c>
      <c r="E39" s="1">
        <v>196</v>
      </c>
      <c r="F39" s="1">
        <v>176</v>
      </c>
      <c r="G39" s="1">
        <v>181</v>
      </c>
    </row>
    <row r="40" spans="1:7">
      <c r="A40" s="1" t="s">
        <v>251</v>
      </c>
      <c r="B40" s="1">
        <v>249</v>
      </c>
      <c r="C40" s="1">
        <v>282</v>
      </c>
      <c r="D40" s="1">
        <v>180</v>
      </c>
      <c r="E40" s="1">
        <v>199</v>
      </c>
      <c r="F40" s="1">
        <v>181</v>
      </c>
      <c r="G40" s="1">
        <v>185</v>
      </c>
    </row>
    <row r="41" spans="1:7">
      <c r="A41" s="1" t="s">
        <v>252</v>
      </c>
      <c r="B41" s="1">
        <v>260</v>
      </c>
      <c r="C41" s="1">
        <v>285</v>
      </c>
      <c r="D41" s="1">
        <v>187</v>
      </c>
      <c r="E41" s="1">
        <v>199</v>
      </c>
      <c r="F41" s="1">
        <v>184</v>
      </c>
      <c r="G41" s="1">
        <v>186</v>
      </c>
    </row>
    <row r="42" spans="1:7">
      <c r="A42" s="1" t="s">
        <v>253</v>
      </c>
      <c r="B42" s="1">
        <v>261</v>
      </c>
      <c r="C42" s="1">
        <v>289</v>
      </c>
      <c r="D42" s="1">
        <v>186</v>
      </c>
      <c r="E42" s="1">
        <v>200</v>
      </c>
      <c r="F42" s="1">
        <v>183</v>
      </c>
      <c r="G42" s="1">
        <v>191</v>
      </c>
    </row>
    <row r="43" spans="1:7">
      <c r="A43" s="1" t="s">
        <v>254</v>
      </c>
      <c r="B43" s="1">
        <v>258</v>
      </c>
      <c r="C43" s="1">
        <v>297</v>
      </c>
      <c r="D43" s="1">
        <v>186</v>
      </c>
      <c r="E43" s="1">
        <v>204</v>
      </c>
      <c r="F43" s="1">
        <v>175</v>
      </c>
      <c r="G43" s="1">
        <v>196</v>
      </c>
    </row>
    <row r="44" spans="1:7">
      <c r="A44" s="1" t="s">
        <v>255</v>
      </c>
      <c r="B44" s="1">
        <v>265</v>
      </c>
      <c r="C44" s="1">
        <v>300</v>
      </c>
      <c r="D44" s="1">
        <v>192</v>
      </c>
      <c r="E44" s="1">
        <v>206</v>
      </c>
      <c r="F44" s="1">
        <v>177</v>
      </c>
      <c r="G44" s="1">
        <v>198</v>
      </c>
    </row>
    <row r="45" spans="1:7">
      <c r="A45" s="1" t="s">
        <v>256</v>
      </c>
      <c r="B45" s="1">
        <v>268</v>
      </c>
      <c r="C45" s="1">
        <v>299</v>
      </c>
      <c r="D45" s="1">
        <v>194</v>
      </c>
      <c r="E45" s="1">
        <v>206</v>
      </c>
      <c r="F45" s="1">
        <v>176</v>
      </c>
      <c r="G45" s="1">
        <v>196</v>
      </c>
    </row>
    <row r="46" spans="1:7">
      <c r="A46" s="1" t="s">
        <v>257</v>
      </c>
      <c r="B46" s="1">
        <v>273</v>
      </c>
      <c r="C46" s="1">
        <v>300</v>
      </c>
      <c r="D46" s="1">
        <v>194</v>
      </c>
      <c r="E46" s="1">
        <v>208</v>
      </c>
      <c r="F46" s="1">
        <v>176</v>
      </c>
      <c r="G46" s="1">
        <v>197</v>
      </c>
    </row>
    <row r="47" spans="1:7">
      <c r="A47" s="1" t="s">
        <v>258</v>
      </c>
      <c r="B47" s="1">
        <v>277</v>
      </c>
      <c r="C47" s="1">
        <v>299</v>
      </c>
      <c r="D47" s="1">
        <v>197</v>
      </c>
      <c r="E47" s="1">
        <v>211</v>
      </c>
      <c r="F47" s="1">
        <v>178</v>
      </c>
      <c r="G47" s="1">
        <v>196</v>
      </c>
    </row>
    <row r="48" spans="1:7">
      <c r="A48" s="1" t="s">
        <v>259</v>
      </c>
      <c r="B48" s="1">
        <v>280</v>
      </c>
      <c r="C48" s="1">
        <v>303</v>
      </c>
      <c r="D48" s="1">
        <v>200</v>
      </c>
      <c r="E48" s="1">
        <v>212</v>
      </c>
      <c r="F48" s="1">
        <v>177</v>
      </c>
      <c r="G48" s="1">
        <v>199</v>
      </c>
    </row>
    <row r="49" spans="1:7">
      <c r="A49" s="1" t="s">
        <v>260</v>
      </c>
      <c r="B49" s="1">
        <v>284</v>
      </c>
      <c r="C49" s="1">
        <v>307</v>
      </c>
      <c r="D49" s="1">
        <v>207</v>
      </c>
      <c r="E49" s="1">
        <v>215</v>
      </c>
      <c r="F49" s="1">
        <v>180</v>
      </c>
      <c r="G49" s="1">
        <v>202</v>
      </c>
    </row>
    <row r="50" spans="1:7">
      <c r="A50" s="1" t="s">
        <v>261</v>
      </c>
      <c r="B50" s="1">
        <v>285</v>
      </c>
      <c r="C50" s="1">
        <v>312</v>
      </c>
      <c r="D50" s="1">
        <v>209</v>
      </c>
      <c r="E50" s="1">
        <v>222</v>
      </c>
      <c r="F50" s="1">
        <v>184</v>
      </c>
      <c r="G50" s="1">
        <v>201</v>
      </c>
    </row>
    <row r="51" spans="1:7">
      <c r="A51" s="1" t="s">
        <v>262</v>
      </c>
      <c r="B51" s="1">
        <v>289</v>
      </c>
      <c r="C51" s="1">
        <v>315</v>
      </c>
      <c r="D51" s="1">
        <v>211</v>
      </c>
      <c r="E51" s="1">
        <v>220</v>
      </c>
      <c r="F51" s="1">
        <v>188</v>
      </c>
      <c r="G51" s="1">
        <v>201</v>
      </c>
    </row>
    <row r="52" spans="1:7">
      <c r="A52" s="1" t="s">
        <v>263</v>
      </c>
      <c r="B52" s="1">
        <v>291</v>
      </c>
      <c r="C52" s="1">
        <v>314</v>
      </c>
      <c r="D52" s="1">
        <v>213</v>
      </c>
      <c r="E52" s="1">
        <v>221</v>
      </c>
      <c r="F52" s="1">
        <v>194</v>
      </c>
      <c r="G52" s="1">
        <v>201</v>
      </c>
    </row>
    <row r="53" spans="1:7">
      <c r="A53" s="1" t="s">
        <v>264</v>
      </c>
      <c r="B53" s="1">
        <v>292</v>
      </c>
      <c r="C53" s="1">
        <v>316</v>
      </c>
      <c r="D53" s="1">
        <v>212</v>
      </c>
      <c r="E53" s="1">
        <v>220</v>
      </c>
      <c r="F53" s="1">
        <v>196</v>
      </c>
      <c r="G53" s="1">
        <v>202</v>
      </c>
    </row>
    <row r="54" spans="1:7">
      <c r="A54" s="1" t="s">
        <v>265</v>
      </c>
      <c r="B54" s="1">
        <v>272</v>
      </c>
      <c r="C54" s="1">
        <v>312</v>
      </c>
      <c r="D54" s="1">
        <v>203</v>
      </c>
      <c r="E54" s="1">
        <v>216</v>
      </c>
      <c r="F54" s="1">
        <v>193</v>
      </c>
      <c r="G54" s="1">
        <v>198</v>
      </c>
    </row>
    <row r="55" spans="1:7">
      <c r="A55" s="1" t="s">
        <v>266</v>
      </c>
      <c r="B55" s="1">
        <v>284</v>
      </c>
      <c r="C55" s="1">
        <v>322</v>
      </c>
      <c r="D55" s="1">
        <v>215</v>
      </c>
      <c r="E55" s="1">
        <v>223</v>
      </c>
      <c r="F55" s="1">
        <v>206</v>
      </c>
      <c r="G55" s="1">
        <v>207</v>
      </c>
    </row>
    <row r="56" spans="1:7">
      <c r="A56" s="1" t="s">
        <v>267</v>
      </c>
      <c r="B56" s="1">
        <v>305</v>
      </c>
      <c r="C56" s="1">
        <v>326</v>
      </c>
      <c r="D56" s="1">
        <v>219</v>
      </c>
      <c r="E56" s="1">
        <v>223</v>
      </c>
      <c r="F56" s="1">
        <v>200</v>
      </c>
      <c r="G56" s="1">
        <v>200</v>
      </c>
    </row>
    <row r="57" spans="1:7">
      <c r="A57" s="1" t="s">
        <v>268</v>
      </c>
      <c r="B57" s="1">
        <v>298</v>
      </c>
      <c r="C57" s="1">
        <v>333</v>
      </c>
      <c r="F57" s="1">
        <v>201</v>
      </c>
      <c r="G57" s="1">
        <v>199</v>
      </c>
    </row>
    <row r="58" spans="1:7">
      <c r="A58" s="1" t="s">
        <v>269</v>
      </c>
      <c r="B58" s="1">
        <v>298</v>
      </c>
      <c r="C58" s="1">
        <v>337</v>
      </c>
      <c r="F58" s="1">
        <v>202</v>
      </c>
      <c r="G58" s="1">
        <v>201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28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283</v>
      </c>
    </row>
    <row r="3" spans="1:7">
      <c r="A3" s="2" t="s">
        <v>32</v>
      </c>
      <c r="B3" s="2" t="s">
        <v>277</v>
      </c>
      <c r="C3" s="2" t="s">
        <v>278</v>
      </c>
      <c r="D3" s="2" t="s">
        <v>279</v>
      </c>
      <c r="E3" s="2" t="s">
        <v>280</v>
      </c>
      <c r="F3" s="2" t="s">
        <v>281</v>
      </c>
      <c r="G3" s="2" t="s">
        <v>282</v>
      </c>
    </row>
    <row r="4" spans="1:7">
      <c r="A4" s="1" t="s">
        <v>245</v>
      </c>
      <c r="B4" s="1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</row>
    <row r="5" spans="1:7">
      <c r="A5" s="1" t="s">
        <v>246</v>
      </c>
      <c r="B5" s="1">
        <v>101</v>
      </c>
      <c r="C5" s="1">
        <v>103</v>
      </c>
      <c r="D5" s="1">
        <v>101</v>
      </c>
      <c r="E5" s="1">
        <v>100</v>
      </c>
      <c r="F5" s="1">
        <v>100</v>
      </c>
      <c r="G5" s="1">
        <v>102</v>
      </c>
    </row>
    <row r="6" spans="1:7">
      <c r="A6" s="1" t="s">
        <v>247</v>
      </c>
      <c r="B6" s="1">
        <v>104</v>
      </c>
      <c r="C6" s="1">
        <v>107</v>
      </c>
      <c r="D6" s="1">
        <v>102</v>
      </c>
      <c r="E6" s="1">
        <v>102</v>
      </c>
      <c r="F6" s="1">
        <v>101</v>
      </c>
      <c r="G6" s="1">
        <v>103</v>
      </c>
    </row>
    <row r="7" spans="1:7">
      <c r="A7" s="1" t="s">
        <v>248</v>
      </c>
      <c r="B7" s="1">
        <v>107</v>
      </c>
      <c r="C7" s="1">
        <v>107</v>
      </c>
      <c r="D7" s="1">
        <v>104</v>
      </c>
      <c r="E7" s="1">
        <v>102</v>
      </c>
      <c r="F7" s="1">
        <v>102</v>
      </c>
      <c r="G7" s="1">
        <v>103</v>
      </c>
    </row>
    <row r="8" spans="1:7">
      <c r="A8" s="1" t="s">
        <v>249</v>
      </c>
      <c r="B8" s="1">
        <v>112</v>
      </c>
      <c r="C8" s="1">
        <v>108</v>
      </c>
      <c r="D8" s="1">
        <v>106</v>
      </c>
      <c r="E8" s="1">
        <v>101</v>
      </c>
      <c r="F8" s="1">
        <v>107</v>
      </c>
      <c r="G8" s="1">
        <v>105</v>
      </c>
    </row>
    <row r="9" spans="1:7">
      <c r="A9" s="1" t="s">
        <v>250</v>
      </c>
      <c r="B9" s="1">
        <v>116</v>
      </c>
      <c r="C9" s="1">
        <v>109</v>
      </c>
      <c r="D9" s="1">
        <v>109</v>
      </c>
      <c r="E9" s="1">
        <v>101</v>
      </c>
      <c r="F9" s="1">
        <v>111</v>
      </c>
      <c r="G9" s="1">
        <v>106</v>
      </c>
    </row>
    <row r="10" spans="1:7">
      <c r="A10" s="1" t="s">
        <v>251</v>
      </c>
      <c r="B10" s="1">
        <v>121</v>
      </c>
      <c r="C10" s="1">
        <v>111</v>
      </c>
      <c r="D10" s="1">
        <v>112</v>
      </c>
      <c r="E10" s="1">
        <v>102</v>
      </c>
      <c r="F10" s="1">
        <v>114</v>
      </c>
      <c r="G10" s="1">
        <v>108</v>
      </c>
    </row>
    <row r="11" spans="1:7">
      <c r="A11" s="1" t="s">
        <v>252</v>
      </c>
      <c r="B11" s="1">
        <v>126</v>
      </c>
      <c r="C11" s="1">
        <v>112</v>
      </c>
      <c r="D11" s="1">
        <v>116</v>
      </c>
      <c r="E11" s="1">
        <v>102</v>
      </c>
      <c r="F11" s="1">
        <v>115</v>
      </c>
      <c r="G11" s="1">
        <v>109</v>
      </c>
    </row>
    <row r="12" spans="1:7">
      <c r="A12" s="1" t="s">
        <v>253</v>
      </c>
      <c r="B12" s="1">
        <v>127</v>
      </c>
      <c r="C12" s="1">
        <v>114</v>
      </c>
      <c r="D12" s="1">
        <v>115</v>
      </c>
      <c r="E12" s="1">
        <v>103</v>
      </c>
      <c r="F12" s="1">
        <v>115</v>
      </c>
      <c r="G12" s="1">
        <v>112</v>
      </c>
    </row>
    <row r="13" spans="1:7">
      <c r="A13" s="1" t="s">
        <v>254</v>
      </c>
      <c r="B13" s="1">
        <v>125</v>
      </c>
      <c r="C13" s="1">
        <v>117</v>
      </c>
      <c r="D13" s="1">
        <v>115</v>
      </c>
      <c r="E13" s="1">
        <v>105</v>
      </c>
      <c r="F13" s="1">
        <v>110</v>
      </c>
      <c r="G13" s="1">
        <v>115</v>
      </c>
    </row>
    <row r="14" spans="1:7">
      <c r="A14" s="1" t="s">
        <v>255</v>
      </c>
      <c r="B14" s="1">
        <v>129</v>
      </c>
      <c r="C14" s="1">
        <v>118</v>
      </c>
      <c r="D14" s="1">
        <v>119</v>
      </c>
      <c r="E14" s="1">
        <v>106</v>
      </c>
      <c r="F14" s="1">
        <v>111</v>
      </c>
      <c r="G14" s="1">
        <v>116</v>
      </c>
    </row>
    <row r="15" spans="1:7">
      <c r="A15" s="1" t="s">
        <v>256</v>
      </c>
      <c r="B15" s="1">
        <v>130</v>
      </c>
      <c r="C15" s="1">
        <v>118</v>
      </c>
      <c r="D15" s="1">
        <v>120</v>
      </c>
      <c r="E15" s="1">
        <v>106</v>
      </c>
      <c r="F15" s="1">
        <v>111</v>
      </c>
      <c r="G15" s="1">
        <v>115</v>
      </c>
    </row>
    <row r="16" spans="1:7">
      <c r="A16" s="1" t="s">
        <v>257</v>
      </c>
      <c r="B16" s="1">
        <v>133</v>
      </c>
      <c r="C16" s="1">
        <v>118</v>
      </c>
      <c r="D16" s="1">
        <v>121</v>
      </c>
      <c r="E16" s="1">
        <v>107</v>
      </c>
      <c r="F16" s="1">
        <v>111</v>
      </c>
      <c r="G16" s="1">
        <v>115</v>
      </c>
    </row>
    <row r="17" spans="1:7">
      <c r="A17" s="1" t="s">
        <v>258</v>
      </c>
      <c r="B17" s="1">
        <v>135</v>
      </c>
      <c r="C17" s="1">
        <v>118</v>
      </c>
      <c r="D17" s="1">
        <v>122</v>
      </c>
      <c r="E17" s="1">
        <v>108</v>
      </c>
      <c r="F17" s="1">
        <v>112</v>
      </c>
      <c r="G17" s="1">
        <v>115</v>
      </c>
    </row>
    <row r="18" spans="1:7">
      <c r="A18" s="1" t="s">
        <v>259</v>
      </c>
      <c r="B18" s="1">
        <v>136</v>
      </c>
      <c r="C18" s="1">
        <v>120</v>
      </c>
      <c r="D18" s="1">
        <v>124</v>
      </c>
      <c r="E18" s="1">
        <v>109</v>
      </c>
      <c r="F18" s="1">
        <v>111</v>
      </c>
      <c r="G18" s="1">
        <v>117</v>
      </c>
    </row>
    <row r="19" spans="1:7">
      <c r="A19" s="1" t="s">
        <v>260</v>
      </c>
      <c r="B19" s="1">
        <v>138</v>
      </c>
      <c r="C19" s="1">
        <v>121</v>
      </c>
      <c r="D19" s="1">
        <v>128</v>
      </c>
      <c r="E19" s="1">
        <v>111</v>
      </c>
      <c r="F19" s="1">
        <v>113</v>
      </c>
      <c r="G19" s="1">
        <v>118</v>
      </c>
    </row>
    <row r="20" spans="1:7">
      <c r="A20" s="1" t="s">
        <v>261</v>
      </c>
      <c r="B20" s="1">
        <v>138</v>
      </c>
      <c r="C20" s="1">
        <v>123</v>
      </c>
      <c r="D20" s="1">
        <v>130</v>
      </c>
      <c r="E20" s="1">
        <v>114</v>
      </c>
      <c r="F20" s="1">
        <v>116</v>
      </c>
      <c r="G20" s="1">
        <v>117</v>
      </c>
    </row>
    <row r="21" spans="1:7">
      <c r="A21" s="1" t="s">
        <v>262</v>
      </c>
      <c r="B21" s="1">
        <v>140</v>
      </c>
      <c r="C21" s="1">
        <v>124</v>
      </c>
      <c r="D21" s="1">
        <v>131</v>
      </c>
      <c r="E21" s="1">
        <v>113</v>
      </c>
      <c r="F21" s="1">
        <v>118</v>
      </c>
      <c r="G21" s="1">
        <v>118</v>
      </c>
    </row>
    <row r="22" spans="1:7">
      <c r="A22" s="1" t="s">
        <v>263</v>
      </c>
      <c r="B22" s="1">
        <v>141</v>
      </c>
      <c r="C22" s="1">
        <v>124</v>
      </c>
      <c r="D22" s="1">
        <v>132</v>
      </c>
      <c r="E22" s="1">
        <v>114</v>
      </c>
      <c r="F22" s="1">
        <v>122</v>
      </c>
      <c r="G22" s="1">
        <v>118</v>
      </c>
    </row>
    <row r="23" spans="1:7">
      <c r="A23" s="1" t="s">
        <v>264</v>
      </c>
      <c r="B23" s="1">
        <v>142</v>
      </c>
      <c r="C23" s="1">
        <v>125</v>
      </c>
      <c r="D23" s="1">
        <v>131</v>
      </c>
      <c r="E23" s="1">
        <v>113</v>
      </c>
      <c r="F23" s="1">
        <v>123</v>
      </c>
      <c r="G23" s="1">
        <v>118</v>
      </c>
    </row>
    <row r="24" spans="1:7">
      <c r="A24" s="1" t="s">
        <v>265</v>
      </c>
      <c r="B24" s="1">
        <v>132</v>
      </c>
      <c r="C24" s="1">
        <v>123</v>
      </c>
      <c r="D24" s="1">
        <v>126</v>
      </c>
      <c r="E24" s="1">
        <v>111</v>
      </c>
      <c r="F24" s="1">
        <v>121</v>
      </c>
      <c r="G24" s="1">
        <v>116</v>
      </c>
    </row>
    <row r="25" spans="1:7">
      <c r="A25" s="1" t="s">
        <v>266</v>
      </c>
      <c r="B25" s="1">
        <v>138</v>
      </c>
      <c r="C25" s="1">
        <v>127</v>
      </c>
      <c r="D25" s="1">
        <v>133</v>
      </c>
      <c r="E25" s="1">
        <v>115</v>
      </c>
      <c r="F25" s="1">
        <v>129</v>
      </c>
      <c r="G25" s="1">
        <v>121</v>
      </c>
    </row>
    <row r="26" spans="1:7">
      <c r="A26" s="1" t="s">
        <v>267</v>
      </c>
      <c r="B26" s="1">
        <v>148</v>
      </c>
      <c r="C26" s="1">
        <v>128</v>
      </c>
      <c r="D26" s="1">
        <v>136</v>
      </c>
      <c r="E26" s="1">
        <v>115</v>
      </c>
      <c r="F26" s="1">
        <v>126</v>
      </c>
      <c r="G26" s="1">
        <v>117</v>
      </c>
    </row>
    <row r="27" spans="1:7">
      <c r="A27" s="1" t="s">
        <v>268</v>
      </c>
      <c r="B27" s="1">
        <v>145</v>
      </c>
      <c r="C27" s="1">
        <v>131</v>
      </c>
      <c r="F27" s="1">
        <v>126</v>
      </c>
      <c r="G27" s="1">
        <v>116</v>
      </c>
    </row>
    <row r="28" spans="1:7">
      <c r="A28" s="1" t="s">
        <v>269</v>
      </c>
      <c r="B28" s="1">
        <v>145</v>
      </c>
      <c r="C28" s="1">
        <v>133</v>
      </c>
      <c r="F28" s="1">
        <v>127</v>
      </c>
      <c r="G28" s="1">
        <v>118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7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284</v>
      </c>
    </row>
    <row r="3" spans="1:4">
      <c r="A3" s="2" t="s">
        <v>32</v>
      </c>
      <c r="B3" s="2" t="s">
        <v>270</v>
      </c>
      <c r="C3" s="2" t="s">
        <v>272</v>
      </c>
      <c r="D3" s="2" t="s">
        <v>274</v>
      </c>
    </row>
    <row r="4" spans="1:4">
      <c r="A4" s="1">
        <v>2000</v>
      </c>
      <c r="B4" s="1">
        <v>100</v>
      </c>
      <c r="C4" s="1">
        <v>100</v>
      </c>
      <c r="D4" s="1">
        <v>100</v>
      </c>
    </row>
    <row r="5" spans="1:4">
      <c r="A5" s="1">
        <v>2001</v>
      </c>
      <c r="B5" s="1">
        <v>102.8</v>
      </c>
      <c r="C5" s="1">
        <v>101.2</v>
      </c>
      <c r="D5" s="1">
        <v>100.6</v>
      </c>
    </row>
    <row r="6" spans="1:4">
      <c r="A6" s="1">
        <v>2002</v>
      </c>
      <c r="B6" s="1">
        <v>106.6</v>
      </c>
      <c r="C6" s="1">
        <v>102.5</v>
      </c>
      <c r="D6" s="1">
        <v>102.9</v>
      </c>
    </row>
    <row r="7" spans="1:4">
      <c r="A7" s="1">
        <v>2003</v>
      </c>
      <c r="B7" s="1">
        <v>108</v>
      </c>
      <c r="C7" s="1">
        <v>103.4</v>
      </c>
      <c r="D7" s="1">
        <v>105.5</v>
      </c>
    </row>
    <row r="8" spans="1:4">
      <c r="A8" s="1">
        <v>2004</v>
      </c>
      <c r="B8" s="1">
        <v>111.7</v>
      </c>
      <c r="C8" s="1">
        <v>106.8</v>
      </c>
      <c r="D8" s="1">
        <v>107.8</v>
      </c>
    </row>
    <row r="9" spans="1:4">
      <c r="A9" s="1">
        <v>2005</v>
      </c>
      <c r="B9" s="1">
        <v>114.9</v>
      </c>
      <c r="C9" s="1">
        <v>109.5</v>
      </c>
      <c r="D9" s="1">
        <v>109.6</v>
      </c>
    </row>
    <row r="10" spans="1:4">
      <c r="A10" s="1">
        <v>2006</v>
      </c>
      <c r="B10" s="1">
        <v>119.5</v>
      </c>
      <c r="C10" s="1">
        <v>112.5</v>
      </c>
      <c r="D10" s="1">
        <v>111.5</v>
      </c>
    </row>
    <row r="11" spans="1:4">
      <c r="A11" s="1">
        <v>2007</v>
      </c>
      <c r="B11" s="1">
        <v>124.8</v>
      </c>
      <c r="C11" s="1">
        <v>116.3</v>
      </c>
      <c r="D11" s="1">
        <v>112.7</v>
      </c>
    </row>
    <row r="12" spans="1:4">
      <c r="A12" s="1">
        <v>2008</v>
      </c>
      <c r="B12" s="1">
        <v>127.4</v>
      </c>
      <c r="C12" s="1">
        <v>118.5</v>
      </c>
      <c r="D12" s="1">
        <v>114.2</v>
      </c>
    </row>
    <row r="13" spans="1:4">
      <c r="A13" s="1">
        <v>2009</v>
      </c>
      <c r="B13" s="1">
        <v>128.7</v>
      </c>
      <c r="C13" s="1">
        <v>118.9</v>
      </c>
      <c r="D13" s="1">
        <v>117</v>
      </c>
    </row>
    <row r="14" spans="1:4">
      <c r="A14" s="1">
        <v>2010</v>
      </c>
      <c r="B14" s="1">
        <v>130.4</v>
      </c>
      <c r="C14" s="1">
        <v>120.4</v>
      </c>
      <c r="D14" s="1">
        <v>118.3</v>
      </c>
    </row>
    <row r="15" spans="1:4">
      <c r="A15" s="1">
        <v>2011</v>
      </c>
      <c r="B15" s="1">
        <v>135</v>
      </c>
      <c r="C15" s="1">
        <v>122.2</v>
      </c>
      <c r="D15" s="1">
        <v>117.7</v>
      </c>
    </row>
    <row r="16" spans="1:4">
      <c r="A16" s="1">
        <v>2012</v>
      </c>
      <c r="B16" s="1">
        <v>138.7</v>
      </c>
      <c r="C16" s="1">
        <v>124.8</v>
      </c>
      <c r="D16" s="1">
        <v>117.5</v>
      </c>
    </row>
    <row r="17" spans="1:4">
      <c r="A17" s="1">
        <v>2013</v>
      </c>
      <c r="B17" s="1">
        <v>141.5</v>
      </c>
      <c r="C17" s="1">
        <v>126.2</v>
      </c>
      <c r="D17" s="1">
        <v>118.3</v>
      </c>
    </row>
    <row r="18" spans="1:4">
      <c r="A18" s="1">
        <v>2014</v>
      </c>
      <c r="B18" s="1">
        <v>142.2</v>
      </c>
      <c r="C18" s="1">
        <v>127.6</v>
      </c>
      <c r="D18" s="1">
        <v>120.6</v>
      </c>
    </row>
    <row r="19" spans="1:4">
      <c r="A19" s="1">
        <v>2015</v>
      </c>
      <c r="B19" s="1">
        <v>142.9</v>
      </c>
      <c r="C19" s="1">
        <v>129.5</v>
      </c>
      <c r="D19" s="1">
        <v>122.7</v>
      </c>
    </row>
    <row r="20" spans="1:4">
      <c r="A20" s="1">
        <v>2016</v>
      </c>
      <c r="B20" s="1">
        <v>140.6</v>
      </c>
      <c r="C20" s="1">
        <v>131.5</v>
      </c>
      <c r="D20" s="1">
        <v>122.9</v>
      </c>
    </row>
    <row r="21" spans="1:4">
      <c r="A21" s="1">
        <v>2017</v>
      </c>
      <c r="B21" s="1">
        <v>140.2</v>
      </c>
      <c r="C21" s="1">
        <v>132.3</v>
      </c>
      <c r="D21" s="1">
        <v>123.6</v>
      </c>
    </row>
    <row r="22" spans="1:4">
      <c r="A22" s="1">
        <v>2018</v>
      </c>
      <c r="B22" s="1">
        <v>140.9</v>
      </c>
      <c r="C22" s="1">
        <v>132.9</v>
      </c>
      <c r="D22" s="1">
        <v>124.5</v>
      </c>
    </row>
    <row r="23" spans="1:4">
      <c r="A23" s="1">
        <v>2019</v>
      </c>
      <c r="B23" s="1">
        <v>143.4</v>
      </c>
      <c r="C23" s="1">
        <v>134.3</v>
      </c>
      <c r="D23" s="1">
        <v>125.4</v>
      </c>
    </row>
    <row r="24" spans="1:4">
      <c r="A24" s="1">
        <v>2020</v>
      </c>
      <c r="B24" s="1">
        <v>143.8</v>
      </c>
      <c r="C24" s="1">
        <v>136</v>
      </c>
      <c r="D24" s="1">
        <v>127.2</v>
      </c>
    </row>
    <row r="25" spans="1:4">
      <c r="A25" s="1">
        <v>2021</v>
      </c>
      <c r="B25" s="1">
        <v>147.7</v>
      </c>
      <c r="C25" s="1">
        <v>139.3</v>
      </c>
      <c r="D25" s="1">
        <v>128</v>
      </c>
    </row>
    <row r="26" spans="1:4">
      <c r="A26" s="1">
        <v>2022</v>
      </c>
      <c r="B26" s="1">
        <v>146.7</v>
      </c>
      <c r="C26" s="1">
        <v>135.6</v>
      </c>
      <c r="D26" s="1">
        <v>123.7</v>
      </c>
    </row>
    <row r="27" spans="1:4">
      <c r="A27" s="1">
        <v>2023</v>
      </c>
      <c r="B27" s="1">
        <v>145</v>
      </c>
      <c r="C27" s="1">
        <v>132.2</v>
      </c>
      <c r="D27" s="1">
        <v>124.3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58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285</v>
      </c>
    </row>
    <row r="3" spans="1:4">
      <c r="A3" s="2" t="s">
        <v>32</v>
      </c>
      <c r="B3" s="2" t="s">
        <v>270</v>
      </c>
      <c r="C3" s="2" t="s">
        <v>272</v>
      </c>
      <c r="D3" s="2" t="s">
        <v>274</v>
      </c>
    </row>
    <row r="4" spans="1:4">
      <c r="A4" s="1">
        <v>1970</v>
      </c>
      <c r="B4" s="1">
        <v>23.2</v>
      </c>
      <c r="C4" s="1">
        <v>28.7</v>
      </c>
      <c r="D4" s="1">
        <v>27.5</v>
      </c>
    </row>
    <row r="5" spans="1:4">
      <c r="A5" s="1">
        <v>1971</v>
      </c>
      <c r="B5" s="1">
        <v>24.1</v>
      </c>
      <c r="C5" s="1">
        <v>29.6</v>
      </c>
      <c r="D5" s="1">
        <v>29.4</v>
      </c>
    </row>
    <row r="6" spans="1:4">
      <c r="A6" s="1">
        <v>1972</v>
      </c>
      <c r="B6" s="1">
        <v>24.6</v>
      </c>
      <c r="C6" s="1">
        <v>30</v>
      </c>
      <c r="D6" s="1">
        <v>30.4</v>
      </c>
    </row>
    <row r="7" spans="1:4">
      <c r="A7" s="1">
        <v>1973</v>
      </c>
      <c r="B7" s="1">
        <v>25.2</v>
      </c>
      <c r="C7" s="1">
        <v>30.1</v>
      </c>
      <c r="D7" s="1">
        <v>29.6</v>
      </c>
    </row>
    <row r="8" spans="1:4">
      <c r="A8" s="1">
        <v>1974</v>
      </c>
      <c r="B8" s="1">
        <v>25.9</v>
      </c>
      <c r="C8" s="1">
        <v>30.5</v>
      </c>
      <c r="D8" s="1">
        <v>31</v>
      </c>
    </row>
    <row r="9" spans="1:4">
      <c r="A9" s="1">
        <v>1975</v>
      </c>
      <c r="B9" s="1">
        <v>26.5</v>
      </c>
      <c r="C9" s="1">
        <v>31.6</v>
      </c>
      <c r="D9" s="1">
        <v>31.4</v>
      </c>
    </row>
    <row r="10" spans="1:4">
      <c r="A10" s="1">
        <v>1976</v>
      </c>
      <c r="B10" s="1">
        <v>27.2</v>
      </c>
      <c r="C10" s="1">
        <v>32.2</v>
      </c>
      <c r="D10" s="1">
        <v>30.5</v>
      </c>
    </row>
    <row r="11" spans="1:4">
      <c r="A11" s="1">
        <v>1977</v>
      </c>
      <c r="B11" s="1">
        <v>26.9</v>
      </c>
      <c r="C11" s="1">
        <v>34.3</v>
      </c>
      <c r="D11" s="1">
        <v>30.1</v>
      </c>
    </row>
    <row r="12" spans="1:4">
      <c r="A12" s="1">
        <v>1978</v>
      </c>
      <c r="B12" s="1">
        <v>28.3</v>
      </c>
      <c r="C12" s="1">
        <v>34.8</v>
      </c>
      <c r="D12" s="1">
        <v>31</v>
      </c>
    </row>
    <row r="13" spans="1:4">
      <c r="A13" s="1">
        <v>1979</v>
      </c>
      <c r="B13" s="1">
        <v>28</v>
      </c>
      <c r="C13" s="1">
        <v>35.4</v>
      </c>
      <c r="D13" s="1">
        <v>31.4</v>
      </c>
    </row>
    <row r="14" spans="1:4">
      <c r="A14" s="1">
        <v>1980</v>
      </c>
      <c r="B14" s="1">
        <v>28.5</v>
      </c>
      <c r="C14" s="1">
        <v>35.6</v>
      </c>
      <c r="D14" s="1">
        <v>32.9</v>
      </c>
    </row>
    <row r="15" spans="1:4">
      <c r="A15" s="1">
        <v>1981</v>
      </c>
      <c r="B15" s="1">
        <v>28.6</v>
      </c>
      <c r="C15" s="1">
        <v>35.3</v>
      </c>
      <c r="D15" s="1">
        <v>33.3</v>
      </c>
    </row>
    <row r="16" spans="1:4">
      <c r="A16" s="1">
        <v>1982</v>
      </c>
      <c r="B16" s="1">
        <v>28.7</v>
      </c>
      <c r="C16" s="1">
        <v>34.9</v>
      </c>
      <c r="D16" s="1">
        <v>34.1</v>
      </c>
    </row>
    <row r="17" spans="1:4">
      <c r="A17" s="1">
        <v>1983</v>
      </c>
      <c r="B17" s="1">
        <v>28.8</v>
      </c>
      <c r="C17" s="1">
        <v>35.2</v>
      </c>
      <c r="D17" s="1">
        <v>33.8</v>
      </c>
    </row>
    <row r="18" spans="1:4">
      <c r="A18" s="1">
        <v>1984</v>
      </c>
      <c r="B18" s="1">
        <v>28.5</v>
      </c>
      <c r="C18" s="1">
        <v>35</v>
      </c>
      <c r="D18" s="1">
        <v>32.1</v>
      </c>
    </row>
    <row r="19" spans="1:4">
      <c r="A19" s="1">
        <v>1985</v>
      </c>
      <c r="B19" s="1">
        <v>27.4</v>
      </c>
      <c r="C19" s="1">
        <v>34.6</v>
      </c>
      <c r="D19" s="1">
        <v>31.6</v>
      </c>
    </row>
    <row r="20" spans="1:4">
      <c r="A20" s="1">
        <v>1986</v>
      </c>
      <c r="B20" s="1">
        <v>27</v>
      </c>
      <c r="C20" s="1">
        <v>34.1</v>
      </c>
      <c r="D20" s="1">
        <v>30.5</v>
      </c>
    </row>
    <row r="21" spans="1:4">
      <c r="A21" s="1">
        <v>1987</v>
      </c>
      <c r="B21" s="1">
        <v>28.2</v>
      </c>
      <c r="C21" s="1">
        <v>32.9</v>
      </c>
      <c r="D21" s="1">
        <v>32.1</v>
      </c>
    </row>
    <row r="22" spans="1:4">
      <c r="A22" s="1">
        <v>1988</v>
      </c>
      <c r="B22" s="1">
        <v>28.4</v>
      </c>
      <c r="C22" s="1">
        <v>32.4</v>
      </c>
      <c r="D22" s="1">
        <v>32.7</v>
      </c>
    </row>
    <row r="23" spans="1:4">
      <c r="A23" s="1">
        <v>1989</v>
      </c>
      <c r="B23" s="1">
        <v>29</v>
      </c>
      <c r="C23" s="1">
        <v>33.1</v>
      </c>
      <c r="D23" s="1">
        <v>32.6</v>
      </c>
    </row>
    <row r="24" spans="1:4">
      <c r="A24" s="1">
        <v>1990</v>
      </c>
      <c r="B24" s="1">
        <v>29.3</v>
      </c>
      <c r="C24" s="1">
        <v>34.4</v>
      </c>
      <c r="D24" s="1">
        <v>32.5</v>
      </c>
    </row>
    <row r="25" spans="1:4">
      <c r="A25" s="1">
        <v>1991</v>
      </c>
      <c r="B25" s="1">
        <v>30</v>
      </c>
      <c r="C25" s="1">
        <v>34.4</v>
      </c>
      <c r="D25" s="1">
        <v>32.7</v>
      </c>
    </row>
    <row r="26" spans="1:4">
      <c r="A26" s="1">
        <v>1992</v>
      </c>
      <c r="B26" s="1">
        <v>30.5</v>
      </c>
      <c r="C26" s="1">
        <v>35.3</v>
      </c>
      <c r="D26" s="1">
        <v>32.6</v>
      </c>
    </row>
    <row r="27" spans="1:4">
      <c r="A27" s="1">
        <v>1993</v>
      </c>
      <c r="B27" s="1">
        <v>30.6</v>
      </c>
      <c r="C27" s="1">
        <v>35</v>
      </c>
      <c r="D27" s="1">
        <v>33.7</v>
      </c>
    </row>
    <row r="28" spans="1:4">
      <c r="A28" s="1">
        <v>1994</v>
      </c>
      <c r="B28" s="1">
        <v>30.4</v>
      </c>
      <c r="C28" s="1">
        <v>34.6</v>
      </c>
      <c r="D28" s="1">
        <v>32.4</v>
      </c>
    </row>
    <row r="29" spans="1:4">
      <c r="A29" s="1">
        <v>1995</v>
      </c>
      <c r="B29" s="1">
        <v>30</v>
      </c>
      <c r="C29" s="1">
        <v>34.6</v>
      </c>
      <c r="D29" s="1">
        <v>32.3</v>
      </c>
    </row>
    <row r="30" spans="1:4">
      <c r="A30" s="1">
        <v>1996</v>
      </c>
      <c r="B30" s="1">
        <v>29.8</v>
      </c>
      <c r="C30" s="1">
        <v>34.8</v>
      </c>
      <c r="D30" s="1">
        <v>32.5</v>
      </c>
    </row>
    <row r="31" spans="1:4">
      <c r="A31" s="1">
        <v>1997</v>
      </c>
      <c r="B31" s="1">
        <v>29.9</v>
      </c>
      <c r="C31" s="1">
        <v>34.4</v>
      </c>
      <c r="D31" s="1">
        <v>32.2</v>
      </c>
    </row>
    <row r="32" spans="1:4">
      <c r="A32" s="1">
        <v>1998</v>
      </c>
      <c r="B32" s="1">
        <v>30.6</v>
      </c>
      <c r="C32" s="1">
        <v>34.7</v>
      </c>
      <c r="D32" s="1">
        <v>32.5</v>
      </c>
    </row>
    <row r="33" spans="1:4">
      <c r="A33" s="1">
        <v>1999</v>
      </c>
      <c r="B33" s="1">
        <v>30.8</v>
      </c>
      <c r="C33" s="1">
        <v>34.6</v>
      </c>
      <c r="D33" s="1">
        <v>33.3</v>
      </c>
    </row>
    <row r="34" spans="1:4">
      <c r="A34" s="1">
        <v>2000</v>
      </c>
      <c r="B34" s="1">
        <v>30.8</v>
      </c>
      <c r="C34" s="1">
        <v>33.6</v>
      </c>
      <c r="D34" s="1">
        <v>33.7</v>
      </c>
    </row>
    <row r="35" spans="1:4">
      <c r="A35" s="1">
        <v>2001</v>
      </c>
      <c r="B35" s="1">
        <v>32</v>
      </c>
      <c r="C35" s="1">
        <v>34.1</v>
      </c>
      <c r="D35" s="1">
        <v>34.2</v>
      </c>
    </row>
    <row r="36" spans="1:4">
      <c r="A36" s="1">
        <v>2002</v>
      </c>
      <c r="B36" s="1">
        <v>32.6</v>
      </c>
      <c r="C36" s="1">
        <v>34.7</v>
      </c>
      <c r="D36" s="1">
        <v>34.6</v>
      </c>
    </row>
    <row r="37" spans="1:4">
      <c r="A37" s="1">
        <v>2003</v>
      </c>
      <c r="B37" s="1">
        <v>32.5</v>
      </c>
      <c r="C37" s="1">
        <v>35</v>
      </c>
      <c r="D37" s="1">
        <v>34.6</v>
      </c>
    </row>
    <row r="38" spans="1:4">
      <c r="A38" s="1">
        <v>2004</v>
      </c>
      <c r="B38" s="1">
        <v>31.9</v>
      </c>
      <c r="C38" s="1">
        <v>34.7</v>
      </c>
      <c r="D38" s="1">
        <v>34.2</v>
      </c>
    </row>
    <row r="39" spans="1:4">
      <c r="A39" s="1">
        <v>2005</v>
      </c>
      <c r="B39" s="1">
        <v>31.7</v>
      </c>
      <c r="C39" s="1">
        <v>34.4</v>
      </c>
      <c r="D39" s="1">
        <v>33.8</v>
      </c>
    </row>
    <row r="40" spans="1:4">
      <c r="A40" s="1">
        <v>2006</v>
      </c>
      <c r="B40" s="1">
        <v>31.7</v>
      </c>
      <c r="C40" s="1">
        <v>34.8</v>
      </c>
      <c r="D40" s="1">
        <v>33.7</v>
      </c>
    </row>
    <row r="41" spans="1:4">
      <c r="A41" s="1">
        <v>2007</v>
      </c>
      <c r="B41" s="1">
        <v>31.6</v>
      </c>
      <c r="C41" s="1">
        <v>34.5</v>
      </c>
      <c r="D41" s="1">
        <v>33.8</v>
      </c>
    </row>
    <row r="42" spans="1:4">
      <c r="A42" s="1">
        <v>2008</v>
      </c>
      <c r="B42" s="1">
        <v>32.5</v>
      </c>
      <c r="C42" s="1">
        <v>34.9</v>
      </c>
      <c r="D42" s="1">
        <v>34.5</v>
      </c>
    </row>
    <row r="43" spans="1:4">
      <c r="A43" s="1">
        <v>2009</v>
      </c>
      <c r="B43" s="1">
        <v>33.8</v>
      </c>
      <c r="C43" s="1">
        <v>35</v>
      </c>
      <c r="D43" s="1">
        <v>36.5</v>
      </c>
    </row>
    <row r="44" spans="1:4">
      <c r="A44" s="1">
        <v>2010</v>
      </c>
      <c r="B44" s="1">
        <v>33.7</v>
      </c>
      <c r="C44" s="1">
        <v>34.5</v>
      </c>
      <c r="D44" s="1">
        <v>36.3</v>
      </c>
    </row>
    <row r="45" spans="1:4">
      <c r="A45" s="1">
        <v>2011</v>
      </c>
      <c r="B45" s="1">
        <v>34.2</v>
      </c>
      <c r="C45" s="1">
        <v>34.6</v>
      </c>
      <c r="D45" s="1">
        <v>35.5</v>
      </c>
    </row>
    <row r="46" spans="1:4">
      <c r="A46" s="1">
        <v>2012</v>
      </c>
      <c r="B46" s="1">
        <v>34.3</v>
      </c>
      <c r="C46" s="1">
        <v>35.1</v>
      </c>
      <c r="D46" s="1">
        <v>35.4</v>
      </c>
    </row>
    <row r="47" spans="1:4">
      <c r="A47" s="1">
        <v>2013</v>
      </c>
      <c r="B47" s="1">
        <v>34.4</v>
      </c>
      <c r="C47" s="1">
        <v>35.5</v>
      </c>
      <c r="D47" s="1">
        <v>34.9</v>
      </c>
    </row>
    <row r="48" spans="1:4">
      <c r="A48" s="1">
        <v>2014</v>
      </c>
      <c r="B48" s="1">
        <v>34.8</v>
      </c>
      <c r="C48" s="1">
        <v>35.5</v>
      </c>
      <c r="D48" s="1">
        <v>35.3</v>
      </c>
    </row>
    <row r="49" spans="1:4">
      <c r="A49" s="1">
        <v>2015</v>
      </c>
      <c r="B49" s="1">
        <v>34.8</v>
      </c>
      <c r="C49" s="1">
        <v>35.5</v>
      </c>
      <c r="D49" s="1">
        <v>35.1</v>
      </c>
    </row>
    <row r="50" spans="1:4">
      <c r="A50" s="1">
        <v>2016</v>
      </c>
      <c r="B50" s="1">
        <v>34.8</v>
      </c>
      <c r="C50" s="1">
        <v>36.2</v>
      </c>
      <c r="D50" s="1">
        <v>34.6</v>
      </c>
    </row>
    <row r="51" spans="1:4">
      <c r="A51" s="1">
        <v>2017</v>
      </c>
      <c r="B51" s="1">
        <v>35</v>
      </c>
      <c r="C51" s="1">
        <v>36</v>
      </c>
      <c r="D51" s="1">
        <v>34.3</v>
      </c>
    </row>
    <row r="52" spans="1:4">
      <c r="A52" s="1">
        <v>2018</v>
      </c>
      <c r="B52" s="1">
        <v>35.1</v>
      </c>
      <c r="C52" s="1">
        <v>36</v>
      </c>
      <c r="D52" s="1">
        <v>33.8</v>
      </c>
    </row>
    <row r="53" spans="1:4">
      <c r="A53" s="1">
        <v>2019</v>
      </c>
      <c r="B53" s="1">
        <v>35.4</v>
      </c>
      <c r="C53" s="1">
        <v>36.1</v>
      </c>
      <c r="D53" s="1">
        <v>33.7</v>
      </c>
    </row>
    <row r="54" spans="1:4">
      <c r="A54" s="1">
        <v>2020</v>
      </c>
      <c r="B54" s="1">
        <v>37.6</v>
      </c>
      <c r="C54" s="1">
        <v>37.2</v>
      </c>
      <c r="D54" s="1">
        <v>34.6</v>
      </c>
    </row>
    <row r="55" spans="1:4">
      <c r="A55" s="1">
        <v>2021</v>
      </c>
      <c r="B55" s="1">
        <v>37.4</v>
      </c>
      <c r="C55" s="1">
        <v>36.6</v>
      </c>
      <c r="D55" s="1">
        <v>34.1</v>
      </c>
    </row>
    <row r="56" spans="1:4">
      <c r="A56" s="1">
        <v>2022</v>
      </c>
      <c r="B56" s="1">
        <v>35.8</v>
      </c>
      <c r="C56" s="1">
        <v>35.9</v>
      </c>
      <c r="D56" s="1">
        <v>33.4</v>
      </c>
    </row>
    <row r="57" spans="1:4">
      <c r="A57" s="1">
        <v>2023</v>
      </c>
      <c r="B57" s="1">
        <v>36.3</v>
      </c>
      <c r="D57" s="1">
        <v>32.9</v>
      </c>
    </row>
    <row r="58" spans="1:4">
      <c r="A58" s="1">
        <v>2024</v>
      </c>
      <c r="B58" s="1">
        <v>36.7</v>
      </c>
      <c r="D58" s="1">
        <v>33.4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58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286</v>
      </c>
    </row>
    <row r="3" spans="1:4">
      <c r="A3" s="2" t="s">
        <v>32</v>
      </c>
      <c r="B3" s="2" t="s">
        <v>270</v>
      </c>
      <c r="C3" s="2" t="s">
        <v>272</v>
      </c>
      <c r="D3" s="2" t="s">
        <v>274</v>
      </c>
    </row>
    <row r="4" spans="1:4">
      <c r="A4" s="1">
        <v>1970</v>
      </c>
      <c r="B4" s="1">
        <v>33.1</v>
      </c>
      <c r="C4" s="1">
        <v>37.8</v>
      </c>
      <c r="D4" s="1">
        <v>34.1</v>
      </c>
    </row>
    <row r="5" spans="1:4">
      <c r="A5" s="1">
        <v>1971</v>
      </c>
      <c r="B5" s="1">
        <v>33.4</v>
      </c>
      <c r="C5" s="1">
        <v>38.1</v>
      </c>
      <c r="D5" s="1">
        <v>35.2</v>
      </c>
    </row>
    <row r="6" spans="1:4">
      <c r="A6" s="1">
        <v>1972</v>
      </c>
      <c r="B6" s="1">
        <v>33.8</v>
      </c>
      <c r="C6" s="1">
        <v>38.2</v>
      </c>
      <c r="D6" s="1">
        <v>36.2</v>
      </c>
    </row>
    <row r="7" spans="1:4">
      <c r="A7" s="1">
        <v>1973</v>
      </c>
      <c r="B7" s="1">
        <v>34.1</v>
      </c>
      <c r="C7" s="1">
        <v>38.2</v>
      </c>
      <c r="D7" s="1">
        <v>34.8</v>
      </c>
    </row>
    <row r="8" spans="1:4">
      <c r="A8" s="1">
        <v>1974</v>
      </c>
      <c r="B8" s="1">
        <v>34.2</v>
      </c>
      <c r="C8" s="1">
        <v>38.2</v>
      </c>
      <c r="D8" s="1">
        <v>35.7</v>
      </c>
    </row>
    <row r="9" spans="1:4">
      <c r="A9" s="1">
        <v>1975</v>
      </c>
      <c r="B9" s="1">
        <v>34.7</v>
      </c>
      <c r="C9" s="1">
        <v>38.5</v>
      </c>
      <c r="D9" s="1">
        <v>34.8</v>
      </c>
    </row>
    <row r="10" spans="1:4">
      <c r="A10" s="1">
        <v>1976</v>
      </c>
      <c r="B10" s="1">
        <v>34.7</v>
      </c>
      <c r="C10" s="1">
        <v>38.5</v>
      </c>
      <c r="D10" s="1">
        <v>34</v>
      </c>
    </row>
    <row r="11" spans="1:4">
      <c r="A11" s="1">
        <v>1977</v>
      </c>
      <c r="B11" s="1">
        <v>34.3</v>
      </c>
      <c r="C11" s="1">
        <v>39.6</v>
      </c>
      <c r="D11" s="1">
        <v>33.9</v>
      </c>
    </row>
    <row r="12" spans="1:4">
      <c r="A12" s="1">
        <v>1978</v>
      </c>
      <c r="B12" s="1">
        <v>35.7</v>
      </c>
      <c r="C12" s="1">
        <v>40.6</v>
      </c>
      <c r="D12" s="1">
        <v>34.9</v>
      </c>
    </row>
    <row r="13" spans="1:4">
      <c r="A13" s="1">
        <v>1979</v>
      </c>
      <c r="B13" s="1">
        <v>35.9</v>
      </c>
      <c r="C13" s="1">
        <v>41.1</v>
      </c>
      <c r="D13" s="1">
        <v>35.8</v>
      </c>
    </row>
    <row r="14" spans="1:4">
      <c r="A14" s="1">
        <v>1980</v>
      </c>
      <c r="B14" s="1">
        <v>36.4</v>
      </c>
      <c r="C14" s="1">
        <v>41.6</v>
      </c>
      <c r="D14" s="1">
        <v>37.2</v>
      </c>
    </row>
    <row r="15" spans="1:4">
      <c r="A15" s="1">
        <v>1981</v>
      </c>
      <c r="B15" s="1">
        <v>37.1</v>
      </c>
      <c r="C15" s="1">
        <v>42.1</v>
      </c>
      <c r="D15" s="1">
        <v>37.7</v>
      </c>
    </row>
    <row r="16" spans="1:4">
      <c r="A16" s="1">
        <v>1982</v>
      </c>
      <c r="B16" s="1">
        <v>37.5</v>
      </c>
      <c r="C16" s="1">
        <v>42.2</v>
      </c>
      <c r="D16" s="1">
        <v>38.1</v>
      </c>
    </row>
    <row r="17" spans="1:4">
      <c r="A17" s="1">
        <v>1983</v>
      </c>
      <c r="B17" s="1">
        <v>37.7</v>
      </c>
      <c r="C17" s="1">
        <v>42.9</v>
      </c>
      <c r="D17" s="1">
        <v>37.6</v>
      </c>
    </row>
    <row r="18" spans="1:4">
      <c r="A18" s="1">
        <v>1984</v>
      </c>
      <c r="B18" s="1">
        <v>37.3</v>
      </c>
      <c r="C18" s="1">
        <v>42.8</v>
      </c>
      <c r="D18" s="1">
        <v>36.3</v>
      </c>
    </row>
    <row r="19" spans="1:4">
      <c r="A19" s="1">
        <v>1985</v>
      </c>
      <c r="B19" s="1">
        <v>35.9</v>
      </c>
      <c r="C19" s="1">
        <v>42.6</v>
      </c>
      <c r="D19" s="1">
        <v>35.8</v>
      </c>
    </row>
    <row r="20" spans="1:4">
      <c r="A20" s="1">
        <v>1986</v>
      </c>
      <c r="B20" s="1">
        <v>35.2</v>
      </c>
      <c r="C20" s="1">
        <v>41.9</v>
      </c>
      <c r="D20" s="1">
        <v>34.5</v>
      </c>
    </row>
    <row r="21" spans="1:4">
      <c r="A21" s="1">
        <v>1987</v>
      </c>
      <c r="B21" s="1">
        <v>36.3</v>
      </c>
      <c r="C21" s="1">
        <v>40.9</v>
      </c>
      <c r="D21" s="1">
        <v>35.4</v>
      </c>
    </row>
    <row r="22" spans="1:4">
      <c r="A22" s="1">
        <v>1988</v>
      </c>
      <c r="B22" s="1">
        <v>36.6</v>
      </c>
      <c r="C22" s="1">
        <v>40.4</v>
      </c>
      <c r="D22" s="1">
        <v>35.7</v>
      </c>
    </row>
    <row r="23" spans="1:4">
      <c r="A23" s="1">
        <v>1989</v>
      </c>
      <c r="B23" s="1">
        <v>37.5</v>
      </c>
      <c r="C23" s="1">
        <v>40.6</v>
      </c>
      <c r="D23" s="1">
        <v>35.4</v>
      </c>
    </row>
    <row r="24" spans="1:4">
      <c r="A24" s="1">
        <v>1990</v>
      </c>
      <c r="B24" s="1">
        <v>38.3</v>
      </c>
      <c r="C24" s="1">
        <v>41.4</v>
      </c>
      <c r="D24" s="1">
        <v>34.8</v>
      </c>
    </row>
    <row r="25" spans="1:4">
      <c r="A25" s="1">
        <v>1991</v>
      </c>
      <c r="B25" s="1">
        <v>39.2</v>
      </c>
      <c r="C25" s="1">
        <v>42.3</v>
      </c>
      <c r="D25" s="1">
        <v>34.8</v>
      </c>
    </row>
    <row r="26" spans="1:4">
      <c r="A26" s="1">
        <v>1992</v>
      </c>
      <c r="B26" s="1">
        <v>40</v>
      </c>
      <c r="C26" s="1">
        <v>43.3</v>
      </c>
      <c r="D26" s="1">
        <v>34.3</v>
      </c>
    </row>
    <row r="27" spans="1:4">
      <c r="A27" s="1">
        <v>1993</v>
      </c>
      <c r="B27" s="1">
        <v>40.4</v>
      </c>
      <c r="C27" s="1">
        <v>46.4</v>
      </c>
      <c r="D27" s="1">
        <v>35.5</v>
      </c>
    </row>
    <row r="28" spans="1:4">
      <c r="A28" s="1">
        <v>1994</v>
      </c>
      <c r="B28" s="1">
        <v>39.9</v>
      </c>
      <c r="C28" s="1">
        <v>45.7</v>
      </c>
      <c r="D28" s="1">
        <v>34.5</v>
      </c>
    </row>
    <row r="29" spans="1:4">
      <c r="A29" s="1">
        <v>1995</v>
      </c>
      <c r="B29" s="1">
        <v>39.1</v>
      </c>
      <c r="C29" s="1">
        <v>45.6</v>
      </c>
      <c r="D29" s="1">
        <v>34.6</v>
      </c>
    </row>
    <row r="30" spans="1:4">
      <c r="A30" s="1">
        <v>1996</v>
      </c>
      <c r="B30" s="1">
        <v>38.3</v>
      </c>
      <c r="C30" s="1">
        <v>45</v>
      </c>
      <c r="D30" s="1">
        <v>34.7</v>
      </c>
    </row>
    <row r="31" spans="1:4">
      <c r="A31" s="1">
        <v>1997</v>
      </c>
      <c r="B31" s="1">
        <v>38.3</v>
      </c>
      <c r="C31" s="1">
        <v>44.1</v>
      </c>
      <c r="D31" s="1">
        <v>34.2</v>
      </c>
    </row>
    <row r="32" spans="1:4">
      <c r="A32" s="1">
        <v>1998</v>
      </c>
      <c r="B32" s="1">
        <v>38.5</v>
      </c>
      <c r="C32" s="1">
        <v>44.2</v>
      </c>
      <c r="D32" s="1">
        <v>34.3</v>
      </c>
    </row>
    <row r="33" spans="1:4">
      <c r="A33" s="1">
        <v>1999</v>
      </c>
      <c r="B33" s="1">
        <v>38.3</v>
      </c>
      <c r="C33" s="1">
        <v>43.5</v>
      </c>
      <c r="D33" s="1">
        <v>35.1</v>
      </c>
    </row>
    <row r="34" spans="1:4">
      <c r="A34" s="1">
        <v>2000</v>
      </c>
      <c r="B34" s="1">
        <v>37.8</v>
      </c>
      <c r="C34" s="1">
        <v>41.8</v>
      </c>
      <c r="D34" s="1">
        <v>35.7</v>
      </c>
    </row>
    <row r="35" spans="1:4">
      <c r="A35" s="1">
        <v>2001</v>
      </c>
      <c r="B35" s="1">
        <v>38.3</v>
      </c>
      <c r="C35" s="1">
        <v>41.6</v>
      </c>
      <c r="D35" s="1">
        <v>36</v>
      </c>
    </row>
    <row r="36" spans="1:4">
      <c r="A36" s="1">
        <v>2002</v>
      </c>
      <c r="B36" s="1">
        <v>38.4</v>
      </c>
      <c r="C36" s="1">
        <v>41.6</v>
      </c>
      <c r="D36" s="1">
        <v>36.1</v>
      </c>
    </row>
    <row r="37" spans="1:4">
      <c r="A37" s="1">
        <v>2003</v>
      </c>
      <c r="B37" s="1">
        <v>37.9</v>
      </c>
      <c r="C37" s="1">
        <v>41.3</v>
      </c>
      <c r="D37" s="1">
        <v>35.9</v>
      </c>
    </row>
    <row r="38" spans="1:4">
      <c r="A38" s="1">
        <v>2004</v>
      </c>
      <c r="B38" s="1">
        <v>37</v>
      </c>
      <c r="C38" s="1">
        <v>40.5</v>
      </c>
      <c r="D38" s="1">
        <v>35.2</v>
      </c>
    </row>
    <row r="39" spans="1:4">
      <c r="A39" s="1">
        <v>2005</v>
      </c>
      <c r="B39" s="1">
        <v>36.4</v>
      </c>
      <c r="C39" s="1">
        <v>39.9</v>
      </c>
      <c r="D39" s="1">
        <v>34.6</v>
      </c>
    </row>
    <row r="40" spans="1:4">
      <c r="A40" s="1">
        <v>2006</v>
      </c>
      <c r="B40" s="1">
        <v>35.8</v>
      </c>
      <c r="C40" s="1">
        <v>39.5</v>
      </c>
      <c r="D40" s="1">
        <v>34.6</v>
      </c>
    </row>
    <row r="41" spans="1:4">
      <c r="A41" s="1">
        <v>2007</v>
      </c>
      <c r="B41" s="1">
        <v>35.1</v>
      </c>
      <c r="C41" s="1">
        <v>38.7</v>
      </c>
      <c r="D41" s="1">
        <v>34.4</v>
      </c>
    </row>
    <row r="42" spans="1:4">
      <c r="A42" s="1">
        <v>2008</v>
      </c>
      <c r="B42" s="1">
        <v>35.3</v>
      </c>
      <c r="C42" s="1">
        <v>38.9</v>
      </c>
      <c r="D42" s="1">
        <v>35.1</v>
      </c>
    </row>
    <row r="43" spans="1:4">
      <c r="A43" s="1">
        <v>2009</v>
      </c>
      <c r="B43" s="1">
        <v>36.2</v>
      </c>
      <c r="C43" s="1">
        <v>39.2</v>
      </c>
      <c r="D43" s="1">
        <v>36.6</v>
      </c>
    </row>
    <row r="44" spans="1:4">
      <c r="A44" s="1">
        <v>2010</v>
      </c>
      <c r="B44" s="1">
        <v>35.9</v>
      </c>
      <c r="C44" s="1">
        <v>38.6</v>
      </c>
      <c r="D44" s="1">
        <v>36.7</v>
      </c>
    </row>
    <row r="45" spans="1:4">
      <c r="A45" s="1">
        <v>2011</v>
      </c>
      <c r="B45" s="1">
        <v>35.6</v>
      </c>
      <c r="C45" s="1">
        <v>38.4</v>
      </c>
      <c r="D45" s="1">
        <v>36.5</v>
      </c>
    </row>
    <row r="46" spans="1:4">
      <c r="A46" s="1">
        <v>2012</v>
      </c>
      <c r="B46" s="1">
        <v>35.1</v>
      </c>
      <c r="C46" s="1">
        <v>38.4</v>
      </c>
      <c r="D46" s="1">
        <v>36.6</v>
      </c>
    </row>
    <row r="47" spans="1:4">
      <c r="A47" s="1">
        <v>2013</v>
      </c>
      <c r="B47" s="1">
        <v>34.7</v>
      </c>
      <c r="C47" s="1">
        <v>38.4</v>
      </c>
      <c r="D47" s="1">
        <v>36.2</v>
      </c>
    </row>
    <row r="48" spans="1:4">
      <c r="A48" s="1">
        <v>2014</v>
      </c>
      <c r="B48" s="1">
        <v>34.9</v>
      </c>
      <c r="C48" s="1">
        <v>38</v>
      </c>
      <c r="D48" s="1">
        <v>36.8</v>
      </c>
    </row>
    <row r="49" spans="1:4">
      <c r="A49" s="1">
        <v>2015</v>
      </c>
      <c r="B49" s="1">
        <v>34.8</v>
      </c>
      <c r="C49" s="1">
        <v>37.5</v>
      </c>
      <c r="D49" s="1">
        <v>36.8</v>
      </c>
    </row>
    <row r="50" spans="1:4">
      <c r="A50" s="1">
        <v>2016</v>
      </c>
      <c r="B50" s="1">
        <v>35.1</v>
      </c>
      <c r="C50" s="1">
        <v>37.8</v>
      </c>
      <c r="D50" s="1">
        <v>36</v>
      </c>
    </row>
    <row r="51" spans="1:4">
      <c r="A51" s="1">
        <v>2017</v>
      </c>
      <c r="B51" s="1">
        <v>35</v>
      </c>
      <c r="C51" s="1">
        <v>37.3</v>
      </c>
      <c r="D51" s="1">
        <v>35.6</v>
      </c>
    </row>
    <row r="52" spans="1:4">
      <c r="A52" s="1">
        <v>2018</v>
      </c>
      <c r="B52" s="1">
        <v>34.8</v>
      </c>
      <c r="C52" s="1">
        <v>37</v>
      </c>
      <c r="D52" s="1">
        <v>34.9</v>
      </c>
    </row>
    <row r="53" spans="1:4">
      <c r="A53" s="1">
        <v>2019</v>
      </c>
      <c r="B53" s="1">
        <v>34.8</v>
      </c>
      <c r="C53" s="1">
        <v>36.8</v>
      </c>
      <c r="D53" s="1">
        <v>34.7</v>
      </c>
    </row>
    <row r="54" spans="1:4">
      <c r="A54" s="1">
        <v>2020</v>
      </c>
      <c r="B54" s="1">
        <v>36.2</v>
      </c>
      <c r="C54" s="1">
        <v>37.2</v>
      </c>
      <c r="D54" s="1">
        <v>34.6</v>
      </c>
    </row>
    <row r="55" spans="1:4">
      <c r="A55" s="1">
        <v>2021</v>
      </c>
      <c r="B55" s="1">
        <v>35.9</v>
      </c>
      <c r="C55" s="1">
        <v>36.6</v>
      </c>
      <c r="D55" s="1">
        <v>34.2</v>
      </c>
    </row>
    <row r="56" spans="1:4">
      <c r="A56" s="1">
        <v>2022</v>
      </c>
      <c r="B56" s="1">
        <v>34.5</v>
      </c>
      <c r="C56" s="1">
        <v>36.1</v>
      </c>
      <c r="D56" s="1">
        <v>34.1</v>
      </c>
    </row>
    <row r="57" spans="1:4">
      <c r="A57" s="1">
        <v>2023</v>
      </c>
      <c r="B57" s="1">
        <v>35.6</v>
      </c>
      <c r="D57" s="1">
        <v>33.8</v>
      </c>
    </row>
    <row r="58" spans="1:4">
      <c r="A58" s="1">
        <v>2024</v>
      </c>
      <c r="B58" s="1">
        <v>35.9</v>
      </c>
      <c r="D58" s="1">
        <v>34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58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287</v>
      </c>
    </row>
    <row r="3" spans="1:4">
      <c r="A3" s="2" t="s">
        <v>32</v>
      </c>
      <c r="B3" s="2" t="s">
        <v>270</v>
      </c>
      <c r="C3" s="2" t="s">
        <v>274</v>
      </c>
      <c r="D3" s="2" t="s">
        <v>272</v>
      </c>
    </row>
    <row r="4" spans="1:4">
      <c r="A4" s="1">
        <v>1970</v>
      </c>
      <c r="B4" s="1">
        <v>17.1</v>
      </c>
      <c r="C4" s="1">
        <v>14.9</v>
      </c>
    </row>
    <row r="5" spans="1:4">
      <c r="A5" s="1">
        <v>1971</v>
      </c>
      <c r="B5" s="1">
        <v>17.8</v>
      </c>
      <c r="C5" s="1">
        <v>16.1</v>
      </c>
    </row>
    <row r="6" spans="1:4">
      <c r="A6" s="1">
        <v>1972</v>
      </c>
      <c r="B6" s="1">
        <v>18.6</v>
      </c>
      <c r="C6" s="1">
        <v>17.4</v>
      </c>
    </row>
    <row r="7" spans="1:4">
      <c r="A7" s="1">
        <v>1973</v>
      </c>
      <c r="B7" s="1">
        <v>19.2</v>
      </c>
      <c r="C7" s="1">
        <v>18.2</v>
      </c>
    </row>
    <row r="8" spans="1:4">
      <c r="A8" s="1">
        <v>1974</v>
      </c>
      <c r="B8" s="1">
        <v>19.5</v>
      </c>
      <c r="C8" s="1">
        <v>19.3</v>
      </c>
    </row>
    <row r="9" spans="1:4">
      <c r="A9" s="1">
        <v>1975</v>
      </c>
      <c r="B9" s="1">
        <v>20.4</v>
      </c>
      <c r="C9" s="1">
        <v>21.2</v>
      </c>
    </row>
    <row r="10" spans="1:4">
      <c r="A10" s="1">
        <v>1976</v>
      </c>
      <c r="B10" s="1">
        <v>21.3</v>
      </c>
      <c r="C10" s="1">
        <v>21.4</v>
      </c>
    </row>
    <row r="11" spans="1:4">
      <c r="A11" s="1">
        <v>1977</v>
      </c>
      <c r="B11" s="1">
        <v>21.7</v>
      </c>
      <c r="C11" s="1">
        <v>21.8</v>
      </c>
    </row>
    <row r="12" spans="1:4">
      <c r="A12" s="1">
        <v>1978</v>
      </c>
      <c r="B12" s="1">
        <v>22.4</v>
      </c>
      <c r="C12" s="1">
        <v>22.9</v>
      </c>
    </row>
    <row r="13" spans="1:4">
      <c r="A13" s="1">
        <v>1979</v>
      </c>
      <c r="B13" s="1">
        <v>23</v>
      </c>
      <c r="C13" s="1">
        <v>24.1</v>
      </c>
    </row>
    <row r="14" spans="1:4">
      <c r="A14" s="1">
        <v>1980</v>
      </c>
      <c r="B14" s="1">
        <v>23.4</v>
      </c>
      <c r="C14" s="1">
        <v>25.7</v>
      </c>
    </row>
    <row r="15" spans="1:4">
      <c r="A15" s="1">
        <v>1981</v>
      </c>
      <c r="B15" s="1">
        <v>24.1</v>
      </c>
      <c r="C15" s="1">
        <v>27.4</v>
      </c>
    </row>
    <row r="16" spans="1:4">
      <c r="A16" s="1">
        <v>1982</v>
      </c>
      <c r="B16" s="1">
        <v>24.4</v>
      </c>
      <c r="C16" s="1">
        <v>28.3</v>
      </c>
    </row>
    <row r="17" spans="1:4">
      <c r="A17" s="1">
        <v>1983</v>
      </c>
      <c r="B17" s="1">
        <v>25</v>
      </c>
      <c r="C17" s="1">
        <v>28.4</v>
      </c>
    </row>
    <row r="18" spans="1:4">
      <c r="A18" s="1">
        <v>1984</v>
      </c>
      <c r="B18" s="1">
        <v>25.2</v>
      </c>
      <c r="C18" s="1">
        <v>27.5</v>
      </c>
    </row>
    <row r="19" spans="1:4">
      <c r="A19" s="1">
        <v>1985</v>
      </c>
      <c r="B19" s="1">
        <v>25.1</v>
      </c>
      <c r="C19" s="1">
        <v>27.1</v>
      </c>
    </row>
    <row r="20" spans="1:4">
      <c r="A20" s="1">
        <v>1986</v>
      </c>
      <c r="B20" s="1">
        <v>24.7</v>
      </c>
      <c r="C20" s="1">
        <v>26.7</v>
      </c>
    </row>
    <row r="21" spans="1:4">
      <c r="A21" s="1">
        <v>1987</v>
      </c>
      <c r="B21" s="1">
        <v>25</v>
      </c>
      <c r="C21" s="1">
        <v>27.2</v>
      </c>
    </row>
    <row r="22" spans="1:4">
      <c r="A22" s="1">
        <v>1988</v>
      </c>
      <c r="B22" s="1">
        <v>25.7</v>
      </c>
      <c r="C22" s="1">
        <v>28.3</v>
      </c>
    </row>
    <row r="23" spans="1:4">
      <c r="A23" s="1">
        <v>1989</v>
      </c>
      <c r="B23" s="1">
        <v>26.7</v>
      </c>
      <c r="C23" s="1">
        <v>28.5</v>
      </c>
    </row>
    <row r="24" spans="1:4">
      <c r="A24" s="1">
        <v>1990</v>
      </c>
      <c r="B24" s="1">
        <v>27.8</v>
      </c>
      <c r="C24" s="1">
        <v>28.6</v>
      </c>
    </row>
    <row r="25" spans="1:4">
      <c r="A25" s="1">
        <v>1991</v>
      </c>
      <c r="B25" s="1">
        <v>29.3</v>
      </c>
      <c r="C25" s="1">
        <v>28.7</v>
      </c>
    </row>
    <row r="26" spans="1:4">
      <c r="A26" s="1">
        <v>1992</v>
      </c>
      <c r="B26" s="1">
        <v>30.1</v>
      </c>
      <c r="C26" s="1">
        <v>29.6</v>
      </c>
    </row>
    <row r="27" spans="1:4">
      <c r="A27" s="1">
        <v>1993</v>
      </c>
      <c r="B27" s="1">
        <v>30.5</v>
      </c>
      <c r="C27" s="1">
        <v>30</v>
      </c>
      <c r="D27" s="1">
        <v>34.2</v>
      </c>
    </row>
    <row r="28" spans="1:4">
      <c r="A28" s="1">
        <v>1994</v>
      </c>
      <c r="B28" s="1">
        <v>30.5</v>
      </c>
      <c r="C28" s="1">
        <v>30.5</v>
      </c>
      <c r="D28" s="1">
        <v>33.8</v>
      </c>
    </row>
    <row r="29" spans="1:4">
      <c r="A29" s="1">
        <v>1995</v>
      </c>
      <c r="B29" s="1">
        <v>30.3</v>
      </c>
      <c r="C29" s="1">
        <v>29.3</v>
      </c>
      <c r="D29" s="1">
        <v>32.8</v>
      </c>
    </row>
    <row r="30" spans="1:4">
      <c r="A30" s="1">
        <v>1996</v>
      </c>
      <c r="B30" s="1">
        <v>30.3</v>
      </c>
      <c r="C30" s="1">
        <v>29.2</v>
      </c>
      <c r="D30" s="1">
        <v>32.5</v>
      </c>
    </row>
    <row r="31" spans="1:4">
      <c r="A31" s="1">
        <v>1997</v>
      </c>
      <c r="B31" s="1">
        <v>29.9</v>
      </c>
      <c r="C31" s="1">
        <v>29.4</v>
      </c>
      <c r="D31" s="1">
        <v>32.4</v>
      </c>
    </row>
    <row r="32" spans="1:4">
      <c r="A32" s="1">
        <v>1998</v>
      </c>
      <c r="B32" s="1">
        <v>29.7</v>
      </c>
      <c r="C32" s="1">
        <v>29.4</v>
      </c>
      <c r="D32" s="1">
        <v>31.8</v>
      </c>
    </row>
    <row r="33" spans="1:4">
      <c r="A33" s="1">
        <v>1999</v>
      </c>
      <c r="B33" s="1">
        <v>30</v>
      </c>
      <c r="C33" s="1">
        <v>29.3</v>
      </c>
      <c r="D33" s="1">
        <v>31.6</v>
      </c>
    </row>
    <row r="34" spans="1:4">
      <c r="A34" s="1">
        <v>2000</v>
      </c>
      <c r="B34" s="1">
        <v>29.9</v>
      </c>
      <c r="C34" s="1">
        <v>29.1</v>
      </c>
      <c r="D34" s="1">
        <v>30.2</v>
      </c>
    </row>
    <row r="35" spans="1:4">
      <c r="A35" s="1">
        <v>2001</v>
      </c>
      <c r="B35" s="1">
        <v>30.4</v>
      </c>
      <c r="C35" s="1">
        <v>29.1</v>
      </c>
      <c r="D35" s="1">
        <v>29.9</v>
      </c>
    </row>
    <row r="36" spans="1:4">
      <c r="A36" s="1">
        <v>2002</v>
      </c>
      <c r="B36" s="1">
        <v>30.4</v>
      </c>
      <c r="C36" s="1">
        <v>29.4</v>
      </c>
      <c r="D36" s="1">
        <v>30.3</v>
      </c>
    </row>
    <row r="37" spans="1:4">
      <c r="A37" s="1">
        <v>2003</v>
      </c>
      <c r="B37" s="1">
        <v>30.8</v>
      </c>
      <c r="C37" s="1">
        <v>29.5</v>
      </c>
      <c r="D37" s="1">
        <v>30.8</v>
      </c>
    </row>
    <row r="38" spans="1:4">
      <c r="A38" s="1">
        <v>2004</v>
      </c>
      <c r="B38" s="1">
        <v>30.7</v>
      </c>
      <c r="C38" s="1">
        <v>29.8</v>
      </c>
      <c r="D38" s="1">
        <v>31.1</v>
      </c>
    </row>
    <row r="39" spans="1:4">
      <c r="A39" s="1">
        <v>2005</v>
      </c>
      <c r="B39" s="1">
        <v>30.3</v>
      </c>
      <c r="C39" s="1">
        <v>29.6</v>
      </c>
      <c r="D39" s="1">
        <v>31</v>
      </c>
    </row>
    <row r="40" spans="1:4">
      <c r="A40" s="1">
        <v>2006</v>
      </c>
      <c r="B40" s="1">
        <v>29.9</v>
      </c>
      <c r="C40" s="1">
        <v>29</v>
      </c>
      <c r="D40" s="1">
        <v>30.8</v>
      </c>
    </row>
    <row r="41" spans="1:4">
      <c r="A41" s="1">
        <v>2007</v>
      </c>
      <c r="B41" s="1">
        <v>29.2</v>
      </c>
      <c r="C41" s="1">
        <v>28.3</v>
      </c>
      <c r="D41" s="1">
        <v>30.1</v>
      </c>
    </row>
    <row r="42" spans="1:4">
      <c r="A42" s="1">
        <v>2008</v>
      </c>
      <c r="B42" s="1">
        <v>28.8</v>
      </c>
      <c r="C42" s="1">
        <v>27.8</v>
      </c>
      <c r="D42" s="1">
        <v>29.3</v>
      </c>
    </row>
    <row r="43" spans="1:4">
      <c r="A43" s="1">
        <v>2009</v>
      </c>
      <c r="B43" s="1">
        <v>29.4</v>
      </c>
      <c r="C43" s="1">
        <v>29.4</v>
      </c>
      <c r="D43" s="1">
        <v>29.3</v>
      </c>
    </row>
    <row r="44" spans="1:4">
      <c r="A44" s="1">
        <v>2010</v>
      </c>
      <c r="B44" s="1">
        <v>29.9</v>
      </c>
      <c r="C44" s="1">
        <v>30.4</v>
      </c>
      <c r="D44" s="1">
        <v>29</v>
      </c>
    </row>
    <row r="45" spans="1:4">
      <c r="A45" s="1">
        <v>2011</v>
      </c>
      <c r="B45" s="1">
        <v>30</v>
      </c>
      <c r="C45" s="1">
        <v>29.9</v>
      </c>
      <c r="D45" s="1">
        <v>28.5</v>
      </c>
    </row>
    <row r="46" spans="1:4">
      <c r="A46" s="1">
        <v>2012</v>
      </c>
      <c r="B46" s="1">
        <v>29.9</v>
      </c>
      <c r="C46" s="1">
        <v>29.7</v>
      </c>
      <c r="D46" s="1">
        <v>28.5</v>
      </c>
    </row>
    <row r="47" spans="1:4">
      <c r="A47" s="1">
        <v>2013</v>
      </c>
      <c r="B47" s="1">
        <v>30</v>
      </c>
      <c r="C47" s="1">
        <v>29.8</v>
      </c>
      <c r="D47" s="1">
        <v>28.5</v>
      </c>
    </row>
    <row r="48" spans="1:4">
      <c r="A48" s="1">
        <v>2014</v>
      </c>
      <c r="B48" s="1">
        <v>30</v>
      </c>
      <c r="C48" s="1">
        <v>29.5</v>
      </c>
      <c r="D48" s="1">
        <v>28.4</v>
      </c>
    </row>
    <row r="49" spans="1:4">
      <c r="A49" s="1">
        <v>2015</v>
      </c>
      <c r="B49" s="1">
        <v>30.2</v>
      </c>
      <c r="C49" s="1">
        <v>29.1</v>
      </c>
      <c r="D49" s="1">
        <v>28.6</v>
      </c>
    </row>
    <row r="50" spans="1:4">
      <c r="A50" s="1">
        <v>2016</v>
      </c>
      <c r="B50" s="1">
        <v>30.5</v>
      </c>
      <c r="C50" s="1">
        <v>28.5</v>
      </c>
      <c r="D50" s="1">
        <v>28.9</v>
      </c>
    </row>
    <row r="51" spans="1:4">
      <c r="A51" s="1">
        <v>2017</v>
      </c>
      <c r="B51" s="1">
        <v>30.5</v>
      </c>
      <c r="C51" s="1">
        <v>28.1</v>
      </c>
      <c r="D51" s="1">
        <v>28.7</v>
      </c>
    </row>
    <row r="52" spans="1:4">
      <c r="A52" s="1">
        <v>2018</v>
      </c>
      <c r="B52" s="1">
        <v>30.4</v>
      </c>
      <c r="C52" s="1">
        <v>27.8</v>
      </c>
      <c r="D52" s="1">
        <v>28.5</v>
      </c>
    </row>
    <row r="53" spans="1:4">
      <c r="A53" s="1">
        <v>2019</v>
      </c>
      <c r="B53" s="1">
        <v>30.2</v>
      </c>
      <c r="C53" s="1">
        <v>27.6</v>
      </c>
      <c r="D53" s="1">
        <v>28.5</v>
      </c>
    </row>
    <row r="54" spans="1:4">
      <c r="A54" s="1">
        <v>2020</v>
      </c>
      <c r="B54" s="1">
        <v>30.7</v>
      </c>
      <c r="C54" s="1">
        <v>28</v>
      </c>
      <c r="D54" s="1">
        <v>28.8</v>
      </c>
    </row>
    <row r="55" spans="1:4">
      <c r="A55" s="1">
        <v>2021</v>
      </c>
      <c r="B55" s="1">
        <v>30.9</v>
      </c>
      <c r="C55" s="1">
        <v>28.1</v>
      </c>
      <c r="D55" s="1">
        <v>28.8</v>
      </c>
    </row>
    <row r="56" spans="1:4">
      <c r="A56" s="1">
        <v>2022</v>
      </c>
      <c r="B56" s="1">
        <v>30.1</v>
      </c>
      <c r="C56" s="1">
        <v>27.4</v>
      </c>
      <c r="D56" s="1">
        <v>28.2</v>
      </c>
    </row>
    <row r="57" spans="1:4">
      <c r="A57" s="1">
        <v>2023</v>
      </c>
      <c r="B57" s="1">
        <v>30</v>
      </c>
      <c r="C57" s="1">
        <v>27.3</v>
      </c>
      <c r="D57" s="1">
        <v>28.2</v>
      </c>
    </row>
    <row r="58" spans="1:4">
      <c r="A58" s="1">
        <v>2024</v>
      </c>
      <c r="B58" s="1">
        <v>30.1</v>
      </c>
      <c r="C58" s="1">
        <v>27.2</v>
      </c>
      <c r="D58" s="1">
        <v>28.4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9"/>
  <sheetViews>
    <sheetView workbookViewId="0"/>
  </sheetViews>
  <sheetFormatPr defaultRowHeight="15"/>
  <cols>
    <col min="1" max="7" width="20.7109375" style="1" customWidth="1"/>
  </cols>
  <sheetData>
    <row r="1" spans="1:7">
      <c r="A1" s="2" t="s">
        <v>294</v>
      </c>
    </row>
    <row r="3" spans="1:7">
      <c r="A3" s="2" t="s">
        <v>32</v>
      </c>
      <c r="B3" s="2" t="s">
        <v>288</v>
      </c>
      <c r="C3" s="2" t="s">
        <v>289</v>
      </c>
      <c r="D3" s="2" t="s">
        <v>290</v>
      </c>
      <c r="E3" s="2" t="s">
        <v>291</v>
      </c>
      <c r="F3" s="2" t="s">
        <v>292</v>
      </c>
      <c r="G3" s="2" t="s">
        <v>293</v>
      </c>
    </row>
    <row r="4" spans="1:7">
      <c r="A4" s="1">
        <v>2020</v>
      </c>
      <c r="B4" s="1">
        <v>-9.800000000000001</v>
      </c>
      <c r="C4" s="1">
        <v>1.7</v>
      </c>
      <c r="D4" s="1">
        <v>0.8</v>
      </c>
      <c r="E4" s="1">
        <v>-8</v>
      </c>
      <c r="F4" s="1">
        <v>1.1</v>
      </c>
      <c r="G4" s="1">
        <v>5.3</v>
      </c>
    </row>
    <row r="5" spans="1:7">
      <c r="A5" s="1">
        <v>2021</v>
      </c>
      <c r="B5" s="1">
        <v>7.4</v>
      </c>
      <c r="C5" s="1">
        <v>19.3</v>
      </c>
      <c r="D5" s="1">
        <v>2.3</v>
      </c>
      <c r="E5" s="1">
        <v>3.8</v>
      </c>
      <c r="F5" s="1">
        <v>0.7</v>
      </c>
      <c r="G5" s="1">
        <v>18.7</v>
      </c>
    </row>
    <row r="6" spans="1:7">
      <c r="A6" s="1">
        <v>2022</v>
      </c>
      <c r="B6" s="1">
        <v>20.1</v>
      </c>
      <c r="C6" s="1">
        <v>15.8</v>
      </c>
      <c r="D6" s="1">
        <v>0</v>
      </c>
      <c r="E6" s="1">
        <v>9</v>
      </c>
      <c r="F6" s="1">
        <v>3.8</v>
      </c>
      <c r="G6" s="1">
        <v>8.5</v>
      </c>
    </row>
    <row r="7" spans="1:7">
      <c r="A7" s="1">
        <v>2023</v>
      </c>
      <c r="B7" s="1">
        <v>4.1</v>
      </c>
      <c r="C7" s="1">
        <v>8.699999999999999</v>
      </c>
      <c r="D7" s="1">
        <v>3.5</v>
      </c>
      <c r="E7" s="1">
        <v>4.5</v>
      </c>
      <c r="F7" s="1">
        <v>0.1</v>
      </c>
      <c r="G7" s="1">
        <v>12.7</v>
      </c>
    </row>
    <row r="8" spans="1:7">
      <c r="A8" s="1">
        <v>2024</v>
      </c>
      <c r="B8" s="1">
        <v>1.8</v>
      </c>
      <c r="C8" s="1">
        <v>-9.199999999999999</v>
      </c>
      <c r="D8" s="1">
        <v>5.2</v>
      </c>
      <c r="E8" s="1">
        <v>0.9</v>
      </c>
      <c r="F8" s="1">
        <v>0.6</v>
      </c>
      <c r="G8" s="1">
        <v>-4.4</v>
      </c>
    </row>
    <row r="9" spans="1:7">
      <c r="A9" s="1">
        <v>2025</v>
      </c>
      <c r="B9" s="1">
        <v>3.3</v>
      </c>
      <c r="C9" s="1">
        <v>0</v>
      </c>
      <c r="D9" s="1">
        <v>4.4</v>
      </c>
      <c r="E9" s="1">
        <v>-1.3</v>
      </c>
      <c r="F9" s="1">
        <v>5</v>
      </c>
      <c r="G9" s="1">
        <v>4.7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9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297</v>
      </c>
    </row>
    <row r="3" spans="1:6">
      <c r="A3" s="2" t="s">
        <v>32</v>
      </c>
      <c r="B3" s="2" t="s">
        <v>288</v>
      </c>
      <c r="C3" s="2" t="s">
        <v>289</v>
      </c>
      <c r="D3" s="2" t="s">
        <v>292</v>
      </c>
      <c r="E3" s="2" t="s">
        <v>295</v>
      </c>
      <c r="F3" s="2" t="s">
        <v>296</v>
      </c>
    </row>
    <row r="4" spans="1:6">
      <c r="A4" s="1">
        <v>2020</v>
      </c>
      <c r="B4" s="1">
        <v>-9.800000000000001</v>
      </c>
      <c r="C4" s="1">
        <v>1.7</v>
      </c>
      <c r="D4" s="1">
        <v>1.1</v>
      </c>
      <c r="E4" s="1">
        <v>-7.3</v>
      </c>
      <c r="F4" s="1">
        <v>5.3</v>
      </c>
    </row>
    <row r="5" spans="1:6">
      <c r="A5" s="1">
        <v>2021</v>
      </c>
      <c r="B5" s="1">
        <v>-2.4</v>
      </c>
      <c r="C5" s="1">
        <v>19.3</v>
      </c>
      <c r="D5" s="1">
        <v>1.8</v>
      </c>
      <c r="E5" s="1">
        <v>-1.2</v>
      </c>
      <c r="F5" s="1">
        <v>22.3</v>
      </c>
    </row>
    <row r="6" spans="1:6">
      <c r="A6" s="1">
        <v>2022</v>
      </c>
      <c r="B6" s="1">
        <v>17.7</v>
      </c>
      <c r="C6" s="1">
        <v>15.8</v>
      </c>
      <c r="D6" s="1">
        <v>5.5</v>
      </c>
      <c r="E6" s="1">
        <v>7.9</v>
      </c>
      <c r="F6" s="1">
        <v>11.5</v>
      </c>
    </row>
    <row r="7" spans="1:6">
      <c r="A7" s="1">
        <v>2023</v>
      </c>
      <c r="B7" s="1">
        <v>21.8</v>
      </c>
      <c r="C7" s="1">
        <v>8.699999999999999</v>
      </c>
      <c r="D7" s="1">
        <v>5.7</v>
      </c>
      <c r="E7" s="1">
        <v>15.8</v>
      </c>
      <c r="F7" s="1">
        <v>8.4</v>
      </c>
    </row>
    <row r="8" spans="1:6">
      <c r="A8" s="1">
        <v>2024</v>
      </c>
      <c r="B8" s="1">
        <v>23.6</v>
      </c>
      <c r="C8" s="1">
        <v>-9.199999999999999</v>
      </c>
      <c r="D8" s="1">
        <v>6.2</v>
      </c>
      <c r="E8" s="1">
        <v>21.9</v>
      </c>
      <c r="F8" s="1">
        <v>-4.6</v>
      </c>
    </row>
    <row r="9" spans="1:6">
      <c r="A9" s="1">
        <v>2025</v>
      </c>
      <c r="B9" s="1">
        <v>26.9</v>
      </c>
      <c r="C9" s="1">
        <v>0</v>
      </c>
      <c r="D9" s="1">
        <v>11.2</v>
      </c>
      <c r="E9" s="1">
        <v>24.9</v>
      </c>
      <c r="F9" s="1">
        <v>9.199999999999999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37</v>
      </c>
    </row>
    <row r="3" spans="1:3">
      <c r="A3" s="2" t="s">
        <v>32</v>
      </c>
      <c r="B3" s="2" t="s">
        <v>35</v>
      </c>
      <c r="C3" s="2" t="s">
        <v>36</v>
      </c>
    </row>
    <row r="4" spans="1:3">
      <c r="A4" s="1">
        <v>2001</v>
      </c>
      <c r="B4" s="1">
        <v>0.1</v>
      </c>
      <c r="C4" s="1">
        <v>0.5</v>
      </c>
    </row>
    <row r="5" spans="1:3">
      <c r="A5" s="1">
        <v>2002</v>
      </c>
      <c r="B5" s="1">
        <v>1.1</v>
      </c>
      <c r="C5" s="1">
        <v>0.5</v>
      </c>
    </row>
    <row r="6" spans="1:3">
      <c r="A6" s="1">
        <v>2003</v>
      </c>
      <c r="B6" s="1">
        <v>0.1</v>
      </c>
      <c r="C6" s="1">
        <v>0.5</v>
      </c>
    </row>
    <row r="7" spans="1:3">
      <c r="A7" s="1">
        <v>2004</v>
      </c>
      <c r="B7" s="1">
        <v>0.2</v>
      </c>
      <c r="C7" s="1">
        <v>0.5</v>
      </c>
    </row>
    <row r="8" spans="1:3">
      <c r="A8" s="1">
        <v>2005</v>
      </c>
      <c r="B8" s="1">
        <v>0.1</v>
      </c>
      <c r="C8" s="1">
        <v>0.5</v>
      </c>
    </row>
    <row r="9" spans="1:3">
      <c r="A9" s="1">
        <v>2006</v>
      </c>
      <c r="B9" s="1">
        <v>-0.2</v>
      </c>
      <c r="C9" s="1">
        <v>0.5</v>
      </c>
    </row>
    <row r="10" spans="1:3">
      <c r="A10" s="1">
        <v>2007</v>
      </c>
      <c r="B10" s="1">
        <v>-0.1</v>
      </c>
      <c r="C10" s="1">
        <v>0.5</v>
      </c>
    </row>
    <row r="11" spans="1:3">
      <c r="A11" s="1">
        <v>2008</v>
      </c>
      <c r="B11" s="1">
        <v>0.4</v>
      </c>
      <c r="C11" s="1">
        <v>0.5</v>
      </c>
    </row>
    <row r="12" spans="1:3">
      <c r="A12" s="1">
        <v>2009</v>
      </c>
      <c r="B12" s="1">
        <v>1.6</v>
      </c>
      <c r="C12" s="1">
        <v>0.5</v>
      </c>
    </row>
    <row r="13" spans="1:3">
      <c r="A13" s="1">
        <v>2010</v>
      </c>
      <c r="B13" s="1">
        <v>0.3</v>
      </c>
      <c r="C13" s="1">
        <v>0.5</v>
      </c>
    </row>
    <row r="14" spans="1:3">
      <c r="A14" s="1">
        <v>2011</v>
      </c>
      <c r="B14" s="1">
        <v>-0.5</v>
      </c>
      <c r="C14" s="1">
        <v>0.5</v>
      </c>
    </row>
    <row r="15" spans="1:3">
      <c r="A15" s="1">
        <v>2012</v>
      </c>
      <c r="B15" s="1">
        <v>0.7</v>
      </c>
      <c r="C15" s="1">
        <v>0.5</v>
      </c>
    </row>
    <row r="16" spans="1:3">
      <c r="A16" s="1">
        <v>2013</v>
      </c>
      <c r="B16" s="1">
        <v>0.4</v>
      </c>
      <c r="C16" s="1">
        <v>0.5</v>
      </c>
    </row>
    <row r="17" spans="1:3">
      <c r="A17" s="1">
        <v>2014</v>
      </c>
      <c r="B17" s="1">
        <v>0.7</v>
      </c>
      <c r="C17" s="1">
        <v>0.5</v>
      </c>
    </row>
    <row r="18" spans="1:3">
      <c r="A18" s="1">
        <v>2015</v>
      </c>
      <c r="B18" s="1">
        <v>0.6</v>
      </c>
      <c r="C18" s="1">
        <v>0.5</v>
      </c>
    </row>
    <row r="19" spans="1:3">
      <c r="A19" s="1">
        <v>2016</v>
      </c>
      <c r="B19" s="1">
        <v>0.9</v>
      </c>
      <c r="C19" s="1">
        <v>0.5</v>
      </c>
    </row>
    <row r="20" spans="1:3">
      <c r="A20" s="1">
        <v>2017</v>
      </c>
      <c r="B20" s="1">
        <v>0.1</v>
      </c>
      <c r="C20" s="1">
        <v>0.5</v>
      </c>
    </row>
    <row r="21" spans="1:3">
      <c r="A21" s="1">
        <v>2018</v>
      </c>
      <c r="B21" s="1">
        <v>-0.7</v>
      </c>
      <c r="C21" s="1">
        <v>0.5</v>
      </c>
    </row>
    <row r="22" spans="1:3">
      <c r="A22" s="1">
        <v>2019</v>
      </c>
      <c r="B22" s="1">
        <v>0.5</v>
      </c>
      <c r="C22" s="1">
        <v>0.5</v>
      </c>
    </row>
    <row r="23" spans="1:3">
      <c r="A23" s="1">
        <v>2020</v>
      </c>
      <c r="B23" s="1">
        <v>3.6</v>
      </c>
      <c r="C23" s="1">
        <v>0.5</v>
      </c>
    </row>
    <row r="24" spans="1:3">
      <c r="A24" s="1">
        <v>2021</v>
      </c>
      <c r="B24" s="1">
        <v>-1.1</v>
      </c>
      <c r="C24" s="1">
        <v>0.5</v>
      </c>
    </row>
    <row r="25" spans="1:3">
      <c r="A25" s="1">
        <v>2022</v>
      </c>
      <c r="B25" s="1">
        <v>-1</v>
      </c>
      <c r="C25" s="1">
        <v>0.5</v>
      </c>
    </row>
    <row r="26" spans="1:3">
      <c r="A26" s="1">
        <v>2023</v>
      </c>
      <c r="B26" s="1">
        <v>0.4</v>
      </c>
      <c r="C26" s="1">
        <v>0.5</v>
      </c>
    </row>
    <row r="27" spans="1:3">
      <c r="A27" s="1">
        <v>2024</v>
      </c>
      <c r="B27" s="1">
        <v>0.9</v>
      </c>
      <c r="C27" s="1">
        <v>0.5</v>
      </c>
    </row>
    <row r="28" spans="1:3">
      <c r="A28" s="1">
        <v>2025</v>
      </c>
      <c r="B28" s="1">
        <v>2.5</v>
      </c>
      <c r="C28" s="1">
        <v>0.5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B337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443</v>
      </c>
    </row>
    <row r="3" spans="1:2">
      <c r="A3" s="2" t="s">
        <v>441</v>
      </c>
      <c r="B3" s="2" t="s">
        <v>442</v>
      </c>
    </row>
    <row r="4" spans="1:2">
      <c r="A4" s="1" t="s">
        <v>298</v>
      </c>
      <c r="B4" s="1">
        <v>8.800000000000001</v>
      </c>
    </row>
    <row r="5" spans="1:2">
      <c r="A5" s="1" t="s">
        <v>299</v>
      </c>
      <c r="B5" s="1">
        <v>-19.9</v>
      </c>
    </row>
    <row r="6" spans="1:2">
      <c r="A6" s="1" t="s">
        <v>300</v>
      </c>
      <c r="B6" s="1">
        <v>-15.2</v>
      </c>
    </row>
    <row r="7" spans="1:2">
      <c r="A7" s="1" t="s">
        <v>301</v>
      </c>
      <c r="B7" s="1">
        <v>7.3</v>
      </c>
    </row>
    <row r="8" spans="1:2">
      <c r="A8" s="1" t="s">
        <v>302</v>
      </c>
      <c r="B8" s="1">
        <v>-10.8</v>
      </c>
    </row>
    <row r="9" spans="1:2">
      <c r="A9" s="1" t="s">
        <v>302</v>
      </c>
      <c r="B9" s="1">
        <v>16.7</v>
      </c>
    </row>
    <row r="10" spans="1:2">
      <c r="A10" s="1" t="s">
        <v>303</v>
      </c>
      <c r="B10" s="1">
        <v>-1.2</v>
      </c>
    </row>
    <row r="11" spans="1:2">
      <c r="A11" s="1" t="s">
        <v>304</v>
      </c>
      <c r="B11" s="1">
        <v>6.7</v>
      </c>
    </row>
    <row r="12" spans="1:2">
      <c r="A12" s="1" t="s">
        <v>304</v>
      </c>
      <c r="B12" s="1">
        <v>9.300000000000001</v>
      </c>
    </row>
    <row r="13" spans="1:2">
      <c r="A13" s="1" t="s">
        <v>305</v>
      </c>
      <c r="B13" s="1">
        <v>3.7</v>
      </c>
    </row>
    <row r="14" spans="1:2">
      <c r="A14" s="1" t="s">
        <v>306</v>
      </c>
      <c r="B14" s="1">
        <v>-2.2</v>
      </c>
    </row>
    <row r="15" spans="1:2">
      <c r="A15" s="1" t="s">
        <v>306</v>
      </c>
      <c r="B15" s="1">
        <v>-12.5</v>
      </c>
    </row>
    <row r="16" spans="1:2">
      <c r="A16" s="1" t="s">
        <v>307</v>
      </c>
      <c r="B16" s="1">
        <v>-0.7</v>
      </c>
    </row>
    <row r="17" spans="1:2">
      <c r="A17" s="1" t="s">
        <v>308</v>
      </c>
      <c r="B17" s="1">
        <v>-7.4</v>
      </c>
    </row>
    <row r="18" spans="1:2">
      <c r="A18" s="1" t="s">
        <v>309</v>
      </c>
      <c r="B18" s="1">
        <v>12.1</v>
      </c>
    </row>
    <row r="19" spans="1:2">
      <c r="A19" s="1" t="s">
        <v>310</v>
      </c>
      <c r="B19" s="1">
        <v>-4.4</v>
      </c>
    </row>
    <row r="20" spans="1:2">
      <c r="A20" s="1" t="s">
        <v>311</v>
      </c>
      <c r="B20" s="1">
        <v>11.8</v>
      </c>
    </row>
    <row r="21" spans="1:2">
      <c r="A21" s="1" t="s">
        <v>312</v>
      </c>
      <c r="B21" s="1">
        <v>-9.699999999999999</v>
      </c>
    </row>
    <row r="22" spans="1:2">
      <c r="A22" s="1" t="s">
        <v>313</v>
      </c>
      <c r="B22" s="1">
        <v>9.4</v>
      </c>
    </row>
    <row r="23" spans="1:2">
      <c r="A23" s="1" t="s">
        <v>314</v>
      </c>
      <c r="B23" s="1">
        <v>-14.1</v>
      </c>
    </row>
    <row r="24" spans="1:2">
      <c r="A24" s="1" t="s">
        <v>314</v>
      </c>
      <c r="B24" s="1">
        <v>-6.3</v>
      </c>
    </row>
    <row r="25" spans="1:2">
      <c r="A25" s="1" t="s">
        <v>315</v>
      </c>
      <c r="B25" s="1">
        <v>-18.4</v>
      </c>
    </row>
    <row r="26" spans="1:2">
      <c r="A26" s="1" t="s">
        <v>315</v>
      </c>
      <c r="B26" s="1">
        <v>30.3</v>
      </c>
    </row>
    <row r="27" spans="1:2">
      <c r="A27" s="1" t="s">
        <v>316</v>
      </c>
      <c r="B27" s="1">
        <v>1.2</v>
      </c>
    </row>
    <row r="28" spans="1:2">
      <c r="A28" s="1" t="s">
        <v>317</v>
      </c>
      <c r="B28" s="1">
        <v>30.7</v>
      </c>
    </row>
    <row r="29" spans="1:2">
      <c r="A29" s="1" t="s">
        <v>317</v>
      </c>
      <c r="B29" s="1">
        <v>2.2</v>
      </c>
    </row>
    <row r="30" spans="1:2">
      <c r="A30" s="1" t="s">
        <v>317</v>
      </c>
      <c r="B30" s="1">
        <v>-2</v>
      </c>
    </row>
    <row r="31" spans="1:2">
      <c r="A31" s="1" t="s">
        <v>317</v>
      </c>
      <c r="B31" s="1">
        <v>4.2</v>
      </c>
    </row>
    <row r="32" spans="1:2">
      <c r="A32" s="1" t="s">
        <v>318</v>
      </c>
      <c r="B32" s="1">
        <v>1.9</v>
      </c>
    </row>
    <row r="33" spans="1:2">
      <c r="A33" s="1" t="s">
        <v>318</v>
      </c>
      <c r="B33" s="1">
        <v>-17.4</v>
      </c>
    </row>
    <row r="34" spans="1:2">
      <c r="A34" s="1" t="s">
        <v>318</v>
      </c>
      <c r="B34" s="1">
        <v>5.9</v>
      </c>
    </row>
    <row r="35" spans="1:2">
      <c r="A35" s="1" t="s">
        <v>319</v>
      </c>
      <c r="B35" s="1">
        <v>22.8</v>
      </c>
    </row>
    <row r="36" spans="1:2">
      <c r="A36" s="1" t="s">
        <v>319</v>
      </c>
      <c r="B36" s="1">
        <v>13.1</v>
      </c>
    </row>
    <row r="37" spans="1:2">
      <c r="A37" s="1" t="s">
        <v>320</v>
      </c>
      <c r="B37" s="1">
        <v>-2.9</v>
      </c>
    </row>
    <row r="38" spans="1:2">
      <c r="A38" s="1" t="s">
        <v>321</v>
      </c>
      <c r="B38" s="1">
        <v>3.2</v>
      </c>
    </row>
    <row r="39" spans="1:2">
      <c r="A39" s="1" t="s">
        <v>321</v>
      </c>
      <c r="B39" s="1">
        <v>6.1</v>
      </c>
    </row>
    <row r="40" spans="1:2">
      <c r="A40" s="1" t="s">
        <v>321</v>
      </c>
      <c r="B40" s="1">
        <v>10.1</v>
      </c>
    </row>
    <row r="41" spans="1:2">
      <c r="A41" s="1" t="s">
        <v>322</v>
      </c>
      <c r="B41" s="1">
        <v>2.7</v>
      </c>
    </row>
    <row r="42" spans="1:2">
      <c r="A42" s="1" t="s">
        <v>323</v>
      </c>
      <c r="B42" s="1">
        <v>4.3</v>
      </c>
    </row>
    <row r="43" spans="1:2">
      <c r="A43" s="1" t="s">
        <v>323</v>
      </c>
      <c r="B43" s="1">
        <v>-0.2</v>
      </c>
    </row>
    <row r="44" spans="1:2">
      <c r="A44" s="1" t="s">
        <v>323</v>
      </c>
      <c r="B44" s="1">
        <v>-3.2</v>
      </c>
    </row>
    <row r="45" spans="1:2">
      <c r="A45" s="1" t="s">
        <v>324</v>
      </c>
      <c r="B45" s="1">
        <v>8.199999999999999</v>
      </c>
    </row>
    <row r="46" spans="1:2">
      <c r="A46" s="1" t="s">
        <v>324</v>
      </c>
      <c r="B46" s="1">
        <v>11.4</v>
      </c>
    </row>
    <row r="47" spans="1:2">
      <c r="A47" s="1" t="s">
        <v>324</v>
      </c>
      <c r="B47" s="1">
        <v>-0.9</v>
      </c>
    </row>
    <row r="48" spans="1:2">
      <c r="A48" s="1" t="s">
        <v>325</v>
      </c>
      <c r="B48" s="1">
        <v>13.5</v>
      </c>
    </row>
    <row r="49" spans="1:2">
      <c r="A49" s="1" t="s">
        <v>325</v>
      </c>
      <c r="B49" s="1">
        <v>1</v>
      </c>
    </row>
    <row r="50" spans="1:2">
      <c r="A50" s="1" t="s">
        <v>326</v>
      </c>
      <c r="B50" s="1">
        <v>20.3</v>
      </c>
    </row>
    <row r="51" spans="1:2">
      <c r="A51" s="1" t="s">
        <v>326</v>
      </c>
      <c r="B51" s="1">
        <v>-0.3</v>
      </c>
    </row>
    <row r="52" spans="1:2">
      <c r="A52" s="1" t="s">
        <v>326</v>
      </c>
      <c r="B52" s="1">
        <v>7.7</v>
      </c>
    </row>
    <row r="53" spans="1:2">
      <c r="A53" s="1" t="s">
        <v>326</v>
      </c>
      <c r="B53" s="1">
        <v>20.8</v>
      </c>
    </row>
    <row r="54" spans="1:2">
      <c r="A54" s="1" t="s">
        <v>326</v>
      </c>
      <c r="B54" s="1">
        <v>0.9</v>
      </c>
    </row>
    <row r="55" spans="1:2">
      <c r="A55" s="1" t="s">
        <v>326</v>
      </c>
      <c r="B55" s="1">
        <v>-8.1</v>
      </c>
    </row>
    <row r="56" spans="1:2">
      <c r="A56" s="1" t="s">
        <v>327</v>
      </c>
      <c r="B56" s="1">
        <v>2</v>
      </c>
    </row>
    <row r="57" spans="1:2">
      <c r="A57" s="1" t="s">
        <v>327</v>
      </c>
      <c r="B57" s="1">
        <v>-3.2</v>
      </c>
    </row>
    <row r="58" spans="1:2">
      <c r="A58" s="1" t="s">
        <v>327</v>
      </c>
      <c r="B58" s="1">
        <v>-2.5</v>
      </c>
    </row>
    <row r="59" spans="1:2">
      <c r="A59" s="1" t="s">
        <v>327</v>
      </c>
      <c r="B59" s="1">
        <v>-2.8</v>
      </c>
    </row>
    <row r="60" spans="1:2">
      <c r="A60" s="1" t="s">
        <v>328</v>
      </c>
      <c r="B60" s="1">
        <v>1.1</v>
      </c>
    </row>
    <row r="61" spans="1:2">
      <c r="A61" s="1" t="s">
        <v>328</v>
      </c>
      <c r="B61" s="1">
        <v>1.7</v>
      </c>
    </row>
    <row r="62" spans="1:2">
      <c r="A62" s="1" t="s">
        <v>329</v>
      </c>
      <c r="B62" s="1">
        <v>16.9</v>
      </c>
    </row>
    <row r="63" spans="1:2">
      <c r="A63" s="1" t="s">
        <v>330</v>
      </c>
      <c r="B63" s="1">
        <v>3.4</v>
      </c>
    </row>
    <row r="64" spans="1:2">
      <c r="A64" s="1" t="s">
        <v>330</v>
      </c>
      <c r="B64" s="1">
        <v>1.9</v>
      </c>
    </row>
    <row r="65" spans="1:2">
      <c r="A65" s="1" t="s">
        <v>331</v>
      </c>
      <c r="B65" s="1">
        <v>13.4</v>
      </c>
    </row>
    <row r="66" spans="1:2">
      <c r="A66" s="1" t="s">
        <v>331</v>
      </c>
      <c r="B66" s="1">
        <v>4.3</v>
      </c>
    </row>
    <row r="67" spans="1:2">
      <c r="A67" s="1" t="s">
        <v>332</v>
      </c>
      <c r="B67" s="1">
        <v>10.3</v>
      </c>
    </row>
    <row r="68" spans="1:2">
      <c r="A68" s="1" t="s">
        <v>333</v>
      </c>
      <c r="B68" s="1">
        <v>16.9</v>
      </c>
    </row>
    <row r="69" spans="1:2">
      <c r="A69" s="1" t="s">
        <v>333</v>
      </c>
      <c r="B69" s="1">
        <v>1.6</v>
      </c>
    </row>
    <row r="70" spans="1:2">
      <c r="A70" s="1" t="s">
        <v>334</v>
      </c>
      <c r="B70" s="1">
        <v>3.7</v>
      </c>
    </row>
    <row r="71" spans="1:2">
      <c r="A71" s="1" t="s">
        <v>334</v>
      </c>
      <c r="B71" s="1">
        <v>12.5</v>
      </c>
    </row>
    <row r="72" spans="1:2">
      <c r="A72" s="1" t="s">
        <v>334</v>
      </c>
      <c r="B72" s="1">
        <v>6.2</v>
      </c>
    </row>
    <row r="73" spans="1:2">
      <c r="A73" s="1" t="s">
        <v>335</v>
      </c>
      <c r="B73" s="1">
        <v>10.1</v>
      </c>
    </row>
    <row r="74" spans="1:2">
      <c r="A74" s="1" t="s">
        <v>335</v>
      </c>
      <c r="B74" s="1">
        <v>15</v>
      </c>
    </row>
    <row r="75" spans="1:2">
      <c r="A75" s="1" t="s">
        <v>335</v>
      </c>
      <c r="B75" s="1">
        <v>18.3</v>
      </c>
    </row>
    <row r="76" spans="1:2">
      <c r="A76" s="1" t="s">
        <v>335</v>
      </c>
      <c r="B76" s="1">
        <v>3.2</v>
      </c>
    </row>
    <row r="77" spans="1:2">
      <c r="A77" s="1" t="s">
        <v>335</v>
      </c>
      <c r="B77" s="1">
        <v>2.5</v>
      </c>
    </row>
    <row r="78" spans="1:2">
      <c r="A78" s="1" t="s">
        <v>336</v>
      </c>
      <c r="B78" s="1">
        <v>11.3</v>
      </c>
    </row>
    <row r="79" spans="1:2">
      <c r="A79" s="1" t="s">
        <v>336</v>
      </c>
      <c r="B79" s="1">
        <v>-5.8</v>
      </c>
    </row>
    <row r="80" spans="1:2">
      <c r="A80" s="1" t="s">
        <v>337</v>
      </c>
      <c r="B80" s="1">
        <v>-5.4</v>
      </c>
    </row>
    <row r="81" spans="1:2">
      <c r="A81" s="1" t="s">
        <v>337</v>
      </c>
      <c r="B81" s="1">
        <v>0.3</v>
      </c>
    </row>
    <row r="82" spans="1:2">
      <c r="A82" s="1" t="s">
        <v>337</v>
      </c>
      <c r="B82" s="1">
        <v>1</v>
      </c>
    </row>
    <row r="83" spans="1:2">
      <c r="A83" s="1" t="s">
        <v>337</v>
      </c>
      <c r="B83" s="1">
        <v>10.4</v>
      </c>
    </row>
    <row r="84" spans="1:2">
      <c r="A84" s="1" t="s">
        <v>337</v>
      </c>
      <c r="B84" s="1">
        <v>1.8</v>
      </c>
    </row>
    <row r="85" spans="1:2">
      <c r="A85" s="1" t="s">
        <v>337</v>
      </c>
      <c r="B85" s="1">
        <v>11.1</v>
      </c>
    </row>
    <row r="86" spans="1:2">
      <c r="A86" s="1" t="s">
        <v>337</v>
      </c>
      <c r="B86" s="1">
        <v>1.4</v>
      </c>
    </row>
    <row r="87" spans="1:2">
      <c r="A87" s="1" t="s">
        <v>338</v>
      </c>
      <c r="B87" s="1">
        <v>-0.7</v>
      </c>
    </row>
    <row r="88" spans="1:2">
      <c r="A88" s="1" t="s">
        <v>338</v>
      </c>
      <c r="B88" s="1">
        <v>18.9</v>
      </c>
    </row>
    <row r="89" spans="1:2">
      <c r="A89" s="1" t="s">
        <v>338</v>
      </c>
      <c r="B89" s="1">
        <v>3.9</v>
      </c>
    </row>
    <row r="90" spans="1:2">
      <c r="A90" s="1" t="s">
        <v>338</v>
      </c>
      <c r="B90" s="1">
        <v>0.3</v>
      </c>
    </row>
    <row r="91" spans="1:2">
      <c r="A91" s="1" t="s">
        <v>338</v>
      </c>
      <c r="B91" s="1">
        <v>13.7</v>
      </c>
    </row>
    <row r="92" spans="1:2">
      <c r="A92" s="1" t="s">
        <v>339</v>
      </c>
      <c r="B92" s="1">
        <v>17.2</v>
      </c>
    </row>
    <row r="93" spans="1:2">
      <c r="A93" s="1" t="s">
        <v>339</v>
      </c>
      <c r="B93" s="1">
        <v>7.1</v>
      </c>
    </row>
    <row r="94" spans="1:2">
      <c r="A94" s="1" t="s">
        <v>339</v>
      </c>
      <c r="B94" s="1">
        <v>8.5</v>
      </c>
    </row>
    <row r="95" spans="1:2">
      <c r="A95" s="1" t="s">
        <v>339</v>
      </c>
      <c r="B95" s="1">
        <v>7.8</v>
      </c>
    </row>
    <row r="96" spans="1:2">
      <c r="A96" s="1" t="s">
        <v>339</v>
      </c>
      <c r="B96" s="1">
        <v>7.5</v>
      </c>
    </row>
    <row r="97" spans="1:2">
      <c r="A97" s="1" t="s">
        <v>339</v>
      </c>
      <c r="B97" s="1">
        <v>10.3</v>
      </c>
    </row>
    <row r="98" spans="1:2">
      <c r="A98" s="1" t="s">
        <v>340</v>
      </c>
      <c r="B98" s="1">
        <v>0.7</v>
      </c>
    </row>
    <row r="99" spans="1:2">
      <c r="A99" s="1" t="s">
        <v>340</v>
      </c>
      <c r="B99" s="1">
        <v>9.9</v>
      </c>
    </row>
    <row r="100" spans="1:2">
      <c r="A100" s="1" t="s">
        <v>340</v>
      </c>
      <c r="B100" s="1">
        <v>10.5</v>
      </c>
    </row>
    <row r="101" spans="1:2">
      <c r="A101" s="1" t="s">
        <v>340</v>
      </c>
      <c r="B101" s="1">
        <v>4.3</v>
      </c>
    </row>
    <row r="102" spans="1:2">
      <c r="A102" s="1" t="s">
        <v>340</v>
      </c>
      <c r="B102" s="1">
        <v>12.9</v>
      </c>
    </row>
    <row r="103" spans="1:2">
      <c r="A103" s="1" t="s">
        <v>340</v>
      </c>
      <c r="B103" s="1">
        <v>0.5</v>
      </c>
    </row>
    <row r="104" spans="1:2">
      <c r="A104" s="1" t="s">
        <v>340</v>
      </c>
      <c r="B104" s="1">
        <v>1.6</v>
      </c>
    </row>
    <row r="105" spans="1:2">
      <c r="A105" s="1" t="s">
        <v>341</v>
      </c>
      <c r="B105" s="1">
        <v>-10.7</v>
      </c>
    </row>
    <row r="106" spans="1:2">
      <c r="A106" s="1" t="s">
        <v>341</v>
      </c>
      <c r="B106" s="1">
        <v>8.199999999999999</v>
      </c>
    </row>
    <row r="107" spans="1:2">
      <c r="A107" s="1" t="s">
        <v>342</v>
      </c>
      <c r="B107" s="1">
        <v>0.4</v>
      </c>
    </row>
    <row r="108" spans="1:2">
      <c r="A108" s="1" t="s">
        <v>342</v>
      </c>
      <c r="B108" s="1">
        <v>9.6</v>
      </c>
    </row>
    <row r="109" spans="1:2">
      <c r="A109" s="1" t="s">
        <v>343</v>
      </c>
      <c r="B109" s="1">
        <v>3.5</v>
      </c>
    </row>
    <row r="110" spans="1:2">
      <c r="A110" s="1" t="s">
        <v>344</v>
      </c>
      <c r="B110" s="1">
        <v>14.7</v>
      </c>
    </row>
    <row r="111" spans="1:2">
      <c r="A111" s="1" t="s">
        <v>344</v>
      </c>
      <c r="B111" s="1">
        <v>4.6</v>
      </c>
    </row>
    <row r="112" spans="1:2">
      <c r="A112" s="1" t="s">
        <v>344</v>
      </c>
      <c r="B112" s="1">
        <v>4</v>
      </c>
    </row>
    <row r="113" spans="1:2">
      <c r="A113" s="1" t="s">
        <v>344</v>
      </c>
      <c r="B113" s="1">
        <v>13.5</v>
      </c>
    </row>
    <row r="114" spans="1:2">
      <c r="A114" s="1" t="s">
        <v>345</v>
      </c>
      <c r="B114" s="1">
        <v>4.3</v>
      </c>
    </row>
    <row r="115" spans="1:2">
      <c r="A115" s="1" t="s">
        <v>345</v>
      </c>
      <c r="B115" s="1">
        <v>-1.4</v>
      </c>
    </row>
    <row r="116" spans="1:2">
      <c r="A116" s="1" t="s">
        <v>345</v>
      </c>
      <c r="B116" s="1">
        <v>18.9</v>
      </c>
    </row>
    <row r="117" spans="1:2">
      <c r="A117" s="1" t="s">
        <v>345</v>
      </c>
      <c r="B117" s="1">
        <v>8.9</v>
      </c>
    </row>
    <row r="118" spans="1:2">
      <c r="A118" s="1" t="s">
        <v>345</v>
      </c>
      <c r="B118" s="1">
        <v>5.8</v>
      </c>
    </row>
    <row r="119" spans="1:2">
      <c r="A119" s="1" t="s">
        <v>345</v>
      </c>
      <c r="B119" s="1">
        <v>13</v>
      </c>
    </row>
    <row r="120" spans="1:2">
      <c r="A120" s="1" t="s">
        <v>346</v>
      </c>
      <c r="B120" s="1">
        <v>-1.3</v>
      </c>
    </row>
    <row r="121" spans="1:2">
      <c r="A121" s="1" t="s">
        <v>346</v>
      </c>
      <c r="B121" s="1">
        <v>16.8</v>
      </c>
    </row>
    <row r="122" spans="1:2">
      <c r="A122" s="1" t="s">
        <v>346</v>
      </c>
      <c r="B122" s="1">
        <v>19.4</v>
      </c>
    </row>
    <row r="123" spans="1:2">
      <c r="A123" s="1" t="s">
        <v>347</v>
      </c>
      <c r="B123" s="1">
        <v>5.7</v>
      </c>
    </row>
    <row r="124" spans="1:2">
      <c r="A124" s="1" t="s">
        <v>347</v>
      </c>
      <c r="B124" s="1">
        <v>13.2</v>
      </c>
    </row>
    <row r="125" spans="1:2">
      <c r="A125" s="1" t="s">
        <v>347</v>
      </c>
      <c r="B125" s="1">
        <v>10</v>
      </c>
    </row>
    <row r="126" spans="1:2">
      <c r="A126" s="1" t="s">
        <v>347</v>
      </c>
      <c r="B126" s="1">
        <v>3.3</v>
      </c>
    </row>
    <row r="127" spans="1:2">
      <c r="A127" s="1" t="s">
        <v>347</v>
      </c>
      <c r="B127" s="1">
        <v>9.9</v>
      </c>
    </row>
    <row r="128" spans="1:2">
      <c r="A128" s="1" t="s">
        <v>347</v>
      </c>
      <c r="B128" s="1">
        <v>4.7</v>
      </c>
    </row>
    <row r="129" spans="1:2">
      <c r="A129" s="1" t="s">
        <v>348</v>
      </c>
      <c r="B129" s="1">
        <v>13.7</v>
      </c>
    </row>
    <row r="130" spans="1:2">
      <c r="A130" s="1" t="s">
        <v>348</v>
      </c>
      <c r="B130" s="1">
        <v>4.7</v>
      </c>
    </row>
    <row r="131" spans="1:2">
      <c r="A131" s="1" t="s">
        <v>348</v>
      </c>
      <c r="B131" s="1">
        <v>12.6</v>
      </c>
    </row>
    <row r="132" spans="1:2">
      <c r="A132" s="1" t="s">
        <v>348</v>
      </c>
      <c r="B132" s="1">
        <v>-4.3</v>
      </c>
    </row>
    <row r="133" spans="1:2">
      <c r="A133" s="1" t="s">
        <v>349</v>
      </c>
      <c r="B133" s="1">
        <v>10.3</v>
      </c>
    </row>
    <row r="134" spans="1:2">
      <c r="A134" s="1" t="s">
        <v>350</v>
      </c>
      <c r="B134" s="1">
        <v>7.9</v>
      </c>
    </row>
    <row r="135" spans="1:2">
      <c r="A135" s="1" t="s">
        <v>350</v>
      </c>
      <c r="B135" s="1">
        <v>5</v>
      </c>
    </row>
    <row r="136" spans="1:2">
      <c r="A136" s="1" t="s">
        <v>350</v>
      </c>
      <c r="B136" s="1">
        <v>2.5</v>
      </c>
    </row>
    <row r="137" spans="1:2">
      <c r="A137" s="1" t="s">
        <v>350</v>
      </c>
      <c r="B137" s="1">
        <v>5.6</v>
      </c>
    </row>
    <row r="138" spans="1:2">
      <c r="A138" s="1" t="s">
        <v>351</v>
      </c>
      <c r="B138" s="1">
        <v>0.6</v>
      </c>
    </row>
    <row r="139" spans="1:2">
      <c r="A139" s="1" t="s">
        <v>351</v>
      </c>
      <c r="B139" s="1">
        <v>19.5</v>
      </c>
    </row>
    <row r="140" spans="1:2">
      <c r="A140" s="1" t="s">
        <v>351</v>
      </c>
      <c r="B140" s="1">
        <v>8.9</v>
      </c>
    </row>
    <row r="141" spans="1:2">
      <c r="A141" s="1" t="s">
        <v>351</v>
      </c>
      <c r="B141" s="1">
        <v>8.5</v>
      </c>
    </row>
    <row r="142" spans="1:2">
      <c r="A142" s="1" t="s">
        <v>352</v>
      </c>
      <c r="B142" s="1">
        <v>10.2</v>
      </c>
    </row>
    <row r="143" spans="1:2">
      <c r="A143" s="1" t="s">
        <v>352</v>
      </c>
      <c r="B143" s="1">
        <v>8</v>
      </c>
    </row>
    <row r="144" spans="1:2">
      <c r="A144" s="1" t="s">
        <v>353</v>
      </c>
      <c r="B144" s="1">
        <v>6.1</v>
      </c>
    </row>
    <row r="145" spans="1:2">
      <c r="A145" s="1" t="s">
        <v>353</v>
      </c>
      <c r="B145" s="1">
        <v>10.2</v>
      </c>
    </row>
    <row r="146" spans="1:2">
      <c r="A146" s="1" t="s">
        <v>354</v>
      </c>
      <c r="B146" s="1">
        <v>7.1</v>
      </c>
    </row>
    <row r="147" spans="1:2">
      <c r="A147" s="1" t="s">
        <v>354</v>
      </c>
      <c r="B147" s="1">
        <v>10.8</v>
      </c>
    </row>
    <row r="148" spans="1:2">
      <c r="A148" s="1" t="s">
        <v>354</v>
      </c>
      <c r="B148" s="1">
        <v>11.4</v>
      </c>
    </row>
    <row r="149" spans="1:2">
      <c r="A149" s="1" t="s">
        <v>354</v>
      </c>
      <c r="B149" s="1">
        <v>7.3</v>
      </c>
    </row>
    <row r="150" spans="1:2">
      <c r="A150" s="1" t="s">
        <v>354</v>
      </c>
      <c r="B150" s="1">
        <v>2.1</v>
      </c>
    </row>
    <row r="151" spans="1:2">
      <c r="A151" s="1" t="s">
        <v>354</v>
      </c>
      <c r="B151" s="1">
        <v>6.1</v>
      </c>
    </row>
    <row r="152" spans="1:2">
      <c r="A152" s="1" t="s">
        <v>354</v>
      </c>
      <c r="B152" s="1">
        <v>3.6</v>
      </c>
    </row>
    <row r="153" spans="1:2">
      <c r="A153" s="1" t="s">
        <v>355</v>
      </c>
      <c r="B153" s="1">
        <v>9.699999999999999</v>
      </c>
    </row>
    <row r="154" spans="1:2">
      <c r="A154" s="1" t="s">
        <v>355</v>
      </c>
      <c r="B154" s="1">
        <v>10.1</v>
      </c>
    </row>
    <row r="155" spans="1:2">
      <c r="A155" s="1" t="s">
        <v>356</v>
      </c>
      <c r="B155" s="1">
        <v>11.3</v>
      </c>
    </row>
    <row r="156" spans="1:2">
      <c r="A156" s="1" t="s">
        <v>356</v>
      </c>
      <c r="B156" s="1">
        <v>1.9</v>
      </c>
    </row>
    <row r="157" spans="1:2">
      <c r="A157" s="1" t="s">
        <v>356</v>
      </c>
      <c r="B157" s="1">
        <v>1.2</v>
      </c>
    </row>
    <row r="158" spans="1:2">
      <c r="A158" s="1" t="s">
        <v>356</v>
      </c>
      <c r="B158" s="1">
        <v>-2.8</v>
      </c>
    </row>
    <row r="159" spans="1:2">
      <c r="A159" s="1" t="s">
        <v>356</v>
      </c>
      <c r="B159" s="1">
        <v>9.699999999999999</v>
      </c>
    </row>
    <row r="160" spans="1:2">
      <c r="A160" s="1" t="s">
        <v>356</v>
      </c>
      <c r="B160" s="1">
        <v>5.6</v>
      </c>
    </row>
    <row r="161" spans="1:2">
      <c r="A161" s="1" t="s">
        <v>356</v>
      </c>
      <c r="B161" s="1">
        <v>14.5</v>
      </c>
    </row>
    <row r="162" spans="1:2">
      <c r="A162" s="1" t="s">
        <v>356</v>
      </c>
      <c r="B162" s="1">
        <v>13.6</v>
      </c>
    </row>
    <row r="163" spans="1:2">
      <c r="A163" s="1" t="s">
        <v>357</v>
      </c>
      <c r="B163" s="1">
        <v>7.8</v>
      </c>
    </row>
    <row r="164" spans="1:2">
      <c r="A164" s="1" t="s">
        <v>357</v>
      </c>
      <c r="B164" s="1">
        <v>3.3</v>
      </c>
    </row>
    <row r="165" spans="1:2">
      <c r="A165" s="1" t="s">
        <v>357</v>
      </c>
      <c r="B165" s="1">
        <v>16.4</v>
      </c>
    </row>
    <row r="166" spans="1:2">
      <c r="A166" s="1" t="s">
        <v>357</v>
      </c>
      <c r="B166" s="1">
        <v>5.9</v>
      </c>
    </row>
    <row r="167" spans="1:2">
      <c r="A167" s="1" t="s">
        <v>357</v>
      </c>
      <c r="B167" s="1">
        <v>9.4</v>
      </c>
    </row>
    <row r="168" spans="1:2">
      <c r="A168" s="1" t="s">
        <v>358</v>
      </c>
      <c r="B168" s="1">
        <v>19.2</v>
      </c>
    </row>
    <row r="169" spans="1:2">
      <c r="A169" s="1" t="s">
        <v>358</v>
      </c>
      <c r="B169" s="1">
        <v>11.8</v>
      </c>
    </row>
    <row r="170" spans="1:2">
      <c r="A170" s="1" t="s">
        <v>358</v>
      </c>
      <c r="B170" s="1">
        <v>7.2</v>
      </c>
    </row>
    <row r="171" spans="1:2">
      <c r="A171" s="1" t="s">
        <v>358</v>
      </c>
      <c r="B171" s="1">
        <v>-0.8</v>
      </c>
    </row>
    <row r="172" spans="1:2">
      <c r="A172" s="1" t="s">
        <v>358</v>
      </c>
      <c r="B172" s="1">
        <v>5.4</v>
      </c>
    </row>
    <row r="173" spans="1:2">
      <c r="A173" s="1" t="s">
        <v>359</v>
      </c>
      <c r="B173" s="1">
        <v>6.8</v>
      </c>
    </row>
    <row r="174" spans="1:2">
      <c r="A174" s="1" t="s">
        <v>359</v>
      </c>
      <c r="B174" s="1">
        <v>8.5</v>
      </c>
    </row>
    <row r="175" spans="1:2">
      <c r="A175" s="1" t="s">
        <v>359</v>
      </c>
      <c r="B175" s="1">
        <v>14</v>
      </c>
    </row>
    <row r="176" spans="1:2">
      <c r="A176" s="1" t="s">
        <v>359</v>
      </c>
      <c r="B176" s="1">
        <v>6.3</v>
      </c>
    </row>
    <row r="177" spans="1:2">
      <c r="A177" s="1" t="s">
        <v>360</v>
      </c>
      <c r="B177" s="1">
        <v>8.300000000000001</v>
      </c>
    </row>
    <row r="178" spans="1:2">
      <c r="A178" s="1" t="s">
        <v>360</v>
      </c>
      <c r="B178" s="1">
        <v>11.3</v>
      </c>
    </row>
    <row r="179" spans="1:2">
      <c r="A179" s="1" t="s">
        <v>360</v>
      </c>
      <c r="B179" s="1">
        <v>8.699999999999999</v>
      </c>
    </row>
    <row r="180" spans="1:2">
      <c r="A180" s="1" t="s">
        <v>360</v>
      </c>
      <c r="B180" s="1">
        <v>27.4</v>
      </c>
    </row>
    <row r="181" spans="1:2">
      <c r="A181" s="1" t="s">
        <v>360</v>
      </c>
      <c r="B181" s="1">
        <v>18</v>
      </c>
    </row>
    <row r="182" spans="1:2">
      <c r="A182" s="1" t="s">
        <v>360</v>
      </c>
      <c r="B182" s="1">
        <v>13.8</v>
      </c>
    </row>
    <row r="183" spans="1:2">
      <c r="A183" s="1" t="s">
        <v>361</v>
      </c>
      <c r="B183" s="1">
        <v>15.3</v>
      </c>
    </row>
    <row r="184" spans="1:2">
      <c r="A184" s="1" t="s">
        <v>361</v>
      </c>
      <c r="B184" s="1">
        <v>17.9</v>
      </c>
    </row>
    <row r="185" spans="1:2">
      <c r="A185" s="1" t="s">
        <v>361</v>
      </c>
      <c r="B185" s="1">
        <v>6.9</v>
      </c>
    </row>
    <row r="186" spans="1:2">
      <c r="A186" s="1" t="s">
        <v>361</v>
      </c>
      <c r="B186" s="1">
        <v>8.4</v>
      </c>
    </row>
    <row r="187" spans="1:2">
      <c r="A187" s="1" t="s">
        <v>361</v>
      </c>
      <c r="B187" s="1">
        <v>1.8</v>
      </c>
    </row>
    <row r="188" spans="1:2">
      <c r="A188" s="1" t="s">
        <v>361</v>
      </c>
      <c r="B188" s="1">
        <v>9.1</v>
      </c>
    </row>
    <row r="189" spans="1:2">
      <c r="A189" s="1" t="s">
        <v>361</v>
      </c>
      <c r="B189" s="1">
        <v>11.6</v>
      </c>
    </row>
    <row r="190" spans="1:2">
      <c r="A190" s="1" t="s">
        <v>362</v>
      </c>
      <c r="B190" s="1">
        <v>12.3</v>
      </c>
    </row>
    <row r="191" spans="1:2">
      <c r="A191" s="1" t="s">
        <v>362</v>
      </c>
      <c r="B191" s="1">
        <v>11.9</v>
      </c>
    </row>
    <row r="192" spans="1:2">
      <c r="A192" s="1" t="s">
        <v>363</v>
      </c>
      <c r="B192" s="1">
        <v>14.1</v>
      </c>
    </row>
    <row r="193" spans="1:2">
      <c r="A193" s="1" t="s">
        <v>363</v>
      </c>
      <c r="B193" s="1">
        <v>15.2</v>
      </c>
    </row>
    <row r="194" spans="1:2">
      <c r="A194" s="1" t="s">
        <v>364</v>
      </c>
      <c r="B194" s="1">
        <v>16.3</v>
      </c>
    </row>
    <row r="195" spans="1:2">
      <c r="A195" s="1" t="s">
        <v>364</v>
      </c>
      <c r="B195" s="1">
        <v>9</v>
      </c>
    </row>
    <row r="196" spans="1:2">
      <c r="A196" s="1" t="s">
        <v>364</v>
      </c>
      <c r="B196" s="1">
        <v>12.1</v>
      </c>
    </row>
    <row r="197" spans="1:2">
      <c r="A197" s="1" t="s">
        <v>365</v>
      </c>
      <c r="B197" s="1">
        <v>20.9</v>
      </c>
    </row>
    <row r="198" spans="1:2">
      <c r="A198" s="1" t="s">
        <v>365</v>
      </c>
      <c r="B198" s="1">
        <v>17</v>
      </c>
    </row>
    <row r="199" spans="1:2">
      <c r="A199" s="1" t="s">
        <v>365</v>
      </c>
      <c r="B199" s="1">
        <v>10.6</v>
      </c>
    </row>
    <row r="200" spans="1:2">
      <c r="A200" s="1" t="s">
        <v>366</v>
      </c>
      <c r="B200" s="1">
        <v>8.4</v>
      </c>
    </row>
    <row r="201" spans="1:2">
      <c r="A201" s="1" t="s">
        <v>366</v>
      </c>
      <c r="B201" s="1">
        <v>6.4</v>
      </c>
    </row>
    <row r="202" spans="1:2">
      <c r="A202" s="1" t="s">
        <v>366</v>
      </c>
      <c r="B202" s="1">
        <v>27.9</v>
      </c>
    </row>
    <row r="203" spans="1:2">
      <c r="A203" s="1" t="s">
        <v>367</v>
      </c>
      <c r="B203" s="1">
        <v>11.4</v>
      </c>
    </row>
    <row r="204" spans="1:2">
      <c r="A204" s="1" t="s">
        <v>368</v>
      </c>
      <c r="B204" s="1">
        <v>6.7</v>
      </c>
    </row>
    <row r="205" spans="1:2">
      <c r="A205" s="1" t="s">
        <v>369</v>
      </c>
      <c r="B205" s="1">
        <v>17</v>
      </c>
    </row>
    <row r="206" spans="1:2">
      <c r="A206" s="1" t="s">
        <v>369</v>
      </c>
      <c r="B206" s="1">
        <v>37.5</v>
      </c>
    </row>
    <row r="207" spans="1:2">
      <c r="A207" s="1" t="s">
        <v>369</v>
      </c>
      <c r="B207" s="1">
        <v>17.8</v>
      </c>
    </row>
    <row r="208" spans="1:2">
      <c r="A208" s="1" t="s">
        <v>369</v>
      </c>
      <c r="B208" s="1">
        <v>9.199999999999999</v>
      </c>
    </row>
    <row r="209" spans="1:2">
      <c r="A209" s="1" t="s">
        <v>370</v>
      </c>
      <c r="B209" s="1">
        <v>21.1</v>
      </c>
    </row>
    <row r="210" spans="1:2">
      <c r="A210" s="1" t="s">
        <v>370</v>
      </c>
      <c r="B210" s="1">
        <v>11</v>
      </c>
    </row>
    <row r="211" spans="1:2">
      <c r="A211" s="1" t="s">
        <v>370</v>
      </c>
      <c r="B211" s="1">
        <v>4.9</v>
      </c>
    </row>
    <row r="212" spans="1:2">
      <c r="A212" s="1" t="s">
        <v>370</v>
      </c>
      <c r="B212" s="1">
        <v>12.5</v>
      </c>
    </row>
    <row r="213" spans="1:2">
      <c r="A213" s="1" t="s">
        <v>370</v>
      </c>
      <c r="B213" s="1">
        <v>18.3</v>
      </c>
    </row>
    <row r="214" spans="1:2">
      <c r="A214" s="1" t="s">
        <v>370</v>
      </c>
      <c r="B214" s="1">
        <v>2.5</v>
      </c>
    </row>
    <row r="215" spans="1:2">
      <c r="A215" s="1" t="s">
        <v>371</v>
      </c>
      <c r="B215" s="1">
        <v>13.9</v>
      </c>
    </row>
    <row r="216" spans="1:2">
      <c r="A216" s="1" t="s">
        <v>371</v>
      </c>
      <c r="B216" s="1">
        <v>10.7</v>
      </c>
    </row>
    <row r="217" spans="1:2">
      <c r="A217" s="1" t="s">
        <v>371</v>
      </c>
      <c r="B217" s="1">
        <v>10.7</v>
      </c>
    </row>
    <row r="218" spans="1:2">
      <c r="A218" s="1" t="s">
        <v>371</v>
      </c>
      <c r="B218" s="1">
        <v>9.1</v>
      </c>
    </row>
    <row r="219" spans="1:2">
      <c r="A219" s="1" t="s">
        <v>372</v>
      </c>
      <c r="B219" s="1">
        <v>15.2</v>
      </c>
    </row>
    <row r="220" spans="1:2">
      <c r="A220" s="1" t="s">
        <v>373</v>
      </c>
      <c r="B220" s="1">
        <v>5.1</v>
      </c>
    </row>
    <row r="221" spans="1:2">
      <c r="A221" s="1" t="s">
        <v>374</v>
      </c>
      <c r="B221" s="1">
        <v>2.8</v>
      </c>
    </row>
    <row r="222" spans="1:2">
      <c r="A222" s="1" t="s">
        <v>374</v>
      </c>
      <c r="B222" s="1">
        <v>13.7</v>
      </c>
    </row>
    <row r="223" spans="1:2">
      <c r="A223" s="1" t="s">
        <v>374</v>
      </c>
      <c r="B223" s="1">
        <v>18.9</v>
      </c>
    </row>
    <row r="224" spans="1:2">
      <c r="A224" s="1" t="s">
        <v>374</v>
      </c>
      <c r="B224" s="1">
        <v>31.6</v>
      </c>
    </row>
    <row r="225" spans="1:2">
      <c r="A225" s="1" t="s">
        <v>374</v>
      </c>
      <c r="B225" s="1">
        <v>19.4</v>
      </c>
    </row>
    <row r="226" spans="1:2">
      <c r="A226" s="1" t="s">
        <v>374</v>
      </c>
      <c r="B226" s="1">
        <v>7.3</v>
      </c>
    </row>
    <row r="227" spans="1:2">
      <c r="A227" s="1" t="s">
        <v>374</v>
      </c>
      <c r="B227" s="1">
        <v>40.6</v>
      </c>
    </row>
    <row r="228" spans="1:2">
      <c r="A228" s="1" t="s">
        <v>375</v>
      </c>
      <c r="B228" s="1">
        <v>13.1</v>
      </c>
    </row>
    <row r="229" spans="1:2">
      <c r="A229" s="1" t="s">
        <v>376</v>
      </c>
      <c r="B229" s="1">
        <v>3.2</v>
      </c>
    </row>
    <row r="230" spans="1:2">
      <c r="A230" s="1" t="s">
        <v>376</v>
      </c>
      <c r="B230" s="1">
        <v>12.4</v>
      </c>
    </row>
    <row r="231" spans="1:2">
      <c r="A231" s="1" t="s">
        <v>376</v>
      </c>
      <c r="B231" s="1">
        <v>2.8</v>
      </c>
    </row>
    <row r="232" spans="1:2">
      <c r="A232" s="1" t="s">
        <v>376</v>
      </c>
      <c r="B232" s="1">
        <v>9.800000000000001</v>
      </c>
    </row>
    <row r="233" spans="1:2">
      <c r="A233" s="1" t="s">
        <v>377</v>
      </c>
      <c r="B233" s="1">
        <v>18.2</v>
      </c>
    </row>
    <row r="234" spans="1:2">
      <c r="A234" s="1" t="s">
        <v>377</v>
      </c>
      <c r="B234" s="1">
        <v>16.9</v>
      </c>
    </row>
    <row r="235" spans="1:2">
      <c r="A235" s="1" t="s">
        <v>378</v>
      </c>
      <c r="B235" s="1">
        <v>11.2</v>
      </c>
    </row>
    <row r="236" spans="1:2">
      <c r="A236" s="1" t="s">
        <v>379</v>
      </c>
      <c r="B236" s="1">
        <v>9</v>
      </c>
    </row>
    <row r="237" spans="1:2">
      <c r="A237" s="1" t="s">
        <v>380</v>
      </c>
      <c r="B237" s="1">
        <v>4.6</v>
      </c>
    </row>
    <row r="238" spans="1:2">
      <c r="A238" s="1" t="s">
        <v>380</v>
      </c>
      <c r="B238" s="1">
        <v>14.3</v>
      </c>
    </row>
    <row r="239" spans="1:2">
      <c r="A239" s="1" t="s">
        <v>381</v>
      </c>
      <c r="B239" s="1">
        <v>21</v>
      </c>
    </row>
    <row r="240" spans="1:2">
      <c r="A240" s="1" t="s">
        <v>381</v>
      </c>
      <c r="B240" s="1">
        <v>11.1</v>
      </c>
    </row>
    <row r="241" spans="1:2">
      <c r="A241" s="1" t="s">
        <v>381</v>
      </c>
      <c r="B241" s="1">
        <v>17.3</v>
      </c>
    </row>
    <row r="242" spans="1:2">
      <c r="A242" s="1" t="s">
        <v>381</v>
      </c>
      <c r="B242" s="1">
        <v>20.7</v>
      </c>
    </row>
    <row r="243" spans="1:2">
      <c r="A243" s="1" t="s">
        <v>381</v>
      </c>
      <c r="B243" s="1">
        <v>22.1</v>
      </c>
    </row>
    <row r="244" spans="1:2">
      <c r="A244" s="1" t="s">
        <v>382</v>
      </c>
      <c r="B244" s="1">
        <v>15.9</v>
      </c>
    </row>
    <row r="245" spans="1:2">
      <c r="A245" s="1" t="s">
        <v>382</v>
      </c>
      <c r="B245" s="1">
        <v>23.5</v>
      </c>
    </row>
    <row r="246" spans="1:2">
      <c r="A246" s="1" t="s">
        <v>382</v>
      </c>
      <c r="B246" s="1">
        <v>10.5</v>
      </c>
    </row>
    <row r="247" spans="1:2">
      <c r="A247" s="1" t="s">
        <v>382</v>
      </c>
      <c r="B247" s="1">
        <v>23.7</v>
      </c>
    </row>
    <row r="248" spans="1:2">
      <c r="A248" s="1" t="s">
        <v>383</v>
      </c>
      <c r="B248" s="1">
        <v>25.1</v>
      </c>
    </row>
    <row r="249" spans="1:2">
      <c r="A249" s="1" t="s">
        <v>383</v>
      </c>
      <c r="B249" s="1">
        <v>0.6</v>
      </c>
    </row>
    <row r="250" spans="1:2">
      <c r="A250" s="1" t="s">
        <v>383</v>
      </c>
      <c r="B250" s="1">
        <v>11.7</v>
      </c>
    </row>
    <row r="251" spans="1:2">
      <c r="A251" s="1" t="s">
        <v>384</v>
      </c>
      <c r="B251" s="1">
        <v>20.5</v>
      </c>
    </row>
    <row r="252" spans="1:2">
      <c r="A252" s="1" t="s">
        <v>385</v>
      </c>
      <c r="B252" s="1">
        <v>23.4</v>
      </c>
    </row>
    <row r="253" spans="1:2">
      <c r="A253" s="1" t="s">
        <v>385</v>
      </c>
      <c r="B253" s="1">
        <v>14.4</v>
      </c>
    </row>
    <row r="254" spans="1:2">
      <c r="A254" s="1" t="s">
        <v>386</v>
      </c>
      <c r="B254" s="1">
        <v>15.4</v>
      </c>
    </row>
    <row r="255" spans="1:2">
      <c r="A255" s="1" t="s">
        <v>386</v>
      </c>
      <c r="B255" s="1">
        <v>13.2</v>
      </c>
    </row>
    <row r="256" spans="1:2">
      <c r="A256" s="1" t="s">
        <v>387</v>
      </c>
      <c r="B256" s="1">
        <v>15.9</v>
      </c>
    </row>
    <row r="257" spans="1:2">
      <c r="A257" s="1" t="s">
        <v>387</v>
      </c>
      <c r="B257" s="1">
        <v>6.2</v>
      </c>
    </row>
    <row r="258" spans="1:2">
      <c r="A258" s="1" t="s">
        <v>388</v>
      </c>
      <c r="B258" s="1">
        <v>19.9</v>
      </c>
    </row>
    <row r="259" spans="1:2">
      <c r="A259" s="1" t="s">
        <v>389</v>
      </c>
      <c r="B259" s="1">
        <v>8.199999999999999</v>
      </c>
    </row>
    <row r="260" spans="1:2">
      <c r="A260" s="1" t="s">
        <v>389</v>
      </c>
      <c r="B260" s="1">
        <v>15.8</v>
      </c>
    </row>
    <row r="261" spans="1:2">
      <c r="A261" s="1" t="s">
        <v>389</v>
      </c>
      <c r="B261" s="1">
        <v>7.8</v>
      </c>
    </row>
    <row r="262" spans="1:2">
      <c r="A262" s="1" t="s">
        <v>389</v>
      </c>
      <c r="B262" s="1">
        <v>0.7</v>
      </c>
    </row>
    <row r="263" spans="1:2">
      <c r="A263" s="1" t="s">
        <v>390</v>
      </c>
      <c r="B263" s="1">
        <v>13.6</v>
      </c>
    </row>
    <row r="264" spans="1:2">
      <c r="A264" s="1" t="s">
        <v>390</v>
      </c>
      <c r="B264" s="1">
        <v>15.5</v>
      </c>
    </row>
    <row r="265" spans="1:2">
      <c r="A265" s="1" t="s">
        <v>390</v>
      </c>
      <c r="B265" s="1">
        <v>26</v>
      </c>
    </row>
    <row r="266" spans="1:2">
      <c r="A266" s="1" t="s">
        <v>391</v>
      </c>
      <c r="B266" s="1">
        <v>20.6</v>
      </c>
    </row>
    <row r="267" spans="1:2">
      <c r="A267" s="1" t="s">
        <v>391</v>
      </c>
      <c r="B267" s="1">
        <v>22.5</v>
      </c>
    </row>
    <row r="268" spans="1:2">
      <c r="A268" s="1" t="s">
        <v>391</v>
      </c>
      <c r="B268" s="1">
        <v>6.4</v>
      </c>
    </row>
    <row r="269" spans="1:2">
      <c r="A269" s="1" t="s">
        <v>391</v>
      </c>
      <c r="B269" s="1">
        <v>1.6</v>
      </c>
    </row>
    <row r="270" spans="1:2">
      <c r="A270" s="1" t="s">
        <v>392</v>
      </c>
      <c r="B270" s="1">
        <v>14.4</v>
      </c>
    </row>
    <row r="271" spans="1:2">
      <c r="A271" s="1" t="s">
        <v>392</v>
      </c>
      <c r="B271" s="1">
        <v>20.8</v>
      </c>
    </row>
    <row r="272" spans="1:2">
      <c r="A272" s="1" t="s">
        <v>392</v>
      </c>
      <c r="B272" s="1">
        <v>15.9</v>
      </c>
    </row>
    <row r="273" spans="1:2">
      <c r="A273" s="1" t="s">
        <v>393</v>
      </c>
      <c r="B273" s="1">
        <v>18.2</v>
      </c>
    </row>
    <row r="274" spans="1:2">
      <c r="A274" s="1" t="s">
        <v>394</v>
      </c>
      <c r="B274" s="1">
        <v>12.5</v>
      </c>
    </row>
    <row r="275" spans="1:2">
      <c r="A275" s="1" t="s">
        <v>394</v>
      </c>
      <c r="B275" s="1">
        <v>19.5</v>
      </c>
    </row>
    <row r="276" spans="1:2">
      <c r="A276" s="1" t="s">
        <v>394</v>
      </c>
      <c r="B276" s="1">
        <v>21.2</v>
      </c>
    </row>
    <row r="277" spans="1:2">
      <c r="A277" s="1" t="s">
        <v>395</v>
      </c>
      <c r="B277" s="1">
        <v>11.5</v>
      </c>
    </row>
    <row r="278" spans="1:2">
      <c r="A278" s="1" t="s">
        <v>395</v>
      </c>
      <c r="B278" s="1">
        <v>15.5</v>
      </c>
    </row>
    <row r="279" spans="1:2">
      <c r="A279" s="1" t="s">
        <v>396</v>
      </c>
      <c r="B279" s="1">
        <v>20.7</v>
      </c>
    </row>
    <row r="280" spans="1:2">
      <c r="A280" s="1" t="s">
        <v>397</v>
      </c>
      <c r="B280" s="1">
        <v>31</v>
      </c>
    </row>
    <row r="281" spans="1:2">
      <c r="A281" s="1" t="s">
        <v>398</v>
      </c>
      <c r="B281" s="1">
        <v>24.2</v>
      </c>
    </row>
    <row r="282" spans="1:2">
      <c r="A282" s="1" t="s">
        <v>398</v>
      </c>
      <c r="B282" s="1">
        <v>2.9</v>
      </c>
    </row>
    <row r="283" spans="1:2">
      <c r="A283" s="1" t="s">
        <v>399</v>
      </c>
      <c r="B283" s="1">
        <v>8</v>
      </c>
    </row>
    <row r="284" spans="1:2">
      <c r="A284" s="1" t="s">
        <v>400</v>
      </c>
      <c r="B284" s="1">
        <v>37.6</v>
      </c>
    </row>
    <row r="285" spans="1:2">
      <c r="A285" s="1" t="s">
        <v>401</v>
      </c>
      <c r="B285" s="1">
        <v>25.8</v>
      </c>
    </row>
    <row r="286" spans="1:2">
      <c r="A286" s="1" t="s">
        <v>401</v>
      </c>
      <c r="B286" s="1">
        <v>23</v>
      </c>
    </row>
    <row r="287" spans="1:2">
      <c r="A287" s="1" t="s">
        <v>401</v>
      </c>
      <c r="B287" s="1">
        <v>12.5</v>
      </c>
    </row>
    <row r="288" spans="1:2">
      <c r="A288" s="1" t="s">
        <v>401</v>
      </c>
      <c r="B288" s="1">
        <v>15</v>
      </c>
    </row>
    <row r="289" spans="1:2">
      <c r="A289" s="1" t="s">
        <v>402</v>
      </c>
      <c r="B289" s="1">
        <v>11.5</v>
      </c>
    </row>
    <row r="290" spans="1:2">
      <c r="A290" s="1" t="s">
        <v>403</v>
      </c>
      <c r="B290" s="1">
        <v>12.1</v>
      </c>
    </row>
    <row r="291" spans="1:2">
      <c r="A291" s="1" t="s">
        <v>403</v>
      </c>
      <c r="B291" s="1">
        <v>55.1</v>
      </c>
    </row>
    <row r="292" spans="1:2">
      <c r="A292" s="1" t="s">
        <v>403</v>
      </c>
      <c r="B292" s="1">
        <v>27.5</v>
      </c>
    </row>
    <row r="293" spans="1:2">
      <c r="A293" s="1" t="s">
        <v>404</v>
      </c>
      <c r="B293" s="1">
        <v>35.6</v>
      </c>
    </row>
    <row r="294" spans="1:2">
      <c r="A294" s="1" t="s">
        <v>405</v>
      </c>
      <c r="B294" s="1">
        <v>10.9</v>
      </c>
    </row>
    <row r="295" spans="1:2">
      <c r="A295" s="1" t="s">
        <v>405</v>
      </c>
      <c r="B295" s="1">
        <v>27.5</v>
      </c>
    </row>
    <row r="296" spans="1:2">
      <c r="A296" s="1" t="s">
        <v>405</v>
      </c>
      <c r="B296" s="1">
        <v>9.300000000000001</v>
      </c>
    </row>
    <row r="297" spans="1:2">
      <c r="A297" s="1" t="s">
        <v>406</v>
      </c>
      <c r="B297" s="1">
        <v>35.2</v>
      </c>
    </row>
    <row r="298" spans="1:2">
      <c r="A298" s="1" t="s">
        <v>407</v>
      </c>
      <c r="B298" s="1">
        <v>23.4</v>
      </c>
    </row>
    <row r="299" spans="1:2">
      <c r="A299" s="1" t="s">
        <v>408</v>
      </c>
      <c r="B299" s="1">
        <v>-3</v>
      </c>
    </row>
    <row r="300" spans="1:2">
      <c r="A300" s="1" t="s">
        <v>409</v>
      </c>
      <c r="B300" s="1">
        <v>33.1</v>
      </c>
    </row>
    <row r="301" spans="1:2">
      <c r="A301" s="1" t="s">
        <v>410</v>
      </c>
      <c r="B301" s="1">
        <v>20.4</v>
      </c>
    </row>
    <row r="302" spans="1:2">
      <c r="A302" s="1" t="s">
        <v>411</v>
      </c>
      <c r="B302" s="1">
        <v>33.1</v>
      </c>
    </row>
    <row r="303" spans="1:2">
      <c r="A303" s="1" t="s">
        <v>411</v>
      </c>
      <c r="B303" s="1">
        <v>23.6</v>
      </c>
    </row>
    <row r="304" spans="1:2">
      <c r="A304" s="1" t="s">
        <v>412</v>
      </c>
      <c r="B304" s="1">
        <v>29.7</v>
      </c>
    </row>
    <row r="305" spans="1:2">
      <c r="A305" s="1" t="s">
        <v>412</v>
      </c>
      <c r="B305" s="1">
        <v>23</v>
      </c>
    </row>
    <row r="306" spans="1:2">
      <c r="A306" s="1" t="s">
        <v>413</v>
      </c>
      <c r="B306" s="1">
        <v>10.4</v>
      </c>
    </row>
    <row r="307" spans="1:2">
      <c r="A307" s="1" t="s">
        <v>414</v>
      </c>
      <c r="B307" s="1">
        <v>26.5</v>
      </c>
    </row>
    <row r="308" spans="1:2">
      <c r="A308" s="1" t="s">
        <v>415</v>
      </c>
      <c r="B308" s="1">
        <v>30.3</v>
      </c>
    </row>
    <row r="309" spans="1:2">
      <c r="A309" s="1" t="s">
        <v>416</v>
      </c>
      <c r="B309" s="1">
        <v>48.7</v>
      </c>
    </row>
    <row r="310" spans="1:2">
      <c r="A310" s="1" t="s">
        <v>416</v>
      </c>
      <c r="B310" s="1">
        <v>9.9</v>
      </c>
    </row>
    <row r="311" spans="1:2">
      <c r="A311" s="1" t="s">
        <v>417</v>
      </c>
      <c r="B311" s="1">
        <v>28.6</v>
      </c>
    </row>
    <row r="312" spans="1:2">
      <c r="A312" s="1" t="s">
        <v>418</v>
      </c>
      <c r="B312" s="1">
        <v>30.8</v>
      </c>
    </row>
    <row r="313" spans="1:2">
      <c r="A313" s="1" t="s">
        <v>419</v>
      </c>
      <c r="B313" s="1">
        <v>45.2</v>
      </c>
    </row>
    <row r="314" spans="1:2">
      <c r="A314" s="1" t="s">
        <v>419</v>
      </c>
      <c r="B314" s="1">
        <v>56.3</v>
      </c>
    </row>
    <row r="315" spans="1:2">
      <c r="A315" s="1" t="s">
        <v>420</v>
      </c>
      <c r="B315" s="1">
        <v>33.5</v>
      </c>
    </row>
    <row r="316" spans="1:2">
      <c r="A316" s="1" t="s">
        <v>421</v>
      </c>
      <c r="B316" s="1">
        <v>21.1</v>
      </c>
    </row>
    <row r="317" spans="1:2">
      <c r="A317" s="1" t="s">
        <v>421</v>
      </c>
      <c r="B317" s="1">
        <v>23.4</v>
      </c>
    </row>
    <row r="318" spans="1:2">
      <c r="A318" s="1" t="s">
        <v>422</v>
      </c>
      <c r="B318" s="1">
        <v>20.6</v>
      </c>
    </row>
    <row r="319" spans="1:2">
      <c r="A319" s="1" t="s">
        <v>422</v>
      </c>
      <c r="B319" s="1">
        <v>30.5</v>
      </c>
    </row>
    <row r="320" spans="1:2">
      <c r="A320" s="1" t="s">
        <v>423</v>
      </c>
      <c r="B320" s="1">
        <v>42.1</v>
      </c>
    </row>
    <row r="321" spans="1:2">
      <c r="A321" s="1" t="s">
        <v>424</v>
      </c>
      <c r="B321" s="1">
        <v>19.5</v>
      </c>
    </row>
    <row r="322" spans="1:2">
      <c r="A322" s="1" t="s">
        <v>425</v>
      </c>
      <c r="B322" s="1">
        <v>25.5</v>
      </c>
    </row>
    <row r="323" spans="1:2">
      <c r="A323" s="1" t="s">
        <v>426</v>
      </c>
      <c r="B323" s="1">
        <v>-7.1</v>
      </c>
    </row>
    <row r="324" spans="1:2">
      <c r="A324" s="1" t="s">
        <v>427</v>
      </c>
      <c r="B324" s="1">
        <v>32.4</v>
      </c>
    </row>
    <row r="325" spans="1:2">
      <c r="A325" s="1" t="s">
        <v>428</v>
      </c>
      <c r="B325" s="1">
        <v>41.9</v>
      </c>
    </row>
    <row r="326" spans="1:2">
      <c r="A326" s="1" t="s">
        <v>429</v>
      </c>
      <c r="B326" s="1">
        <v>34</v>
      </c>
    </row>
    <row r="327" spans="1:2">
      <c r="A327" s="1" t="s">
        <v>430</v>
      </c>
      <c r="B327" s="1">
        <v>44.8</v>
      </c>
    </row>
    <row r="328" spans="1:2">
      <c r="A328" s="1" t="s">
        <v>431</v>
      </c>
      <c r="B328" s="1">
        <v>45.3</v>
      </c>
    </row>
    <row r="329" spans="1:2">
      <c r="A329" s="1" t="s">
        <v>432</v>
      </c>
      <c r="B329" s="1">
        <v>49.9</v>
      </c>
    </row>
    <row r="330" spans="1:2">
      <c r="A330" s="1" t="s">
        <v>433</v>
      </c>
      <c r="B330" s="1">
        <v>74.7</v>
      </c>
    </row>
    <row r="331" spans="1:2">
      <c r="A331" s="1" t="s">
        <v>434</v>
      </c>
      <c r="B331" s="1">
        <v>47.1</v>
      </c>
    </row>
    <row r="332" spans="1:2">
      <c r="A332" s="1" t="s">
        <v>435</v>
      </c>
      <c r="B332" s="1">
        <v>28.4</v>
      </c>
    </row>
    <row r="333" spans="1:2">
      <c r="A333" s="1" t="s">
        <v>436</v>
      </c>
      <c r="B333" s="1">
        <v>56.9</v>
      </c>
    </row>
    <row r="334" spans="1:2">
      <c r="A334" s="1" t="s">
        <v>437</v>
      </c>
      <c r="B334" s="1">
        <v>37.6</v>
      </c>
    </row>
    <row r="335" spans="1:2">
      <c r="A335" s="1" t="s">
        <v>438</v>
      </c>
      <c r="B335" s="1">
        <v>33.4</v>
      </c>
    </row>
    <row r="336" spans="1:2">
      <c r="A336" s="1" t="s">
        <v>439</v>
      </c>
      <c r="B336" s="1">
        <v>68.59999999999999</v>
      </c>
    </row>
    <row r="337" spans="1:2">
      <c r="A337" s="1" t="s">
        <v>440</v>
      </c>
      <c r="B337" s="1">
        <v>179.1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36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445</v>
      </c>
    </row>
    <row r="3" spans="1:2">
      <c r="A3" s="2" t="s">
        <v>157</v>
      </c>
      <c r="B3" s="2" t="s">
        <v>444</v>
      </c>
    </row>
    <row r="4" spans="1:2">
      <c r="A4" s="1">
        <v>-9.699999999999999</v>
      </c>
      <c r="B4" s="1">
        <v>0</v>
      </c>
    </row>
    <row r="5" spans="1:2">
      <c r="A5" s="1">
        <v>-2.2</v>
      </c>
      <c r="B5" s="1">
        <v>0.2</v>
      </c>
    </row>
    <row r="6" spans="1:2">
      <c r="A6" s="1">
        <v>-6.3</v>
      </c>
      <c r="B6" s="1">
        <v>0.5</v>
      </c>
    </row>
    <row r="7" spans="1:2">
      <c r="A7" s="1">
        <v>-0.7</v>
      </c>
      <c r="B7" s="1">
        <v>172</v>
      </c>
    </row>
    <row r="8" spans="1:2">
      <c r="A8" s="1">
        <v>-2.8</v>
      </c>
      <c r="B8" s="1">
        <v>259.4</v>
      </c>
    </row>
    <row r="9" spans="1:2">
      <c r="A9" s="1">
        <v>-18.4</v>
      </c>
      <c r="B9" s="1">
        <v>351.3</v>
      </c>
    </row>
    <row r="10" spans="1:2">
      <c r="A10" s="1">
        <v>-1.2</v>
      </c>
      <c r="B10" s="1">
        <v>389.2</v>
      </c>
    </row>
    <row r="11" spans="1:2">
      <c r="A11" s="1">
        <v>-0.9</v>
      </c>
      <c r="B11" s="1">
        <v>486.9</v>
      </c>
    </row>
    <row r="12" spans="1:2">
      <c r="A12" s="1">
        <v>-0.7</v>
      </c>
      <c r="B12" s="1">
        <v>602.3</v>
      </c>
    </row>
    <row r="13" spans="1:2">
      <c r="A13" s="1">
        <v>-12.5</v>
      </c>
      <c r="B13" s="1">
        <v>939.2</v>
      </c>
    </row>
    <row r="14" spans="1:2">
      <c r="A14" s="1">
        <v>-2.5</v>
      </c>
      <c r="B14" s="1">
        <v>1018.3</v>
      </c>
    </row>
    <row r="15" spans="1:2">
      <c r="A15" s="1">
        <v>-8.1</v>
      </c>
      <c r="B15" s="1">
        <v>1045.7</v>
      </c>
    </row>
    <row r="16" spans="1:2">
      <c r="A16" s="1">
        <v>-0.3</v>
      </c>
      <c r="B16" s="1">
        <v>1216.3</v>
      </c>
    </row>
    <row r="17" spans="1:2">
      <c r="A17" s="1">
        <v>-10.7</v>
      </c>
      <c r="B17" s="1">
        <v>1329.6</v>
      </c>
    </row>
    <row r="18" spans="1:2">
      <c r="A18" s="1">
        <v>-7.4</v>
      </c>
      <c r="B18" s="1">
        <v>1382.9</v>
      </c>
    </row>
    <row r="19" spans="1:2">
      <c r="A19" s="1">
        <v>-1.4</v>
      </c>
      <c r="B19" s="1">
        <v>1504.4</v>
      </c>
    </row>
    <row r="20" spans="1:2">
      <c r="A20" s="1">
        <v>-2</v>
      </c>
      <c r="B20" s="1">
        <v>1555.5</v>
      </c>
    </row>
    <row r="21" spans="1:2">
      <c r="A21" s="1">
        <v>-2.8</v>
      </c>
      <c r="B21" s="1">
        <v>1586.9</v>
      </c>
    </row>
    <row r="22" spans="1:2">
      <c r="A22" s="1">
        <v>-5.4</v>
      </c>
      <c r="B22" s="1">
        <v>1659</v>
      </c>
    </row>
    <row r="23" spans="1:2">
      <c r="A23" s="1">
        <v>-0.8</v>
      </c>
      <c r="B23" s="1">
        <v>1798.4</v>
      </c>
    </row>
    <row r="24" spans="1:2">
      <c r="A24" s="1">
        <v>-4.3</v>
      </c>
      <c r="B24" s="1">
        <v>1872.5</v>
      </c>
    </row>
    <row r="25" spans="1:2">
      <c r="A25" s="1">
        <v>-0.2</v>
      </c>
      <c r="B25" s="1">
        <v>2092</v>
      </c>
    </row>
    <row r="26" spans="1:2">
      <c r="A26" s="1">
        <v>-5.8</v>
      </c>
      <c r="B26" s="1">
        <v>2095.9</v>
      </c>
    </row>
    <row r="27" spans="1:2">
      <c r="A27" s="1">
        <v>-1.3</v>
      </c>
      <c r="B27" s="1">
        <v>2106.8</v>
      </c>
    </row>
    <row r="28" spans="1:2">
      <c r="A28" s="1">
        <v>-3.2</v>
      </c>
      <c r="B28" s="1">
        <v>2262.4</v>
      </c>
    </row>
    <row r="29" spans="1:2">
      <c r="A29" s="1">
        <v>-3.2</v>
      </c>
      <c r="B29" s="1">
        <v>2469.3</v>
      </c>
    </row>
    <row r="30" spans="1:2">
      <c r="A30" s="1">
        <v>-2.9</v>
      </c>
      <c r="B30" s="1">
        <v>2833.4</v>
      </c>
    </row>
    <row r="31" spans="1:2">
      <c r="A31" s="1">
        <v>-14.1</v>
      </c>
      <c r="B31" s="1">
        <v>3244.9</v>
      </c>
    </row>
    <row r="32" spans="1:2">
      <c r="A32" s="1">
        <v>-15.2</v>
      </c>
      <c r="B32" s="1">
        <v>3291.1</v>
      </c>
    </row>
    <row r="33" spans="1:2">
      <c r="A33" s="1">
        <v>-19.9</v>
      </c>
      <c r="B33" s="1">
        <v>3506.5</v>
      </c>
    </row>
    <row r="34" spans="1:2">
      <c r="A34" s="1">
        <v>-4.4</v>
      </c>
      <c r="B34" s="1">
        <v>3891.7</v>
      </c>
    </row>
    <row r="35" spans="1:2">
      <c r="A35" s="1">
        <v>-10.8</v>
      </c>
      <c r="B35" s="1">
        <v>4248.2</v>
      </c>
    </row>
    <row r="36" spans="1:2">
      <c r="A36" s="1">
        <v>-17.4</v>
      </c>
      <c r="B36" s="1">
        <v>4408.2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8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41</v>
      </c>
    </row>
    <row r="3" spans="1:4">
      <c r="A3" s="2" t="s">
        <v>32</v>
      </c>
      <c r="B3" s="2" t="s">
        <v>38</v>
      </c>
      <c r="C3" s="2" t="s">
        <v>39</v>
      </c>
      <c r="D3" s="2" t="s">
        <v>40</v>
      </c>
    </row>
    <row r="4" spans="1:4">
      <c r="A4" s="1">
        <v>2001</v>
      </c>
      <c r="B4" s="1">
        <v>3.9</v>
      </c>
      <c r="C4" s="1">
        <v>4</v>
      </c>
    </row>
    <row r="5" spans="1:4">
      <c r="A5" s="1">
        <v>2002</v>
      </c>
      <c r="B5" s="1">
        <v>4.9</v>
      </c>
      <c r="C5" s="1">
        <v>4</v>
      </c>
    </row>
    <row r="6" spans="1:4">
      <c r="A6" s="1">
        <v>2003</v>
      </c>
      <c r="B6" s="1">
        <v>5.6</v>
      </c>
      <c r="C6" s="1">
        <v>4</v>
      </c>
    </row>
    <row r="7" spans="1:4">
      <c r="A7" s="1">
        <v>2004</v>
      </c>
      <c r="B7" s="1">
        <v>4.6</v>
      </c>
      <c r="C7" s="1">
        <v>4</v>
      </c>
    </row>
    <row r="8" spans="1:4">
      <c r="A8" s="1">
        <v>2005</v>
      </c>
      <c r="B8" s="1">
        <v>4.3</v>
      </c>
      <c r="C8" s="1">
        <v>4</v>
      </c>
    </row>
    <row r="9" spans="1:4">
      <c r="A9" s="1">
        <v>2006</v>
      </c>
      <c r="B9" s="1">
        <v>3.1</v>
      </c>
      <c r="C9" s="1">
        <v>4</v>
      </c>
    </row>
    <row r="10" spans="1:4">
      <c r="A10" s="1">
        <v>2007</v>
      </c>
      <c r="B10" s="1">
        <v>2.5</v>
      </c>
      <c r="C10" s="1">
        <v>4</v>
      </c>
    </row>
    <row r="11" spans="1:4">
      <c r="A11" s="1">
        <v>2008</v>
      </c>
      <c r="B11" s="1">
        <v>2.7</v>
      </c>
      <c r="C11" s="1">
        <v>4</v>
      </c>
    </row>
    <row r="12" spans="1:4">
      <c r="A12" s="1">
        <v>2009</v>
      </c>
      <c r="B12" s="1">
        <v>3.9</v>
      </c>
      <c r="C12" s="1">
        <v>4</v>
      </c>
    </row>
    <row r="13" spans="1:4">
      <c r="A13" s="1">
        <v>2010</v>
      </c>
      <c r="B13" s="1">
        <v>3.7</v>
      </c>
      <c r="C13" s="1">
        <v>4</v>
      </c>
    </row>
    <row r="14" spans="1:4">
      <c r="A14" s="1">
        <v>2011</v>
      </c>
      <c r="B14" s="1">
        <v>3.1</v>
      </c>
      <c r="C14" s="1">
        <v>4</v>
      </c>
    </row>
    <row r="15" spans="1:4">
      <c r="A15" s="1">
        <v>2012</v>
      </c>
      <c r="B15" s="1">
        <v>3.4</v>
      </c>
      <c r="C15" s="1">
        <v>4</v>
      </c>
    </row>
    <row r="16" spans="1:4">
      <c r="A16" s="1">
        <v>2013</v>
      </c>
      <c r="B16" s="1">
        <v>3.3</v>
      </c>
      <c r="C16" s="1">
        <v>4</v>
      </c>
    </row>
    <row r="17" spans="1:4">
      <c r="A17" s="1">
        <v>2014</v>
      </c>
      <c r="B17" s="1">
        <v>3</v>
      </c>
      <c r="C17" s="1">
        <v>4</v>
      </c>
    </row>
    <row r="18" spans="1:4">
      <c r="A18" s="1">
        <v>2015</v>
      </c>
      <c r="B18" s="1">
        <v>2.7</v>
      </c>
      <c r="C18" s="1">
        <v>4</v>
      </c>
    </row>
    <row r="19" spans="1:4">
      <c r="A19" s="1">
        <v>2016</v>
      </c>
      <c r="B19" s="1">
        <v>2.7</v>
      </c>
      <c r="C19" s="1">
        <v>4</v>
      </c>
    </row>
    <row r="20" spans="1:4">
      <c r="A20" s="1">
        <v>2017</v>
      </c>
      <c r="B20" s="1">
        <v>2.9</v>
      </c>
      <c r="C20" s="1">
        <v>4</v>
      </c>
    </row>
    <row r="21" spans="1:4">
      <c r="A21" s="1">
        <v>2018</v>
      </c>
      <c r="B21" s="1">
        <v>2.4</v>
      </c>
      <c r="D21" s="1">
        <v>3</v>
      </c>
    </row>
    <row r="22" spans="1:4">
      <c r="A22" s="1">
        <v>2019</v>
      </c>
      <c r="B22" s="1">
        <v>2.8</v>
      </c>
      <c r="D22" s="1">
        <v>3</v>
      </c>
    </row>
    <row r="23" spans="1:4">
      <c r="A23" s="1">
        <v>2020</v>
      </c>
      <c r="B23" s="1">
        <v>3.6</v>
      </c>
      <c r="D23" s="1">
        <v>3</v>
      </c>
    </row>
    <row r="24" spans="1:4">
      <c r="A24" s="1">
        <v>2021</v>
      </c>
      <c r="B24" s="1">
        <v>3.2</v>
      </c>
      <c r="D24" s="1">
        <v>3</v>
      </c>
    </row>
    <row r="25" spans="1:4">
      <c r="A25" s="1">
        <v>2022</v>
      </c>
      <c r="B25" s="1">
        <v>2.6</v>
      </c>
      <c r="D25" s="1">
        <v>3</v>
      </c>
    </row>
    <row r="26" spans="1:4">
      <c r="A26" s="1">
        <v>2023</v>
      </c>
      <c r="B26" s="1">
        <v>2.9</v>
      </c>
      <c r="D26" s="1">
        <v>3</v>
      </c>
    </row>
    <row r="27" spans="1:4">
      <c r="A27" s="1">
        <v>2024</v>
      </c>
      <c r="B27" s="1">
        <v>2.6</v>
      </c>
      <c r="D27" s="1">
        <v>3</v>
      </c>
    </row>
    <row r="28" spans="1:4">
      <c r="A28" s="1">
        <v>2025</v>
      </c>
      <c r="B28" s="1">
        <v>2.7</v>
      </c>
      <c r="D28" s="1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8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43</v>
      </c>
    </row>
    <row r="3" spans="1:2">
      <c r="A3" s="2" t="s">
        <v>32</v>
      </c>
      <c r="B3" s="2" t="s">
        <v>42</v>
      </c>
    </row>
    <row r="4" spans="1:2">
      <c r="A4" s="1">
        <v>2001</v>
      </c>
      <c r="B4" s="1">
        <v>3.1</v>
      </c>
    </row>
    <row r="5" spans="1:2">
      <c r="A5" s="1">
        <v>2002</v>
      </c>
      <c r="B5" s="1">
        <v>5.3</v>
      </c>
    </row>
    <row r="6" spans="1:2">
      <c r="A6" s="1">
        <v>2003</v>
      </c>
      <c r="B6" s="1">
        <v>5.8</v>
      </c>
    </row>
    <row r="7" spans="1:2">
      <c r="A7" s="1">
        <v>2004</v>
      </c>
      <c r="B7" s="1">
        <v>6.5</v>
      </c>
    </row>
    <row r="8" spans="1:2">
      <c r="A8" s="1">
        <v>2005</v>
      </c>
      <c r="B8" s="1">
        <v>6.9</v>
      </c>
    </row>
    <row r="9" spans="1:2">
      <c r="A9" s="1">
        <v>2006</v>
      </c>
      <c r="B9" s="1">
        <v>6.5</v>
      </c>
    </row>
    <row r="10" spans="1:2">
      <c r="A10" s="1">
        <v>2007</v>
      </c>
      <c r="B10" s="1">
        <v>6.3</v>
      </c>
    </row>
    <row r="11" spans="1:2">
      <c r="A11" s="1">
        <v>2008</v>
      </c>
      <c r="B11" s="1">
        <v>7.1</v>
      </c>
    </row>
    <row r="12" spans="1:2">
      <c r="A12" s="1">
        <v>2009</v>
      </c>
      <c r="B12" s="1">
        <v>10.5</v>
      </c>
    </row>
    <row r="13" spans="1:2">
      <c r="A13" s="1">
        <v>2010</v>
      </c>
      <c r="B13" s="1">
        <v>11.3</v>
      </c>
    </row>
    <row r="14" spans="1:2">
      <c r="A14" s="1">
        <v>2011</v>
      </c>
      <c r="B14" s="1">
        <v>10.1</v>
      </c>
    </row>
    <row r="15" spans="1:2">
      <c r="A15" s="1">
        <v>2012</v>
      </c>
      <c r="B15" s="1">
        <v>11.7</v>
      </c>
    </row>
    <row r="16" spans="1:2">
      <c r="A16" s="1">
        <v>2013</v>
      </c>
      <c r="B16" s="1">
        <v>12.4</v>
      </c>
    </row>
    <row r="17" spans="1:2">
      <c r="A17" s="1">
        <v>2014</v>
      </c>
      <c r="B17" s="1">
        <v>13.8</v>
      </c>
    </row>
    <row r="18" spans="1:2">
      <c r="A18" s="1">
        <v>2015</v>
      </c>
      <c r="B18" s="1">
        <v>14.8</v>
      </c>
    </row>
    <row r="19" spans="1:2">
      <c r="A19" s="1">
        <v>2016</v>
      </c>
      <c r="B19" s="1">
        <v>16.8</v>
      </c>
    </row>
    <row r="20" spans="1:2">
      <c r="A20" s="1">
        <v>2017</v>
      </c>
      <c r="B20" s="1">
        <v>17.3</v>
      </c>
    </row>
    <row r="21" spans="1:2">
      <c r="A21" s="1">
        <v>2018</v>
      </c>
      <c r="B21" s="1">
        <v>15.9</v>
      </c>
    </row>
    <row r="22" spans="1:2">
      <c r="A22" s="1">
        <v>2019</v>
      </c>
      <c r="B22" s="1">
        <v>17.2</v>
      </c>
    </row>
    <row r="23" spans="1:2">
      <c r="A23" s="1">
        <v>2020</v>
      </c>
      <c r="B23" s="1">
        <v>23.8</v>
      </c>
    </row>
    <row r="24" spans="1:2">
      <c r="A24" s="1">
        <v>2021</v>
      </c>
      <c r="B24" s="1">
        <v>22.1</v>
      </c>
    </row>
    <row r="25" spans="1:2">
      <c r="A25" s="1">
        <v>2022</v>
      </c>
      <c r="B25" s="1">
        <v>19.9</v>
      </c>
    </row>
    <row r="26" spans="1:2">
      <c r="A26" s="1">
        <v>2023</v>
      </c>
      <c r="B26" s="1">
        <v>20.3</v>
      </c>
    </row>
    <row r="27" spans="1:2">
      <c r="A27" s="1">
        <v>2024</v>
      </c>
      <c r="B27" s="1">
        <v>21.8</v>
      </c>
    </row>
    <row r="28" spans="1:2">
      <c r="A28" s="1">
        <v>2025</v>
      </c>
      <c r="B28" s="1">
        <v>26.2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"/>
  <sheetViews>
    <sheetView workbookViewId="0"/>
  </sheetViews>
  <sheetFormatPr defaultRowHeight="15"/>
  <cols>
    <col min="1" max="6" width="20.7109375" style="1" customWidth="1"/>
  </cols>
  <sheetData>
    <row r="1" spans="1:6">
      <c r="A1" s="2" t="s">
        <v>49</v>
      </c>
    </row>
    <row r="3" spans="1:6">
      <c r="A3" s="2" t="s">
        <v>32</v>
      </c>
      <c r="B3" s="2" t="s">
        <v>44</v>
      </c>
      <c r="C3" s="2" t="s">
        <v>45</v>
      </c>
      <c r="D3" s="2" t="s">
        <v>46</v>
      </c>
      <c r="E3" s="2" t="s">
        <v>47</v>
      </c>
      <c r="F3" s="2" t="s">
        <v>48</v>
      </c>
    </row>
    <row r="4" spans="1:6">
      <c r="A4" s="1">
        <v>1996</v>
      </c>
      <c r="B4" s="1">
        <v>69.90000000000001</v>
      </c>
      <c r="C4" s="1">
        <v>-22.4</v>
      </c>
      <c r="D4" s="1">
        <v>0.1</v>
      </c>
      <c r="E4" s="1">
        <v>0</v>
      </c>
      <c r="F4" s="1">
        <v>47.6</v>
      </c>
    </row>
    <row r="5" spans="1:6">
      <c r="A5" s="1">
        <v>1997</v>
      </c>
      <c r="B5" s="1">
        <v>156.7</v>
      </c>
      <c r="C5" s="1">
        <v>-48.3</v>
      </c>
      <c r="D5" s="1">
        <v>0.1</v>
      </c>
      <c r="E5" s="1">
        <v>4.9</v>
      </c>
      <c r="F5" s="1">
        <v>113.4</v>
      </c>
    </row>
    <row r="6" spans="1:6">
      <c r="A6" s="1">
        <v>1998</v>
      </c>
      <c r="B6" s="1">
        <v>201.7</v>
      </c>
      <c r="C6" s="1">
        <v>-60.4</v>
      </c>
      <c r="D6" s="1">
        <v>12.2</v>
      </c>
      <c r="E6" s="1">
        <v>18.2</v>
      </c>
      <c r="F6" s="1">
        <v>171.8</v>
      </c>
    </row>
    <row r="7" spans="1:6">
      <c r="A7" s="1">
        <v>1999</v>
      </c>
      <c r="B7" s="1">
        <v>246.4</v>
      </c>
      <c r="C7" s="1">
        <v>-80.59999999999999</v>
      </c>
      <c r="D7" s="1">
        <v>35.3</v>
      </c>
      <c r="E7" s="1">
        <v>21.1</v>
      </c>
      <c r="F7" s="1">
        <v>222.2</v>
      </c>
    </row>
    <row r="8" spans="1:6">
      <c r="A8" s="1">
        <v>2000</v>
      </c>
      <c r="B8" s="1">
        <v>407.7</v>
      </c>
      <c r="C8" s="1">
        <v>-91.90000000000001</v>
      </c>
      <c r="D8" s="1">
        <v>40.9</v>
      </c>
      <c r="E8" s="1">
        <v>29.4</v>
      </c>
      <c r="F8" s="1">
        <v>386.1</v>
      </c>
    </row>
    <row r="9" spans="1:6">
      <c r="A9" s="1">
        <v>2001</v>
      </c>
      <c r="B9" s="1">
        <v>651</v>
      </c>
      <c r="C9" s="1">
        <v>-83.5</v>
      </c>
      <c r="D9" s="1">
        <v>31.9</v>
      </c>
      <c r="E9" s="1">
        <v>14</v>
      </c>
      <c r="F9" s="1">
        <v>613.3</v>
      </c>
    </row>
    <row r="10" spans="1:6">
      <c r="A10" s="1">
        <v>2002</v>
      </c>
      <c r="B10" s="1">
        <v>820.2</v>
      </c>
      <c r="C10" s="1">
        <v>-127</v>
      </c>
      <c r="D10" s="1">
        <v>1.9</v>
      </c>
      <c r="E10" s="1">
        <v>-86.7</v>
      </c>
      <c r="F10" s="1">
        <v>608.4</v>
      </c>
    </row>
    <row r="11" spans="1:6">
      <c r="A11" s="1">
        <v>2003</v>
      </c>
      <c r="B11" s="1">
        <v>993.9</v>
      </c>
      <c r="C11" s="1">
        <v>-196.2</v>
      </c>
      <c r="D11" s="1">
        <v>92.8</v>
      </c>
      <c r="E11" s="1">
        <v>-45.9</v>
      </c>
      <c r="F11" s="1">
        <v>844.5</v>
      </c>
    </row>
    <row r="12" spans="1:6">
      <c r="A12" s="1">
        <v>2004</v>
      </c>
      <c r="B12" s="1">
        <v>1197.3</v>
      </c>
      <c r="C12" s="1">
        <v>-260.7</v>
      </c>
      <c r="D12" s="1">
        <v>173.9</v>
      </c>
      <c r="E12" s="1">
        <v>-95</v>
      </c>
      <c r="F12" s="1">
        <v>1015.4</v>
      </c>
    </row>
    <row r="13" spans="1:6">
      <c r="A13" s="1">
        <v>2005</v>
      </c>
      <c r="B13" s="1">
        <v>1472.8</v>
      </c>
      <c r="C13" s="1">
        <v>-314.9</v>
      </c>
      <c r="D13" s="1">
        <v>299.3</v>
      </c>
      <c r="E13" s="1">
        <v>-59.4</v>
      </c>
      <c r="F13" s="1">
        <v>1397.8</v>
      </c>
    </row>
    <row r="14" spans="1:6">
      <c r="A14" s="1">
        <v>2006</v>
      </c>
      <c r="B14" s="1">
        <v>1828.2</v>
      </c>
      <c r="C14" s="1">
        <v>-380.8</v>
      </c>
      <c r="D14" s="1">
        <v>421.9</v>
      </c>
      <c r="E14" s="1">
        <v>-87.2</v>
      </c>
      <c r="F14" s="1">
        <v>1782.2</v>
      </c>
    </row>
    <row r="15" spans="1:6">
      <c r="A15" s="1">
        <v>2007</v>
      </c>
      <c r="B15" s="1">
        <v>2144.6</v>
      </c>
      <c r="C15" s="1">
        <v>-382</v>
      </c>
      <c r="D15" s="1">
        <v>495</v>
      </c>
      <c r="E15" s="1">
        <v>-240.7</v>
      </c>
      <c r="F15" s="1">
        <v>2016.9</v>
      </c>
    </row>
    <row r="16" spans="1:6">
      <c r="A16" s="1">
        <v>2008</v>
      </c>
      <c r="B16" s="1">
        <v>2560.4</v>
      </c>
      <c r="C16" s="1">
        <v>-412.3</v>
      </c>
      <c r="D16" s="1">
        <v>-140.3</v>
      </c>
      <c r="E16" s="1">
        <v>265.5</v>
      </c>
      <c r="F16" s="1">
        <v>2273.3</v>
      </c>
    </row>
    <row r="17" spans="1:6">
      <c r="A17" s="1">
        <v>2009</v>
      </c>
      <c r="B17" s="1">
        <v>2840.2</v>
      </c>
      <c r="C17" s="1">
        <v>-520.5</v>
      </c>
      <c r="D17" s="1">
        <v>469.3</v>
      </c>
      <c r="E17" s="1">
        <v>-152.1</v>
      </c>
      <c r="F17" s="1">
        <v>2636.8</v>
      </c>
    </row>
    <row r="18" spans="1:6">
      <c r="A18" s="1">
        <v>2010</v>
      </c>
      <c r="B18" s="1">
        <v>3116.2</v>
      </c>
      <c r="C18" s="1">
        <v>-611.3</v>
      </c>
      <c r="D18" s="1">
        <v>730.2</v>
      </c>
      <c r="E18" s="1">
        <v>-160.6</v>
      </c>
      <c r="F18" s="1">
        <v>3074.5</v>
      </c>
    </row>
    <row r="19" spans="1:6">
      <c r="A19" s="1">
        <v>2011</v>
      </c>
      <c r="B19" s="1">
        <v>3467</v>
      </c>
      <c r="C19" s="1">
        <v>-687.9</v>
      </c>
      <c r="D19" s="1">
        <v>641.4</v>
      </c>
      <c r="E19" s="1">
        <v>-111.4</v>
      </c>
      <c r="F19" s="1">
        <v>3309</v>
      </c>
    </row>
    <row r="20" spans="1:6">
      <c r="A20" s="1">
        <v>2012</v>
      </c>
      <c r="B20" s="1">
        <v>3862.5</v>
      </c>
      <c r="C20" s="1">
        <v>-804.5</v>
      </c>
      <c r="D20" s="1">
        <v>1086.6</v>
      </c>
      <c r="E20" s="1">
        <v>-331</v>
      </c>
      <c r="F20" s="1">
        <v>3813.6</v>
      </c>
    </row>
    <row r="21" spans="1:6">
      <c r="A21" s="1">
        <v>2013</v>
      </c>
      <c r="B21" s="1">
        <v>4207.6</v>
      </c>
      <c r="C21" s="1">
        <v>-908.5</v>
      </c>
      <c r="D21" s="1">
        <v>1775.2</v>
      </c>
      <c r="E21" s="1">
        <v>-39.6</v>
      </c>
      <c r="F21" s="1">
        <v>5034.8</v>
      </c>
    </row>
    <row r="22" spans="1:6">
      <c r="A22" s="1">
        <v>2014</v>
      </c>
      <c r="B22" s="1">
        <v>4519.3</v>
      </c>
      <c r="C22" s="1">
        <v>-1070.1</v>
      </c>
      <c r="D22" s="1">
        <v>2315.7</v>
      </c>
      <c r="E22" s="1">
        <v>662.7</v>
      </c>
      <c r="F22" s="1">
        <v>6427.5</v>
      </c>
    </row>
    <row r="23" spans="1:6">
      <c r="A23" s="1">
        <v>2015</v>
      </c>
      <c r="B23" s="1">
        <v>4737.6</v>
      </c>
      <c r="C23" s="1">
        <v>-1242.7</v>
      </c>
      <c r="D23" s="1">
        <v>2645.5</v>
      </c>
      <c r="E23" s="1">
        <v>1330.9</v>
      </c>
      <c r="F23" s="1">
        <v>7471.2</v>
      </c>
    </row>
    <row r="24" spans="1:6">
      <c r="A24" s="1">
        <v>2016</v>
      </c>
      <c r="B24" s="1">
        <v>4862.3</v>
      </c>
      <c r="C24" s="1">
        <v>-1468.8</v>
      </c>
      <c r="D24" s="1">
        <v>3088.4</v>
      </c>
      <c r="E24" s="1">
        <v>1024.8</v>
      </c>
      <c r="F24" s="1">
        <v>7506.8</v>
      </c>
    </row>
    <row r="25" spans="1:6">
      <c r="A25" s="1">
        <v>2017</v>
      </c>
      <c r="B25" s="1">
        <v>5030.2</v>
      </c>
      <c r="C25" s="1">
        <v>-1697.4</v>
      </c>
      <c r="D25" s="1">
        <v>4111.5</v>
      </c>
      <c r="E25" s="1">
        <v>1039.5</v>
      </c>
      <c r="F25" s="1">
        <v>8483.700000000001</v>
      </c>
    </row>
    <row r="26" spans="1:6">
      <c r="A26" s="1">
        <v>2018</v>
      </c>
      <c r="B26" s="1">
        <v>5281.1</v>
      </c>
      <c r="C26" s="1">
        <v>-1914.6</v>
      </c>
      <c r="D26" s="1">
        <v>3621.8</v>
      </c>
      <c r="E26" s="1">
        <v>1263.1</v>
      </c>
      <c r="F26" s="1">
        <v>8251.4</v>
      </c>
    </row>
    <row r="27" spans="1:6">
      <c r="A27" s="1">
        <v>2019</v>
      </c>
      <c r="B27" s="1">
        <v>5538.1</v>
      </c>
      <c r="C27" s="1">
        <v>-2153.6</v>
      </c>
      <c r="D27" s="1">
        <v>5309.6</v>
      </c>
      <c r="E27" s="1">
        <v>1389.7</v>
      </c>
      <c r="F27" s="1">
        <v>10083.8</v>
      </c>
    </row>
    <row r="28" spans="1:6">
      <c r="A28" s="1">
        <v>2020</v>
      </c>
      <c r="B28" s="1">
        <v>5644.9</v>
      </c>
      <c r="C28" s="1">
        <v>-2558.1</v>
      </c>
      <c r="D28" s="1">
        <v>6374</v>
      </c>
      <c r="E28" s="1">
        <v>1447.7</v>
      </c>
      <c r="F28" s="1">
        <v>10908.5</v>
      </c>
    </row>
    <row r="29" spans="1:6">
      <c r="A29" s="1">
        <v>2021</v>
      </c>
      <c r="B29" s="1">
        <v>5932.4</v>
      </c>
      <c r="C29" s="1">
        <v>-2964.6</v>
      </c>
      <c r="D29" s="1">
        <v>7949.2</v>
      </c>
      <c r="E29" s="1">
        <v>1423.1</v>
      </c>
      <c r="F29" s="1">
        <v>12340.1</v>
      </c>
    </row>
    <row r="30" spans="1:6">
      <c r="A30" s="1">
        <v>2022</v>
      </c>
      <c r="B30" s="1">
        <v>7217.6</v>
      </c>
      <c r="C30" s="1">
        <v>-3160</v>
      </c>
      <c r="D30" s="1">
        <v>6306.8</v>
      </c>
      <c r="E30" s="1">
        <v>2064.9</v>
      </c>
      <c r="F30" s="1">
        <v>12429.3</v>
      </c>
    </row>
    <row r="31" spans="1:6">
      <c r="A31" s="1">
        <v>2023</v>
      </c>
      <c r="B31" s="1">
        <v>8195.700000000001</v>
      </c>
      <c r="C31" s="1">
        <v>-3427.1</v>
      </c>
      <c r="D31" s="1">
        <v>8513.799999999999</v>
      </c>
      <c r="E31" s="1">
        <v>2474.4</v>
      </c>
      <c r="F31" s="1">
        <v>15756.7</v>
      </c>
    </row>
    <row r="32" spans="1:6">
      <c r="A32" s="1">
        <v>2024</v>
      </c>
      <c r="B32" s="1">
        <v>8897.799999999999</v>
      </c>
      <c r="C32" s="1">
        <v>-3720.3</v>
      </c>
      <c r="D32" s="1">
        <v>11017.3</v>
      </c>
      <c r="E32" s="1">
        <v>3546.7</v>
      </c>
      <c r="F32" s="1">
        <v>19741.6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9"/>
  <sheetViews>
    <sheetView workbookViewId="0"/>
  </sheetViews>
  <sheetFormatPr defaultRowHeight="15"/>
  <cols>
    <col min="1" max="2" width="20.7109375" style="1" customWidth="1"/>
  </cols>
  <sheetData>
    <row r="1" spans="1:2">
      <c r="A1" s="2" t="s">
        <v>148</v>
      </c>
    </row>
    <row r="3" spans="1:2">
      <c r="A3" s="2" t="s">
        <v>146</v>
      </c>
      <c r="B3" s="2" t="s">
        <v>147</v>
      </c>
    </row>
    <row r="4" spans="1:2">
      <c r="A4" s="1" t="s">
        <v>50</v>
      </c>
      <c r="B4" s="1">
        <v>19755</v>
      </c>
    </row>
    <row r="5" spans="1:2">
      <c r="A5" s="1" t="s">
        <v>51</v>
      </c>
      <c r="B5" s="1">
        <v>19756</v>
      </c>
    </row>
    <row r="6" spans="1:2">
      <c r="A6" s="1" t="s">
        <v>52</v>
      </c>
      <c r="B6" s="1">
        <v>19738</v>
      </c>
    </row>
    <row r="7" spans="1:2">
      <c r="A7" s="1" t="s">
        <v>53</v>
      </c>
      <c r="B7" s="1">
        <v>19832</v>
      </c>
    </row>
    <row r="8" spans="1:2">
      <c r="A8" s="1" t="s">
        <v>54</v>
      </c>
      <c r="B8" s="1">
        <v>19762</v>
      </c>
    </row>
    <row r="9" spans="1:2">
      <c r="A9" s="1" t="s">
        <v>55</v>
      </c>
      <c r="B9" s="1">
        <v>19769</v>
      </c>
    </row>
    <row r="10" spans="1:2">
      <c r="A10" s="1" t="s">
        <v>56</v>
      </c>
      <c r="B10" s="1">
        <v>19850</v>
      </c>
    </row>
    <row r="11" spans="1:2">
      <c r="A11" s="1" t="s">
        <v>57</v>
      </c>
      <c r="B11" s="1">
        <v>19838</v>
      </c>
    </row>
    <row r="12" spans="1:2">
      <c r="A12" s="1" t="s">
        <v>58</v>
      </c>
      <c r="B12" s="1">
        <v>19725</v>
      </c>
    </row>
    <row r="13" spans="1:2">
      <c r="A13" s="1" t="s">
        <v>59</v>
      </c>
      <c r="B13" s="1">
        <v>19697</v>
      </c>
    </row>
    <row r="14" spans="1:2">
      <c r="A14" s="1" t="s">
        <v>60</v>
      </c>
      <c r="B14" s="1">
        <v>19587</v>
      </c>
    </row>
    <row r="15" spans="1:2">
      <c r="A15" s="1" t="s">
        <v>61</v>
      </c>
      <c r="B15" s="1">
        <v>19729</v>
      </c>
    </row>
    <row r="16" spans="1:2">
      <c r="A16" s="1" t="s">
        <v>62</v>
      </c>
      <c r="B16" s="1">
        <v>19836</v>
      </c>
    </row>
    <row r="17" spans="1:2">
      <c r="A17" s="1" t="s">
        <v>63</v>
      </c>
      <c r="B17" s="1">
        <v>20020</v>
      </c>
    </row>
    <row r="18" spans="1:2">
      <c r="A18" s="1" t="s">
        <v>64</v>
      </c>
      <c r="B18" s="1">
        <v>19981</v>
      </c>
    </row>
    <row r="19" spans="1:2">
      <c r="A19" s="1" t="s">
        <v>65</v>
      </c>
      <c r="B19" s="1">
        <v>20097</v>
      </c>
    </row>
    <row r="20" spans="1:2">
      <c r="A20" s="1" t="s">
        <v>66</v>
      </c>
      <c r="B20" s="1">
        <v>20054</v>
      </c>
    </row>
    <row r="21" spans="1:2">
      <c r="A21" s="1" t="s">
        <v>67</v>
      </c>
      <c r="B21" s="1">
        <v>20108</v>
      </c>
    </row>
    <row r="22" spans="1:2">
      <c r="A22" s="1" t="s">
        <v>68</v>
      </c>
      <c r="B22" s="1">
        <v>19987</v>
      </c>
    </row>
    <row r="23" spans="1:2">
      <c r="A23" s="1" t="s">
        <v>69</v>
      </c>
      <c r="B23" s="1">
        <v>19988</v>
      </c>
    </row>
    <row r="24" spans="1:2">
      <c r="A24" s="1" t="s">
        <v>70</v>
      </c>
      <c r="B24" s="1">
        <v>20137</v>
      </c>
    </row>
    <row r="25" spans="1:2">
      <c r="A25" s="1" t="s">
        <v>71</v>
      </c>
      <c r="B25" s="1">
        <v>20120</v>
      </c>
    </row>
    <row r="26" spans="1:2">
      <c r="A26" s="1" t="s">
        <v>72</v>
      </c>
      <c r="B26" s="1">
        <v>20193</v>
      </c>
    </row>
    <row r="27" spans="1:2">
      <c r="A27" s="1" t="s">
        <v>73</v>
      </c>
      <c r="B27" s="1">
        <v>20211</v>
      </c>
    </row>
    <row r="28" spans="1:2">
      <c r="A28" s="1" t="s">
        <v>74</v>
      </c>
      <c r="B28" s="1">
        <v>20163</v>
      </c>
    </row>
    <row r="29" spans="1:2">
      <c r="A29" s="1" t="s">
        <v>75</v>
      </c>
      <c r="B29" s="1">
        <v>20078</v>
      </c>
    </row>
    <row r="30" spans="1:2">
      <c r="A30" s="1" t="s">
        <v>76</v>
      </c>
      <c r="B30" s="1">
        <v>20121</v>
      </c>
    </row>
    <row r="31" spans="1:2">
      <c r="A31" s="1" t="s">
        <v>77</v>
      </c>
      <c r="B31" s="1">
        <v>20231</v>
      </c>
    </row>
    <row r="32" spans="1:2">
      <c r="A32" s="1" t="s">
        <v>78</v>
      </c>
      <c r="B32" s="1">
        <v>20146</v>
      </c>
    </row>
    <row r="33" spans="1:2">
      <c r="A33" s="1" t="s">
        <v>79</v>
      </c>
      <c r="B33" s="1">
        <v>20125</v>
      </c>
    </row>
    <row r="34" spans="1:2">
      <c r="A34" s="1" t="s">
        <v>80</v>
      </c>
      <c r="B34" s="1">
        <v>20135</v>
      </c>
    </row>
    <row r="35" spans="1:2">
      <c r="A35" s="1" t="s">
        <v>81</v>
      </c>
      <c r="B35" s="1">
        <v>20196</v>
      </c>
    </row>
    <row r="36" spans="1:2">
      <c r="A36" s="1" t="s">
        <v>82</v>
      </c>
      <c r="B36" s="1">
        <v>20284</v>
      </c>
    </row>
    <row r="37" spans="1:2">
      <c r="A37" s="1" t="s">
        <v>83</v>
      </c>
      <c r="B37" s="1">
        <v>20189</v>
      </c>
    </row>
    <row r="38" spans="1:2">
      <c r="A38" s="1" t="s">
        <v>84</v>
      </c>
      <c r="B38" s="1">
        <v>20208</v>
      </c>
    </row>
    <row r="39" spans="1:2">
      <c r="A39" s="1" t="s">
        <v>85</v>
      </c>
      <c r="B39" s="1">
        <v>20289</v>
      </c>
    </row>
    <row r="40" spans="1:2">
      <c r="A40" s="1" t="s">
        <v>86</v>
      </c>
      <c r="B40" s="1">
        <v>20231</v>
      </c>
    </row>
    <row r="41" spans="1:2">
      <c r="A41" s="1" t="s">
        <v>87</v>
      </c>
      <c r="B41" s="1">
        <v>20188</v>
      </c>
    </row>
    <row r="42" spans="1:2">
      <c r="A42" s="1" t="s">
        <v>88</v>
      </c>
      <c r="B42" s="1">
        <v>20095</v>
      </c>
    </row>
    <row r="43" spans="1:2">
      <c r="A43" s="1" t="s">
        <v>89</v>
      </c>
      <c r="B43" s="1">
        <v>20035</v>
      </c>
    </row>
    <row r="44" spans="1:2">
      <c r="A44" s="1" t="s">
        <v>90</v>
      </c>
      <c r="B44" s="1">
        <v>20021</v>
      </c>
    </row>
    <row r="45" spans="1:2">
      <c r="A45" s="1" t="s">
        <v>91</v>
      </c>
      <c r="B45" s="1">
        <v>20110</v>
      </c>
    </row>
    <row r="46" spans="1:2">
      <c r="A46" s="1" t="s">
        <v>92</v>
      </c>
      <c r="B46" s="1">
        <v>20089</v>
      </c>
    </row>
    <row r="47" spans="1:2">
      <c r="A47" s="1" t="s">
        <v>93</v>
      </c>
      <c r="B47" s="1">
        <v>20183</v>
      </c>
    </row>
    <row r="48" spans="1:2">
      <c r="A48" s="1" t="s">
        <v>94</v>
      </c>
      <c r="B48" s="1">
        <v>19979</v>
      </c>
    </row>
    <row r="49" spans="1:2">
      <c r="A49" s="1" t="s">
        <v>95</v>
      </c>
      <c r="B49" s="1">
        <v>19904</v>
      </c>
    </row>
    <row r="50" spans="1:2">
      <c r="A50" s="1" t="s">
        <v>96</v>
      </c>
      <c r="B50" s="1">
        <v>19712</v>
      </c>
    </row>
    <row r="51" spans="1:2">
      <c r="A51" s="1" t="s">
        <v>97</v>
      </c>
      <c r="B51" s="1">
        <v>19448</v>
      </c>
    </row>
    <row r="52" spans="1:2">
      <c r="A52" s="1" t="s">
        <v>98</v>
      </c>
      <c r="B52" s="1">
        <v>19409</v>
      </c>
    </row>
    <row r="53" spans="1:2">
      <c r="A53" s="1" t="s">
        <v>99</v>
      </c>
      <c r="B53" s="1">
        <v>19018</v>
      </c>
    </row>
    <row r="54" spans="1:2">
      <c r="A54" s="1" t="s">
        <v>100</v>
      </c>
      <c r="B54" s="1">
        <v>18782</v>
      </c>
    </row>
    <row r="55" spans="1:2">
      <c r="A55" s="1" t="s">
        <v>101</v>
      </c>
      <c r="B55" s="1">
        <v>18732</v>
      </c>
    </row>
    <row r="56" spans="1:2">
      <c r="A56" s="1" t="s">
        <v>102</v>
      </c>
      <c r="B56" s="1">
        <v>18694</v>
      </c>
    </row>
    <row r="57" spans="1:2">
      <c r="A57" s="1" t="s">
        <v>103</v>
      </c>
      <c r="B57" s="1">
        <v>18874</v>
      </c>
    </row>
    <row r="58" spans="1:2">
      <c r="A58" s="1" t="s">
        <v>104</v>
      </c>
      <c r="B58" s="1">
        <v>18808</v>
      </c>
    </row>
    <row r="59" spans="1:2">
      <c r="A59" s="1" t="s">
        <v>105</v>
      </c>
      <c r="B59" s="1">
        <v>18849</v>
      </c>
    </row>
    <row r="60" spans="1:2">
      <c r="A60" s="1" t="s">
        <v>106</v>
      </c>
      <c r="B60" s="1">
        <v>18939</v>
      </c>
    </row>
    <row r="61" spans="1:2">
      <c r="A61" s="1" t="s">
        <v>107</v>
      </c>
      <c r="B61" s="1">
        <v>18877</v>
      </c>
    </row>
    <row r="62" spans="1:2">
      <c r="A62" s="1" t="s">
        <v>108</v>
      </c>
      <c r="B62" s="1">
        <v>18782</v>
      </c>
    </row>
    <row r="63" spans="1:2">
      <c r="A63" s="1" t="s">
        <v>109</v>
      </c>
      <c r="B63" s="1">
        <v>18838</v>
      </c>
    </row>
    <row r="64" spans="1:2">
      <c r="A64" s="1" t="s">
        <v>110</v>
      </c>
      <c r="B64" s="1">
        <v>18811</v>
      </c>
    </row>
    <row r="65" spans="1:2">
      <c r="A65" s="1" t="s">
        <v>111</v>
      </c>
      <c r="B65" s="1">
        <v>18753</v>
      </c>
    </row>
    <row r="66" spans="1:2">
      <c r="A66" s="1" t="s">
        <v>112</v>
      </c>
      <c r="B66" s="1">
        <v>18698</v>
      </c>
    </row>
    <row r="67" spans="1:2">
      <c r="A67" s="1" t="s">
        <v>113</v>
      </c>
      <c r="B67" s="1">
        <v>18475</v>
      </c>
    </row>
    <row r="68" spans="1:2">
      <c r="A68" s="1" t="s">
        <v>114</v>
      </c>
      <c r="B68" s="1">
        <v>18536</v>
      </c>
    </row>
    <row r="69" spans="1:2">
      <c r="A69" s="1" t="s">
        <v>115</v>
      </c>
      <c r="B69" s="1">
        <v>18492</v>
      </c>
    </row>
    <row r="70" spans="1:2">
      <c r="A70" s="1" t="s">
        <v>116</v>
      </c>
      <c r="B70" s="1">
        <v>18475</v>
      </c>
    </row>
    <row r="71" spans="1:2">
      <c r="A71" s="1" t="s">
        <v>117</v>
      </c>
      <c r="B71" s="1">
        <v>17960</v>
      </c>
    </row>
    <row r="72" spans="1:2">
      <c r="A72" s="1" t="s">
        <v>118</v>
      </c>
      <c r="B72" s="1">
        <v>18106</v>
      </c>
    </row>
    <row r="73" spans="1:2">
      <c r="A73" s="1" t="s">
        <v>119</v>
      </c>
      <c r="B73" s="1">
        <v>17937</v>
      </c>
    </row>
    <row r="74" spans="1:2">
      <c r="A74" s="1" t="s">
        <v>120</v>
      </c>
      <c r="B74" s="1">
        <v>17953</v>
      </c>
    </row>
    <row r="75" spans="1:2">
      <c r="A75" s="1" t="s">
        <v>121</v>
      </c>
      <c r="B75" s="1">
        <v>18615</v>
      </c>
    </row>
    <row r="76" spans="1:2">
      <c r="A76" s="1" t="s">
        <v>122</v>
      </c>
      <c r="B76" s="1">
        <v>18268</v>
      </c>
    </row>
    <row r="77" spans="1:2">
      <c r="A77" s="1" t="s">
        <v>123</v>
      </c>
      <c r="B77" s="1">
        <v>18405</v>
      </c>
    </row>
    <row r="78" spans="1:2">
      <c r="A78" s="1" t="s">
        <v>124</v>
      </c>
      <c r="B78" s="1">
        <v>18301</v>
      </c>
    </row>
    <row r="79" spans="1:2">
      <c r="A79" s="1" t="s">
        <v>125</v>
      </c>
      <c r="B79" s="1">
        <v>18405</v>
      </c>
    </row>
    <row r="80" spans="1:2">
      <c r="A80" s="1" t="s">
        <v>126</v>
      </c>
      <c r="B80" s="1">
        <v>18253</v>
      </c>
    </row>
    <row r="81" spans="1:2">
      <c r="A81" s="1" t="s">
        <v>127</v>
      </c>
      <c r="B81" s="1">
        <v>18152</v>
      </c>
    </row>
    <row r="82" spans="1:2">
      <c r="A82" s="1" t="s">
        <v>128</v>
      </c>
      <c r="B82" s="1">
        <v>18165</v>
      </c>
    </row>
    <row r="83" spans="1:2">
      <c r="A83" s="1" t="s">
        <v>129</v>
      </c>
      <c r="B83" s="1">
        <v>17872</v>
      </c>
    </row>
    <row r="84" spans="1:2">
      <c r="A84" s="1" t="s">
        <v>130</v>
      </c>
      <c r="B84" s="1">
        <v>17984</v>
      </c>
    </row>
    <row r="85" spans="1:2">
      <c r="A85" s="1" t="s">
        <v>131</v>
      </c>
      <c r="B85" s="1">
        <v>18305</v>
      </c>
    </row>
    <row r="86" spans="1:2">
      <c r="A86" s="1" t="s">
        <v>132</v>
      </c>
      <c r="B86" s="1">
        <v>18430</v>
      </c>
    </row>
    <row r="87" spans="1:2">
      <c r="A87" s="1" t="s">
        <v>133</v>
      </c>
      <c r="B87" s="1">
        <v>18498</v>
      </c>
    </row>
    <row r="88" spans="1:2">
      <c r="A88" s="1" t="s">
        <v>134</v>
      </c>
      <c r="B88" s="1">
        <v>18493</v>
      </c>
    </row>
    <row r="89" spans="1:2">
      <c r="A89" s="1" t="s">
        <v>135</v>
      </c>
      <c r="B89" s="1">
        <v>18580</v>
      </c>
    </row>
    <row r="90" spans="1:2">
      <c r="A90" s="1" t="s">
        <v>136</v>
      </c>
      <c r="B90" s="1">
        <v>18632</v>
      </c>
    </row>
    <row r="91" spans="1:2">
      <c r="A91" s="1" t="s">
        <v>137</v>
      </c>
      <c r="B91" s="1">
        <v>18748</v>
      </c>
    </row>
    <row r="92" spans="1:2">
      <c r="A92" s="1" t="s">
        <v>138</v>
      </c>
      <c r="B92" s="1">
        <v>18816</v>
      </c>
    </row>
    <row r="93" spans="1:2">
      <c r="A93" s="1" t="s">
        <v>139</v>
      </c>
      <c r="B93" s="1">
        <v>18824</v>
      </c>
    </row>
    <row r="94" spans="1:2">
      <c r="A94" s="1" t="s">
        <v>140</v>
      </c>
      <c r="B94" s="1">
        <v>18619</v>
      </c>
    </row>
    <row r="95" spans="1:2">
      <c r="A95" s="1" t="s">
        <v>141</v>
      </c>
      <c r="B95" s="1">
        <v>18655</v>
      </c>
    </row>
    <row r="96" spans="1:2">
      <c r="A96" s="1" t="s">
        <v>142</v>
      </c>
      <c r="B96" s="1">
        <v>18825</v>
      </c>
    </row>
    <row r="97" spans="1:2">
      <c r="A97" s="1" t="s">
        <v>143</v>
      </c>
      <c r="B97" s="1">
        <v>18780</v>
      </c>
    </row>
    <row r="98" spans="1:2">
      <c r="A98" s="1" t="s">
        <v>144</v>
      </c>
      <c r="B98" s="1">
        <v>19102</v>
      </c>
    </row>
    <row r="99" spans="1:2">
      <c r="A99" s="1" t="s">
        <v>145</v>
      </c>
      <c r="B99" s="1">
        <v>19084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RowHeight="15"/>
  <cols>
    <col min="1" max="3" width="20.7109375" style="1" customWidth="1"/>
  </cols>
  <sheetData>
    <row r="1" spans="1:3">
      <c r="A1" s="2" t="s">
        <v>151</v>
      </c>
    </row>
    <row r="3" spans="1:3">
      <c r="A3" s="2" t="s">
        <v>32</v>
      </c>
      <c r="B3" s="2" t="s">
        <v>149</v>
      </c>
      <c r="C3" s="2" t="s">
        <v>150</v>
      </c>
    </row>
    <row r="4" spans="1:3">
      <c r="A4" s="1">
        <v>2001</v>
      </c>
      <c r="B4" s="1">
        <v>2.9</v>
      </c>
      <c r="C4" s="1">
        <v>2.2</v>
      </c>
    </row>
    <row r="5" spans="1:3">
      <c r="A5" s="1">
        <v>2002</v>
      </c>
      <c r="B5" s="1">
        <v>3.6</v>
      </c>
      <c r="C5" s="1">
        <v>2.2</v>
      </c>
    </row>
    <row r="6" spans="1:3">
      <c r="A6" s="1">
        <v>2003</v>
      </c>
      <c r="B6" s="1">
        <v>1</v>
      </c>
      <c r="C6" s="1">
        <v>2.2</v>
      </c>
    </row>
    <row r="7" spans="1:3">
      <c r="A7" s="1">
        <v>2004</v>
      </c>
      <c r="B7" s="1">
        <v>2.4</v>
      </c>
      <c r="C7" s="1">
        <v>2.2</v>
      </c>
    </row>
    <row r="8" spans="1:3">
      <c r="A8" s="1">
        <v>2005</v>
      </c>
      <c r="B8" s="1">
        <v>1.1</v>
      </c>
      <c r="C8" s="1">
        <v>2.2</v>
      </c>
    </row>
    <row r="9" spans="1:3">
      <c r="A9" s="1">
        <v>2006</v>
      </c>
      <c r="B9" s="1">
        <v>0.9</v>
      </c>
      <c r="C9" s="1">
        <v>2.2</v>
      </c>
    </row>
    <row r="10" spans="1:3">
      <c r="A10" s="1">
        <v>2007</v>
      </c>
      <c r="B10" s="1">
        <v>2</v>
      </c>
      <c r="C10" s="1">
        <v>2.2</v>
      </c>
    </row>
    <row r="11" spans="1:3">
      <c r="A11" s="1">
        <v>2008</v>
      </c>
      <c r="B11" s="1">
        <v>2.4</v>
      </c>
      <c r="C11" s="1">
        <v>2.2</v>
      </c>
    </row>
    <row r="12" spans="1:3">
      <c r="A12" s="1">
        <v>2009</v>
      </c>
      <c r="B12" s="1">
        <v>5.6</v>
      </c>
      <c r="C12" s="1">
        <v>2.2</v>
      </c>
    </row>
    <row r="13" spans="1:3">
      <c r="A13" s="1">
        <v>2010</v>
      </c>
      <c r="B13" s="1">
        <v>1</v>
      </c>
      <c r="C13" s="1">
        <v>2.2</v>
      </c>
    </row>
    <row r="14" spans="1:3">
      <c r="A14" s="1">
        <v>2011</v>
      </c>
      <c r="B14" s="1">
        <v>1.8</v>
      </c>
      <c r="C14" s="1">
        <v>2.2</v>
      </c>
    </row>
    <row r="15" spans="1:3">
      <c r="A15" s="1">
        <v>2012</v>
      </c>
      <c r="B15" s="1">
        <v>1.7</v>
      </c>
      <c r="C15" s="1">
        <v>2.2</v>
      </c>
    </row>
    <row r="16" spans="1:3">
      <c r="A16" s="1">
        <v>2013</v>
      </c>
      <c r="B16" s="1">
        <v>2.5</v>
      </c>
      <c r="C16" s="1">
        <v>2.2</v>
      </c>
    </row>
    <row r="17" spans="1:3">
      <c r="A17" s="1">
        <v>2014</v>
      </c>
      <c r="B17" s="1">
        <v>3.1</v>
      </c>
      <c r="C17" s="1">
        <v>2.2</v>
      </c>
    </row>
    <row r="18" spans="1:3">
      <c r="A18" s="1">
        <v>2015</v>
      </c>
      <c r="B18" s="1">
        <v>2.8</v>
      </c>
      <c r="C18" s="1">
        <v>2.2</v>
      </c>
    </row>
    <row r="19" spans="1:3">
      <c r="A19" s="1">
        <v>2016</v>
      </c>
      <c r="B19" s="1">
        <v>2.8</v>
      </c>
      <c r="C19" s="1">
        <v>2.2</v>
      </c>
    </row>
    <row r="20" spans="1:3">
      <c r="A20" s="1">
        <v>2017</v>
      </c>
      <c r="B20" s="1">
        <v>2</v>
      </c>
      <c r="C20" s="1">
        <v>2.2</v>
      </c>
    </row>
    <row r="21" spans="1:3">
      <c r="A21" s="1">
        <v>2018</v>
      </c>
      <c r="B21" s="1">
        <v>0.9</v>
      </c>
      <c r="C21" s="1">
        <v>2.2</v>
      </c>
    </row>
    <row r="22" spans="1:3">
      <c r="A22" s="1">
        <v>2019</v>
      </c>
      <c r="B22" s="1">
        <v>1.8</v>
      </c>
      <c r="C22" s="1">
        <v>2.2</v>
      </c>
    </row>
    <row r="23" spans="1:3">
      <c r="A23" s="1">
        <v>2020</v>
      </c>
      <c r="B23" s="1">
        <v>8.699999999999999</v>
      </c>
      <c r="C23" s="1">
        <v>2.2</v>
      </c>
    </row>
    <row r="24" spans="1:3">
      <c r="A24" s="1">
        <v>2021</v>
      </c>
      <c r="B24" s="1">
        <v>-1</v>
      </c>
      <c r="C24" s="1">
        <v>2.2</v>
      </c>
    </row>
    <row r="25" spans="1:3">
      <c r="A25" s="1">
        <v>2022</v>
      </c>
      <c r="B25" s="1">
        <v>1.6</v>
      </c>
      <c r="C25" s="1">
        <v>2.2</v>
      </c>
    </row>
    <row r="26" spans="1:3">
      <c r="A26" s="1">
        <v>2023</v>
      </c>
      <c r="B26" s="1">
        <v>2.4</v>
      </c>
      <c r="C26" s="1">
        <v>2.2</v>
      </c>
    </row>
    <row r="27" spans="1:3">
      <c r="A27" s="1">
        <v>2024</v>
      </c>
      <c r="B27" s="1">
        <v>3.1</v>
      </c>
      <c r="C27" s="1">
        <v>2.2</v>
      </c>
    </row>
    <row r="28" spans="1:3">
      <c r="A28" s="1">
        <v>2025</v>
      </c>
      <c r="B28" s="1">
        <v>5.3</v>
      </c>
      <c r="C28" s="1">
        <v>2.2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workbookViewId="0"/>
  </sheetViews>
  <sheetFormatPr defaultRowHeight="15"/>
  <cols>
    <col min="1" max="4" width="20.7109375" style="1" customWidth="1"/>
  </cols>
  <sheetData>
    <row r="1" spans="1:4">
      <c r="A1" s="2" t="s">
        <v>155</v>
      </c>
    </row>
    <row r="3" spans="1:4">
      <c r="A3" s="2" t="s">
        <v>32</v>
      </c>
      <c r="B3" s="2" t="s">
        <v>152</v>
      </c>
      <c r="C3" s="2" t="s">
        <v>153</v>
      </c>
      <c r="D3" s="2" t="s">
        <v>154</v>
      </c>
    </row>
    <row r="4" spans="1:4">
      <c r="A4" s="1">
        <v>2007</v>
      </c>
      <c r="B4" s="1">
        <v>51.9</v>
      </c>
      <c r="C4" s="1">
        <v>57.1</v>
      </c>
      <c r="D4" s="1">
        <v>44.1</v>
      </c>
    </row>
    <row r="5" spans="1:4">
      <c r="A5" s="1">
        <v>2008</v>
      </c>
      <c r="B5" s="1">
        <v>53.4</v>
      </c>
      <c r="C5" s="1">
        <v>57.1</v>
      </c>
      <c r="D5" s="1">
        <v>42.9</v>
      </c>
    </row>
    <row r="6" spans="1:4">
      <c r="A6" s="1">
        <v>2009</v>
      </c>
      <c r="B6" s="1">
        <v>57.4</v>
      </c>
      <c r="C6" s="1">
        <v>57.1</v>
      </c>
      <c r="D6" s="1">
        <v>43.9</v>
      </c>
    </row>
    <row r="7" spans="1:4">
      <c r="A7" s="1">
        <v>2010</v>
      </c>
      <c r="B7" s="1">
        <v>56.4</v>
      </c>
      <c r="C7" s="1">
        <v>57.1</v>
      </c>
      <c r="D7" s="1">
        <v>44.1</v>
      </c>
    </row>
    <row r="8" spans="1:4">
      <c r="A8" s="1">
        <v>2011</v>
      </c>
      <c r="B8" s="1">
        <v>57.1</v>
      </c>
      <c r="C8" s="1">
        <v>57.1</v>
      </c>
      <c r="D8" s="1">
        <v>44.1</v>
      </c>
    </row>
    <row r="9" spans="1:4">
      <c r="A9" s="1">
        <v>2012</v>
      </c>
      <c r="B9" s="1">
        <v>56</v>
      </c>
      <c r="C9" s="1">
        <v>57.1</v>
      </c>
      <c r="D9" s="1">
        <v>43.8</v>
      </c>
    </row>
    <row r="10" spans="1:4">
      <c r="A10" s="1">
        <v>2013</v>
      </c>
      <c r="B10" s="1">
        <v>56.4</v>
      </c>
      <c r="C10" s="1">
        <v>57.1</v>
      </c>
      <c r="D10" s="1">
        <v>43.4</v>
      </c>
    </row>
    <row r="11" spans="1:4">
      <c r="A11" s="1">
        <v>2014</v>
      </c>
      <c r="B11" s="1">
        <v>57.3</v>
      </c>
      <c r="C11" s="1">
        <v>57.1</v>
      </c>
      <c r="D11" s="1">
        <v>42.8</v>
      </c>
    </row>
    <row r="12" spans="1:4">
      <c r="A12" s="1">
        <v>2015</v>
      </c>
      <c r="B12" s="1">
        <v>58.6</v>
      </c>
      <c r="C12" s="1">
        <v>57.1</v>
      </c>
      <c r="D12" s="1">
        <v>43.3</v>
      </c>
    </row>
    <row r="13" spans="1:4">
      <c r="A13" s="1">
        <v>2016</v>
      </c>
      <c r="B13" s="1">
        <v>59.3</v>
      </c>
      <c r="C13" s="1">
        <v>57.1</v>
      </c>
      <c r="D13" s="1">
        <v>43.5</v>
      </c>
    </row>
    <row r="14" spans="1:4">
      <c r="A14" s="1">
        <v>2017</v>
      </c>
      <c r="B14" s="1">
        <v>59.4</v>
      </c>
      <c r="C14" s="1">
        <v>57.1</v>
      </c>
      <c r="D14" s="1">
        <v>43.2</v>
      </c>
    </row>
    <row r="15" spans="1:4">
      <c r="A15" s="1">
        <v>2018</v>
      </c>
      <c r="B15" s="1">
        <v>59.2</v>
      </c>
      <c r="C15" s="1">
        <v>57.1</v>
      </c>
      <c r="D15" s="1">
        <v>43.1</v>
      </c>
    </row>
    <row r="16" spans="1:4">
      <c r="A16" s="1">
        <v>2019</v>
      </c>
      <c r="B16" s="1">
        <v>59.8</v>
      </c>
      <c r="C16" s="1">
        <v>57.1</v>
      </c>
      <c r="D16" s="1">
        <v>43.2</v>
      </c>
    </row>
    <row r="17" spans="1:4">
      <c r="A17" s="1">
        <v>2020</v>
      </c>
      <c r="B17" s="1">
        <v>65</v>
      </c>
      <c r="C17" s="1">
        <v>57.1</v>
      </c>
      <c r="D17" s="1">
        <v>43.3</v>
      </c>
    </row>
    <row r="18" spans="1:4">
      <c r="A18" s="1">
        <v>2021</v>
      </c>
      <c r="B18" s="1">
        <v>61.4</v>
      </c>
      <c r="C18" s="1">
        <v>57.1</v>
      </c>
      <c r="D18" s="1">
        <v>45.1</v>
      </c>
    </row>
    <row r="19" spans="1:4">
      <c r="A19" s="1">
        <v>2022</v>
      </c>
      <c r="B19" s="1">
        <v>59.3</v>
      </c>
      <c r="C19" s="1">
        <v>57.1</v>
      </c>
      <c r="D19" s="1">
        <v>43.9</v>
      </c>
    </row>
    <row r="20" spans="1:4">
      <c r="A20" s="1">
        <v>2023</v>
      </c>
      <c r="B20" s="1">
        <v>61.1</v>
      </c>
      <c r="C20" s="1">
        <v>57.1</v>
      </c>
      <c r="D20" s="1">
        <v>43</v>
      </c>
    </row>
    <row r="21" spans="1:4">
      <c r="A21" s="1">
        <v>2024</v>
      </c>
      <c r="B21" s="1">
        <v>62.7</v>
      </c>
      <c r="C21" s="1">
        <v>57.1</v>
      </c>
      <c r="D21" s="1">
        <v>42.5</v>
      </c>
    </row>
    <row r="22" spans="1:4">
      <c r="A22" s="1">
        <v>2025</v>
      </c>
      <c r="B22" s="1">
        <v>65</v>
      </c>
      <c r="C22" s="1">
        <v>57.1</v>
      </c>
      <c r="D22" s="1">
        <v>42.1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D2D59442034147B12FCD37F793CDF5" ma:contentTypeVersion="2" ma:contentTypeDescription="Opprett et nytt dokument." ma:contentTypeScope="" ma:versionID="5d501ba84280dc284e030671ddb9a211">
  <xsd:schema xmlns:xsd="http://www.w3.org/2001/XMLSchema" xmlns:xs="http://www.w3.org/2001/XMLSchema" xmlns:p="http://schemas.microsoft.com/office/2006/metadata/properties" xmlns:ns2="b00675b6-a8dc-4ce8-8f46-cd05c3650c57" targetNamespace="http://schemas.microsoft.com/office/2006/metadata/properties" ma:root="true" ma:fieldsID="44b7de39ef63c624d6ecab461cb741d0" ns2:_="">
    <xsd:import namespace="b00675b6-a8dc-4ce8-8f46-cd05c3650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675b6-a8dc-4ce8-8f46-cd05c3650c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0B8027-A1FD-4B53-A519-5D0C31A6FA2C}"/>
</file>

<file path=customXml/itemProps2.xml><?xml version="1.0" encoding="utf-8"?>
<ds:datastoreItem xmlns:ds="http://schemas.openxmlformats.org/officeDocument/2006/customXml" ds:itemID="{827D17C2-27F4-4AD0-938B-A7B2F8FE4C8C}"/>
</file>

<file path=customXml/itemProps3.xml><?xml version="1.0" encoding="utf-8"?>
<ds:datastoreItem xmlns:ds="http://schemas.openxmlformats.org/officeDocument/2006/customXml" ds:itemID="{B364D98D-D746-44AE-872B-E0D36DCDC2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Innhold</vt:lpstr>
      <vt:lpstr>Fig3-1</vt:lpstr>
      <vt:lpstr>Fig3-2</vt:lpstr>
      <vt:lpstr>Fig3-3</vt:lpstr>
      <vt:lpstr>Fig3-4</vt:lpstr>
      <vt:lpstr>Fig3-5</vt:lpstr>
      <vt:lpstr>Fig3-6</vt:lpstr>
      <vt:lpstr>Fig3-7</vt:lpstr>
      <vt:lpstr>Fig3-8</vt:lpstr>
      <vt:lpstr>Fig3-9</vt:lpstr>
      <vt:lpstr>Fig3-10</vt:lpstr>
      <vt:lpstr>Fig3-11</vt:lpstr>
      <vt:lpstr>Fig3-12</vt:lpstr>
      <vt:lpstr>Fig3-13</vt:lpstr>
      <vt:lpstr>Fig3-14</vt:lpstr>
      <vt:lpstr>Fig3-15</vt:lpstr>
      <vt:lpstr>Fig3-16</vt:lpstr>
      <vt:lpstr>Fig3-17</vt:lpstr>
      <vt:lpstr>Fig3-18</vt:lpstr>
      <vt:lpstr>Fig3-19</vt:lpstr>
      <vt:lpstr>Fig3-20</vt:lpstr>
      <vt:lpstr>Fig3-21</vt:lpstr>
      <vt:lpstr>Fig3-22</vt:lpstr>
      <vt:lpstr>Fig3-23</vt:lpstr>
      <vt:lpstr>Fig3-24</vt:lpstr>
      <vt:lpstr>Fig3-25</vt:lpstr>
      <vt:lpstr>Fig3-26</vt:lpstr>
      <vt:lpstr>Fig3-27</vt:lpstr>
      <vt:lpstr>Fig3-28</vt:lpstr>
      <vt:lpstr>Fig3-29</vt:lpstr>
      <vt:lpstr>Fig3-30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2025-05-14T14:58:45Z</dcterms:created>
  <dcterms:modified xsi:type="dcterms:W3CDTF">2025-05-14T14:58:45Z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0x01010088D2D59442034147B12FCD37F793CDF5</vt:lpwstr>
  </property>
</Properties>
</file>